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7CA06848-E79E-4CF2-B2E8-89D0BA4C77AF}" xr6:coauthVersionLast="45" xr6:coauthVersionMax="45" xr10:uidLastSave="{00000000-0000-0000-0000-000000000000}"/>
  <workbookProtection workbookAlgorithmName="SHA-512" workbookHashValue="2QKGRHIh9iFmsdlCNAmVta1wULsuHcdJ+eyLc7cBDE5o0DcPv9LmlsLa8rzZTAdiquObeqMeAeGL2H0B8vU/og==" workbookSaltValue="kZm5DRr3BzzuEHaKKj6IC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T8" i="4"/>
  <c r="AL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<sst xmlns="http://schemas.openxmlformats.org/spreadsheetml/2006/main" count="236" uniqueCount="118">
  <si>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</si>
  <si>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</si>
  <si>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</si>
  <si>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</si>
  <si>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</si>
  <si>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</si>
  <si>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</si>
  <si>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</si>
  <si>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</si>
  <si>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</si>
  <si>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</si>
  <si>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</si>
  <si>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</si>
  <si>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</si>
  <si>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</si>
  <si>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</si>
  <si>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</si>
  <si>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</si>
  <si>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</si>
  <si>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</si>
  <si>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</si>
  <si>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</si>
  <si>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</si>
  <si>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</si>
  <si>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</si>
  <si>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</si>
  <si>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</si>
  <si>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</si>
  <si>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</si>
  <si>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</si>
  <si>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</si>
  <si>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</si>
  <si>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</si>
  <si>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</si>
  <si>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</si>
  <si>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</si>
  <si>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</si>
  <si>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</si>
  <si>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</si>
  <si>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</si>
  <si>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</si>
  <si>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</si>
  <si>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</si>
  <si>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</si>
  <si>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</si>
  <si>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</si>
  <si>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</si>
  <si>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</si>
  <si>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</si>
  <si>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</si>
  <si>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</si>
  <si>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</si>
  <si>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</si>
  <si>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</si>
  <si>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</si>
  <si>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</si>
  <si>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</si>
  <si>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</si>
  <si>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</si>
  <si>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</si>
  <si>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</si>
  <si>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</si>
  <si>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</si>
  <si>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</si>
  <si>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</si>
  <si>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</si>
  <si>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</si>
  <si>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</si>
  <si>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</si>
  <si>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</si>
  <si>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</si>
  <si>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</si>
  <si>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</si>
  <si>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</si>
  <si>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</si>
  <si>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</si>
  <si>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</si>
  <si>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</si>
  <si>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</si>
  <si>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</si>
  <si>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</si>
  <si>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</si>
  <si>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</si>
  <si>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</si>
  <si>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</si>
  <si>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</si>
  <si>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</si>
  <si>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</si>
  <si>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</si>
  <si>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</si>
  <si>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</si>
  <si>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</si>
  <si>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</si>
  <si>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</si>
  <si>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</si>
  <si>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</si>
  <si>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</si>
  <si>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</si>
  <si>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</si>
  <si>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</si>
  <si>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</si>
  <si>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</si>
  <si>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</si>
  <si>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</si>
  <si>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</si>
  <si>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</si>
  <si>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</si>
  <si>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</si>
  <si>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</si>
  <si>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</si>
  <si>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</si>
  <si>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</si>
  <si>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</si>
  <si>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</si>
  <si>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</si>
  <si>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については供用開始から１６年以上が経過しており、今後、施設や設備の老朽化が進行していくにあたり、多額の修繕・更新費用が問題となってくる。平成２８，２９年度においてストックマネジメント計画を策定しており、それを踏まえ国の補助を受けながら計画的に施設や設備の改善を図っていく。</t>
    <rPh sb="16" eb="17">
      <t>ネン</t>
    </rPh>
    <rPh sb="17" eb="19">
      <t>イジョウ</t>
    </rPh>
    <rPh sb="20" eb="22">
      <t>ケイカ</t>
    </rPh>
    <rPh sb="51" eb="53">
      <t>タガク</t>
    </rPh>
    <rPh sb="54" eb="56">
      <t>シュウゼン</t>
    </rPh>
    <rPh sb="57" eb="59">
      <t>コウシン</t>
    </rPh>
    <rPh sb="59" eb="61">
      <t>ヒヨウ</t>
    </rPh>
    <rPh sb="62" eb="64">
      <t>モンダイ</t>
    </rPh>
    <rPh sb="71" eb="73">
      <t>ヘイセイ</t>
    </rPh>
    <rPh sb="78" eb="79">
      <t>ネン</t>
    </rPh>
    <rPh sb="79" eb="80">
      <t>ド</t>
    </rPh>
    <rPh sb="107" eb="108">
      <t>フ</t>
    </rPh>
    <rPh sb="110" eb="111">
      <t>クニ</t>
    </rPh>
    <rPh sb="112" eb="114">
      <t>ホジョ</t>
    </rPh>
    <rPh sb="115" eb="116">
      <t>ウ</t>
    </rPh>
    <rPh sb="127" eb="129">
      <t>セツビ</t>
    </rPh>
    <rPh sb="130" eb="132">
      <t>カイゼン</t>
    </rPh>
    <rPh sb="133" eb="134">
      <t>ハカ</t>
    </rPh>
    <phoneticPr fontId="4"/>
  </si>
  <si>
    <t>　人口減少、高齢化が進む中で施設や設備の老朽化が進み、今後も、維持管理費や機器の更新などにより経費が多額となることが予想される。
　人口規模や地理的要因により、下水道使用料のみでの経営は困難であり、また人口減少により使用料の増加はあまり期待できないが、さらなる水洗化率の向上によって少しでも使用料収入の低下を抑え、効率的な維持管理や計画性のある更新事業を実施していく。</t>
    <rPh sb="17" eb="19">
      <t>セツビ</t>
    </rPh>
    <rPh sb="27" eb="29">
      <t>コンゴ</t>
    </rPh>
    <rPh sb="37" eb="39">
      <t>キキ</t>
    </rPh>
    <rPh sb="58" eb="60">
      <t>ヨソウ</t>
    </rPh>
    <rPh sb="66" eb="68">
      <t>ジンコウ</t>
    </rPh>
    <rPh sb="68" eb="70">
      <t>キボ</t>
    </rPh>
    <rPh sb="71" eb="74">
      <t>チリテキ</t>
    </rPh>
    <rPh sb="74" eb="76">
      <t>ヨウイン</t>
    </rPh>
    <rPh sb="101" eb="105">
      <t>ジンコウゲンショウ</t>
    </rPh>
    <rPh sb="108" eb="111">
      <t>シヨウリョウ</t>
    </rPh>
    <rPh sb="112" eb="114">
      <t>ゾウカ</t>
    </rPh>
    <rPh sb="118" eb="120">
      <t>キタイ</t>
    </rPh>
    <rPh sb="130" eb="133">
      <t>スイセンカ</t>
    </rPh>
    <rPh sb="133" eb="134">
      <t>リツ</t>
    </rPh>
    <rPh sb="135" eb="137">
      <t>コウジョウ</t>
    </rPh>
    <rPh sb="141" eb="142">
      <t>スコ</t>
    </rPh>
    <rPh sb="145" eb="148">
      <t>シヨウリョウ</t>
    </rPh>
    <rPh sb="148" eb="150">
      <t>シュウニュウ</t>
    </rPh>
    <rPh sb="151" eb="153">
      <t>テイカ</t>
    </rPh>
    <rPh sb="154" eb="155">
      <t>オサ</t>
    </rPh>
    <rPh sb="157" eb="160">
      <t>コウリツテキ</t>
    </rPh>
    <rPh sb="161" eb="163">
      <t>イジ</t>
    </rPh>
    <rPh sb="163" eb="165">
      <t>カンリ</t>
    </rPh>
    <rPh sb="172" eb="174">
      <t>コウシン</t>
    </rPh>
    <rPh sb="174" eb="176">
      <t>ジギョウ</t>
    </rPh>
    <rPh sb="177" eb="179">
      <t>ジッシ</t>
    </rPh>
    <phoneticPr fontId="4"/>
  </si>
  <si>
    <t>　特定環境保全公共下水道は、平成１６年に供用を開始し、令和元年度末で水洗化率は７５．３％となっており、上昇率は頭打ち状態となっている。
　令和元年度の特徴を類似団体平均値と比較してみると、「経費回収率」は上回り、「汚水処理原価」は下回っているため、汚水処理に係る費用が例年より少なかったと考えられる。「施設利用率」は例年並みの推移である。
　経営状況としては、事業債の償還金が多額であり、一般会計からの多額の繰入金により赤字分を補填している。
　平成２８年度に策定した経営戦略をもとに、さらなる水洗化率の向上を図り、経営の健全化・効率化に努める。</t>
    <rPh sb="1" eb="3">
      <t>トクテイ</t>
    </rPh>
    <rPh sb="3" eb="5">
      <t>カンキョウ</t>
    </rPh>
    <rPh sb="5" eb="7">
      <t>ホゼン</t>
    </rPh>
    <rPh sb="7" eb="9">
      <t>コウキョウ</t>
    </rPh>
    <rPh sb="9" eb="12">
      <t>ゲスイドウ</t>
    </rPh>
    <rPh sb="14" eb="16">
      <t>ヘイセイ</t>
    </rPh>
    <rPh sb="18" eb="19">
      <t>ネン</t>
    </rPh>
    <rPh sb="20" eb="22">
      <t>キョウヨウ</t>
    </rPh>
    <rPh sb="23" eb="25">
      <t>カイシ</t>
    </rPh>
    <rPh sb="27" eb="29">
      <t>レイワ</t>
    </rPh>
    <rPh sb="29" eb="30">
      <t>ガン</t>
    </rPh>
    <rPh sb="30" eb="33">
      <t>ネンドマツ</t>
    </rPh>
    <rPh sb="34" eb="37">
      <t>スイセンカ</t>
    </rPh>
    <rPh sb="37" eb="38">
      <t>リツ</t>
    </rPh>
    <rPh sb="51" eb="53">
      <t>ジョウショウ</t>
    </rPh>
    <rPh sb="53" eb="54">
      <t>リツ</t>
    </rPh>
    <rPh sb="55" eb="57">
      <t>アタマウ</t>
    </rPh>
    <rPh sb="58" eb="60">
      <t>ジョウタイ</t>
    </rPh>
    <rPh sb="69" eb="71">
      <t>レイワ</t>
    </rPh>
    <rPh sb="71" eb="72">
      <t>ガン</t>
    </rPh>
    <rPh sb="72" eb="74">
      <t>ネンド</t>
    </rPh>
    <rPh sb="75" eb="77">
      <t>トクチョウ</t>
    </rPh>
    <rPh sb="86" eb="88">
      <t>ヒカク</t>
    </rPh>
    <rPh sb="95" eb="97">
      <t>ケイヒ</t>
    </rPh>
    <rPh sb="97" eb="99">
      <t>カイシュウ</t>
    </rPh>
    <rPh sb="99" eb="100">
      <t>リツ</t>
    </rPh>
    <rPh sb="102" eb="104">
      <t>ウワマワ</t>
    </rPh>
    <rPh sb="107" eb="109">
      <t>オスイ</t>
    </rPh>
    <rPh sb="109" eb="111">
      <t>ショリ</t>
    </rPh>
    <rPh sb="111" eb="113">
      <t>ゲンカ</t>
    </rPh>
    <rPh sb="115" eb="117">
      <t>シタマワ</t>
    </rPh>
    <rPh sb="124" eb="126">
      <t>オスイ</t>
    </rPh>
    <rPh sb="126" eb="128">
      <t>ショリ</t>
    </rPh>
    <rPh sb="129" eb="130">
      <t>カカ</t>
    </rPh>
    <rPh sb="131" eb="133">
      <t>ヒヨウ</t>
    </rPh>
    <rPh sb="134" eb="136">
      <t>レイネン</t>
    </rPh>
    <rPh sb="138" eb="139">
      <t>スク</t>
    </rPh>
    <rPh sb="144" eb="145">
      <t>カンガ</t>
    </rPh>
    <rPh sb="151" eb="153">
      <t>シセツ</t>
    </rPh>
    <rPh sb="153" eb="156">
      <t>リヨウリツ</t>
    </rPh>
    <rPh sb="158" eb="160">
      <t>レイネン</t>
    </rPh>
    <rPh sb="160" eb="161">
      <t>ナ</t>
    </rPh>
    <rPh sb="163" eb="165">
      <t>スイイ</t>
    </rPh>
    <rPh sb="180" eb="183">
      <t>ジギョウサイ</t>
    </rPh>
    <rPh sb="184" eb="186">
      <t>ショウカン</t>
    </rPh>
    <rPh sb="186" eb="187">
      <t>キン</t>
    </rPh>
    <rPh sb="188" eb="190">
      <t>タガク</t>
    </rPh>
    <rPh sb="194" eb="196">
      <t>イッパン</t>
    </rPh>
    <rPh sb="196" eb="198">
      <t>カイケイ</t>
    </rPh>
    <rPh sb="201" eb="203">
      <t>タガク</t>
    </rPh>
    <rPh sb="204" eb="206">
      <t>クリイレ</t>
    </rPh>
    <rPh sb="206" eb="207">
      <t>キン</t>
    </rPh>
    <rPh sb="210" eb="212">
      <t>アカジ</t>
    </rPh>
    <rPh sb="212" eb="213">
      <t>ブン</t>
    </rPh>
    <rPh sb="214" eb="216">
      <t>ホテン</t>
    </rPh>
    <rPh sb="223" eb="225">
      <t>ヘイセイ</t>
    </rPh>
    <rPh sb="227" eb="229">
      <t>ネンド</t>
    </rPh>
    <rPh sb="230" eb="232">
      <t>サクテイ</t>
    </rPh>
    <rPh sb="234" eb="236">
      <t>ケイエイ</t>
    </rPh>
    <rPh sb="236" eb="238">
      <t>センリャク</t>
    </rPh>
    <rPh sb="247" eb="250">
      <t>スイセンカ</t>
    </rPh>
    <rPh sb="250" eb="251">
      <t>リツ</t>
    </rPh>
    <rPh sb="252" eb="254">
      <t>コウジョウ</t>
    </rPh>
    <rPh sb="255" eb="256">
      <t>ハカ</t>
    </rPh>
    <rPh sb="258" eb="260">
      <t>ケイエイ</t>
    </rPh>
    <rPh sb="261" eb="264">
      <t>ケンゼンカ</t>
    </rPh>
    <rPh sb="265" eb="268">
      <t>コウリツカ</t>
    </rPh>
    <rPh sb="269" eb="27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</si>
</sst>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77-41A7-B246-701E5AF320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0.36</c:v>
                </c:pt>
              </c:numCache>
            </c:numRef>
          </c:val>
          <c:smooth val="0"/>
          <c:extLst>
            <c:ext xmlns:c16="http://schemas.microsoft.com/office/drawing/2014/chart" uri="{C3380CC4-5D6E-409C-BE32-E72D297353CC}">
              <c16:uniqueId val="{00000001-B277-41A7-B246-701E5AF320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46.73</c:v>
                </c:pt>
                <c:pt idx="1">
                  <c:v>49.82</c:v>
                </c:pt>
                <c:pt idx="2">
                  <c:v>51.45</c:v>
                </c:pt>
                <c:pt idx="3">
                  <c:v>50.55</c:v>
                </c:pt>
                <c:pt idx="4">
                  <c:v>49.45</c:v>
                </c:pt>
              </c:numCache>
            </c:numRef>
          </c:val>
          <c:extLst>
            <c:ext xmlns:c16="http://schemas.microsoft.com/office/drawing/2014/chart" uri="{C3380CC4-5D6E-409C-BE32-E72D297353CC}">
              <c16:uniqueId val="{00000000-06C5-4611-A851-49E7541551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42.47</c:v>
                </c:pt>
              </c:numCache>
            </c:numRef>
          </c:val>
          <c:smooth val="0"/>
          <c:extLst>
            <c:ext xmlns:c16="http://schemas.microsoft.com/office/drawing/2014/chart" uri="{C3380CC4-5D6E-409C-BE32-E72D297353CC}">
              <c16:uniqueId val="{00000001-06C5-4611-A851-49E7541551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69.540000000000006</c:v>
                </c:pt>
                <c:pt idx="1">
                  <c:v>73.27</c:v>
                </c:pt>
                <c:pt idx="2">
                  <c:v>75.069999999999993</c:v>
                </c:pt>
                <c:pt idx="3">
                  <c:v>75.95</c:v>
                </c:pt>
                <c:pt idx="4">
                  <c:v>75.28</c:v>
                </c:pt>
              </c:numCache>
            </c:numRef>
          </c:val>
          <c:extLst>
            <c:ext xmlns:c16="http://schemas.microsoft.com/office/drawing/2014/chart" uri="{C3380CC4-5D6E-409C-BE32-E72D297353CC}">
              <c16:uniqueId val="{00000000-41BC-4F05-A559-E977BFCCA6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83.75</c:v>
                </c:pt>
              </c:numCache>
            </c:numRef>
          </c:val>
          <c:smooth val="0"/>
          <c:extLst>
            <c:ext xmlns:c16="http://schemas.microsoft.com/office/drawing/2014/chart" uri="{C3380CC4-5D6E-409C-BE32-E72D297353CC}">
              <c16:uniqueId val="{00000001-41BC-4F05-A559-E977BFCCA6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43.62</c:v>
                </c:pt>
                <c:pt idx="1">
                  <c:v>86.49</c:v>
                </c:pt>
                <c:pt idx="2">
                  <c:v>69.14</c:v>
                </c:pt>
                <c:pt idx="3">
                  <c:v>77.489999999999995</c:v>
                </c:pt>
                <c:pt idx="4">
                  <c:v>107.21</c:v>
                </c:pt>
              </c:numCache>
            </c:numRef>
          </c:val>
          <c:extLst>
            <c:ext xmlns:c16="http://schemas.microsoft.com/office/drawing/2014/chart" uri="{C3380CC4-5D6E-409C-BE32-E72D297353CC}">
              <c16:uniqueId val="{00000000-72CB-4024-9AD9-37E2F6B65C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CB-4024-9AD9-37E2F6B65C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0E-4C3A-BD05-BE9B571FBA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0E-4C3A-BD05-BE9B571FBA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D9-44C2-91B1-DC0528BC0B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D9-44C2-91B1-DC0528BC0B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19-4160-AE48-B9E29CCCB3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19-4160-AE48-B9E29CCCB3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17-44FD-9A05-548A697C46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17-44FD-9A05-548A697C46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2670.36</c:v>
                </c:pt>
                <c:pt idx="2">
                  <c:v>2687.49</c:v>
                </c:pt>
                <c:pt idx="3">
                  <c:v>2546.37</c:v>
                </c:pt>
                <c:pt idx="4">
                  <c:v>2458.81</c:v>
                </c:pt>
              </c:numCache>
            </c:numRef>
          </c:val>
          <c:extLst>
            <c:ext xmlns:c16="http://schemas.microsoft.com/office/drawing/2014/chart" uri="{C3380CC4-5D6E-409C-BE32-E72D297353CC}">
              <c16:uniqueId val="{00000000-8C66-4086-91B3-4FD081F17C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1206.79</c:v>
                </c:pt>
              </c:numCache>
            </c:numRef>
          </c:val>
          <c:smooth val="0"/>
          <c:extLst>
            <c:ext xmlns:c16="http://schemas.microsoft.com/office/drawing/2014/chart" uri="{C3380CC4-5D6E-409C-BE32-E72D297353CC}">
              <c16:uniqueId val="{00000001-8C66-4086-91B3-4FD081F17C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76.040000000000006</c:v>
                </c:pt>
                <c:pt idx="1">
                  <c:v>56.46</c:v>
                </c:pt>
                <c:pt idx="2">
                  <c:v>66.97</c:v>
                </c:pt>
                <c:pt idx="3">
                  <c:v>69.58</c:v>
                </c:pt>
                <c:pt idx="4">
                  <c:v>103.51</c:v>
                </c:pt>
              </c:numCache>
            </c:numRef>
          </c:val>
          <c:extLst>
            <c:ext xmlns:c16="http://schemas.microsoft.com/office/drawing/2014/chart" uri="{C3380CC4-5D6E-409C-BE32-E72D297353CC}">
              <c16:uniqueId val="{00000000-698A-4EC3-8953-9564CE73F2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71.84</c:v>
                </c:pt>
              </c:numCache>
            </c:numRef>
          </c:val>
          <c:smooth val="0"/>
          <c:extLst>
            <c:ext xmlns:c16="http://schemas.microsoft.com/office/drawing/2014/chart" uri="{C3380CC4-5D6E-409C-BE32-E72D297353CC}">
              <c16:uniqueId val="{00000001-698A-4EC3-8953-9564CE73F2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231.6</c:v>
                </c:pt>
                <c:pt idx="1">
                  <c:v>310.43</c:v>
                </c:pt>
                <c:pt idx="2">
                  <c:v>263.06</c:v>
                </c:pt>
                <c:pt idx="3">
                  <c:v>254.25</c:v>
                </c:pt>
                <c:pt idx="4">
                  <c:v>171.63</c:v>
                </c:pt>
              </c:numCache>
            </c:numRef>
          </c:val>
          <c:extLst>
            <c:ext xmlns:c16="http://schemas.microsoft.com/office/drawing/2014/chart" uri="{C3380CC4-5D6E-409C-BE32-E72D297353CC}">
              <c16:uniqueId val="{00000000-47F7-42AD-BD7B-7EEF31DA33D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228.47</c:v>
                </c:pt>
              </c:numCache>
            </c:numRef>
          </c:val>
          <c:smooth val="0"/>
          <c:extLst>
            <c:ext xmlns:c16="http://schemas.microsoft.com/office/drawing/2014/chart" uri="{C3380CC4-5D6E-409C-BE32-E72D297353CC}">
              <c16:uniqueId val="{00000001-47F7-42AD-BD7B-7EEF31DA33D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小値賀町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2371</v>
      </c>
      <c r="AM8" s="69"/>
      <c r="AN8" s="69"/>
      <c r="AO8" s="69"/>
      <c r="AP8" s="69"/>
      <c r="AQ8" s="69"/>
      <c r="AR8" s="69"/>
      <c r="AS8" s="69"/>
      <c r="AT8" s="68">
        <f>データ!T6</f>
        <v>25.5</v>
      </c>
      <c r="AU8" s="68"/>
      <c r="AV8" s="68"/>
      <c r="AW8" s="68"/>
      <c r="AX8" s="68"/>
      <c r="AY8" s="68"/>
      <c r="AZ8" s="68"/>
      <c r="BA8" s="68"/>
      <c r="BB8" s="68">
        <f>データ!U6</f>
        <v>92.98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57</v>
      </c>
      <c r="Q10" s="68"/>
      <c r="R10" s="68"/>
      <c r="S10" s="68"/>
      <c r="T10" s="68"/>
      <c r="U10" s="68"/>
      <c r="V10" s="68"/>
      <c r="W10" s="68">
        <f>データ!Q6</f>
        <v>100</v>
      </c>
      <c r="X10" s="68"/>
      <c r="Y10" s="68"/>
      <c r="Z10" s="68"/>
      <c r="AA10" s="68"/>
      <c r="AB10" s="68"/>
      <c r="AC10" s="68"/>
      <c r="AD10" s="69">
        <f>データ!R6</f>
        <v>3190</v>
      </c>
      <c r="AE10" s="69"/>
      <c r="AF10" s="69"/>
      <c r="AG10" s="69"/>
      <c r="AH10" s="69"/>
      <c r="AI10" s="69"/>
      <c r="AJ10" s="69"/>
      <c r="AK10" s="2"/>
      <c r="AL10" s="69">
        <f>データ!V6</f>
        <v>1335</v>
      </c>
      <c r="AM10" s="69"/>
      <c r="AN10" s="69"/>
      <c r="AO10" s="69"/>
      <c r="AP10" s="69"/>
      <c r="AQ10" s="69"/>
      <c r="AR10" s="69"/>
      <c r="AS10" s="69"/>
      <c r="AT10" s="68">
        <f>データ!W6</f>
        <v>0.65</v>
      </c>
      <c r="AU10" s="68"/>
      <c r="AV10" s="68"/>
      <c r="AW10" s="68"/>
      <c r="AX10" s="68"/>
      <c r="AY10" s="68"/>
      <c r="AZ10" s="68"/>
      <c r="BA10" s="68"/>
      <c r="BB10" s="68">
        <f>データ!X6</f>
        <v>2053.85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Dt8k3cauTGmlXH3+d9KrjPyj+ezd6v7QmJiUM3xhVG6ypEioHxgnBJCKB6Kz1BEJi/TOPjrder/aRkZzQbnBoQ==" saltValue="+yNibi7H694Jm5p93OYz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423831</v>
      </c>
      <c r="D6" s="33">
        <f t="shared" si="3"/>
        <v>47</v>
      </c>
      <c r="E6" s="33">
        <f t="shared" si="3"/>
        <v>17</v>
      </c>
      <c r="F6" s="33">
        <f t="shared" si="3"/>
        <v>4</v>
      </c>
      <c r="G6" s="33">
        <f t="shared" si="3"/>
        <v>0</v>
      </c>
      <c r="H6" s="33" t="str">
        <f t="shared" si="3"/>
        <v>長崎県　小値賀町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57</v>
      </c>
      <c r="Q6" s="34">
        <f t="shared" si="3"/>
        <v>100</v>
      </c>
      <c r="R6" s="34">
        <f t="shared" si="3"/>
        <v>3190</v>
      </c>
      <c r="S6" s="34">
        <f t="shared" si="3"/>
        <v>2371</v>
      </c>
      <c r="T6" s="34">
        <f t="shared" si="3"/>
        <v>25.5</v>
      </c>
      <c r="U6" s="34">
        <f t="shared" si="3"/>
        <v>92.98</v>
      </c>
      <c r="V6" s="34">
        <f t="shared" si="3"/>
        <v>1335</v>
      </c>
      <c r="W6" s="34">
        <f t="shared" si="3"/>
        <v>0.65</v>
      </c>
      <c r="X6" s="34">
        <f t="shared" si="3"/>
        <v>2053.85</v>
      </c>
      <c r="Y6" s="35">
        <f>IF(Y7="",NA(),Y7)</f>
        <v>43.62</v>
      </c>
      <c r="Z6" s="35">
        <f t="shared" ref="Z6:AH6" si="4">IF(Z7="",NA(),Z7)</f>
        <v>86.49</v>
      </c>
      <c r="AA6" s="35">
        <f t="shared" si="4"/>
        <v>69.14</v>
      </c>
      <c r="AB6" s="35">
        <f t="shared" si="4"/>
        <v>77.489999999999995</v>
      </c>
      <c r="AC6" s="35">
        <f t="shared" si="4"/>
        <v>107.21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2670.36</v>
      </c>
      <c r="BH6" s="35">
        <f t="shared" si="7"/>
        <v>2687.49</v>
      </c>
      <c r="BI6" s="35">
        <f t="shared" si="7"/>
        <v>2546.37</v>
      </c>
      <c r="BJ6" s="35">
        <f t="shared" si="7"/>
        <v>2458.81</v>
      </c>
      <c r="BK6" s="35">
        <f t="shared" si="7"/>
        <v>1673.47</v>
      </c>
      <c r="BL6" s="35">
        <f t="shared" si="7"/>
        <v>1592.72</v>
      </c>
      <c r="BM6" s="35">
        <f t="shared" si="7"/>
        <v>1223.96</v>
      </c>
      <c r="BN6" s="35">
        <f t="shared" si="7"/>
        <v>1269.1500000000001</v>
      </c>
      <c r="BO6" s="35">
        <f t="shared" si="7"/>
        <v>1206.79</v>
      </c>
      <c r="BP6" s="34" t="str">
        <f>IF(BP7="","",IF(BP7="-","【-】","【"&amp;SUBSTITUTE(TEXT(BP7,"#,##0.00"),"-","△")&amp;"】"))</f>
        <v>【1,218.70】</v>
      </c>
      <c r="BQ6" s="35">
        <f>IF(BQ7="",NA(),BQ7)</f>
        <v>76.040000000000006</v>
      </c>
      <c r="BR6" s="35">
        <f t="shared" ref="BR6:BZ6" si="8">IF(BR7="",NA(),BR7)</f>
        <v>56.46</v>
      </c>
      <c r="BS6" s="35">
        <f t="shared" si="8"/>
        <v>66.97</v>
      </c>
      <c r="BT6" s="35">
        <f t="shared" si="8"/>
        <v>69.58</v>
      </c>
      <c r="BU6" s="35">
        <f t="shared" si="8"/>
        <v>103.51</v>
      </c>
      <c r="BV6" s="35">
        <f t="shared" si="8"/>
        <v>49.22</v>
      </c>
      <c r="BW6" s="35">
        <f t="shared" si="8"/>
        <v>53.7</v>
      </c>
      <c r="BX6" s="35">
        <f t="shared" si="8"/>
        <v>61.54</v>
      </c>
      <c r="BY6" s="35">
        <f t="shared" si="8"/>
        <v>63.97</v>
      </c>
      <c r="BZ6" s="35">
        <f t="shared" si="8"/>
        <v>71.84</v>
      </c>
      <c r="CA6" s="34" t="str">
        <f>IF(CA7="","",IF(CA7="-","【-】","【"&amp;SUBSTITUTE(TEXT(CA7,"#,##0.00"),"-","△")&amp;"】"))</f>
        <v>【74.17】</v>
      </c>
      <c r="CB6" s="35">
        <f>IF(CB7="",NA(),CB7)</f>
        <v>231.6</v>
      </c>
      <c r="CC6" s="35">
        <f t="shared" ref="CC6:CK6" si="9">IF(CC7="",NA(),CC7)</f>
        <v>310.43</v>
      </c>
      <c r="CD6" s="35">
        <f t="shared" si="9"/>
        <v>263.06</v>
      </c>
      <c r="CE6" s="35">
        <f t="shared" si="9"/>
        <v>254.25</v>
      </c>
      <c r="CF6" s="35">
        <f t="shared" si="9"/>
        <v>171.63</v>
      </c>
      <c r="CG6" s="35">
        <f t="shared" si="9"/>
        <v>332.02</v>
      </c>
      <c r="CH6" s="35">
        <f t="shared" si="9"/>
        <v>300.35000000000002</v>
      </c>
      <c r="CI6" s="35">
        <f t="shared" si="9"/>
        <v>267.86</v>
      </c>
      <c r="CJ6" s="35">
        <f t="shared" si="9"/>
        <v>256.82</v>
      </c>
      <c r="CK6" s="35">
        <f t="shared" si="9"/>
        <v>228.47</v>
      </c>
      <c r="CL6" s="34" t="str">
        <f>IF(CL7="","",IF(CL7="-","【-】","【"&amp;SUBSTITUTE(TEXT(CL7,"#,##0.00"),"-","△")&amp;"】"))</f>
        <v>【218.56】</v>
      </c>
      <c r="CM6" s="35">
        <f>IF(CM7="",NA(),CM7)</f>
        <v>46.73</v>
      </c>
      <c r="CN6" s="35">
        <f t="shared" ref="CN6:CV6" si="10">IF(CN7="",NA(),CN7)</f>
        <v>49.82</v>
      </c>
      <c r="CO6" s="35">
        <f t="shared" si="10"/>
        <v>51.45</v>
      </c>
      <c r="CP6" s="35">
        <f t="shared" si="10"/>
        <v>50.55</v>
      </c>
      <c r="CQ6" s="35">
        <f t="shared" si="10"/>
        <v>49.45</v>
      </c>
      <c r="CR6" s="35">
        <f t="shared" si="10"/>
        <v>36.65</v>
      </c>
      <c r="CS6" s="35">
        <f t="shared" si="10"/>
        <v>37.72</v>
      </c>
      <c r="CT6" s="35">
        <f t="shared" si="10"/>
        <v>37.08</v>
      </c>
      <c r="CU6" s="35">
        <f t="shared" si="10"/>
        <v>37.46</v>
      </c>
      <c r="CV6" s="35">
        <f t="shared" si="10"/>
        <v>42.47</v>
      </c>
      <c r="CW6" s="34" t="str">
        <f>IF(CW7="","",IF(CW7="-","【-】","【"&amp;SUBSTITUTE(TEXT(CW7,"#,##0.00"),"-","△")&amp;"】"))</f>
        <v>【42.86】</v>
      </c>
      <c r="CX6" s="35">
        <f>IF(CX7="",NA(),CX7)</f>
        <v>69.540000000000006</v>
      </c>
      <c r="CY6" s="35">
        <f t="shared" ref="CY6:DG6" si="11">IF(CY7="",NA(),CY7)</f>
        <v>73.27</v>
      </c>
      <c r="CZ6" s="35">
        <f t="shared" si="11"/>
        <v>75.069999999999993</v>
      </c>
      <c r="DA6" s="35">
        <f t="shared" si="11"/>
        <v>75.95</v>
      </c>
      <c r="DB6" s="35">
        <f t="shared" si="11"/>
        <v>75.28</v>
      </c>
      <c r="DC6" s="35">
        <f t="shared" si="11"/>
        <v>68.83</v>
      </c>
      <c r="DD6" s="35">
        <f t="shared" si="11"/>
        <v>68.459999999999994</v>
      </c>
      <c r="DE6" s="35">
        <f t="shared" si="11"/>
        <v>67.22</v>
      </c>
      <c r="DF6" s="35">
        <f t="shared" si="11"/>
        <v>67.459999999999994</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0.36</v>
      </c>
      <c r="EO6" s="34" t="str">
        <f>IF(EO7="","",IF(EO7="-","【-】","【"&amp;SUBSTITUTE(TEXT(EO7,"#,##0.00"),"-","△")&amp;"】"))</f>
        <v>【0.28】</v>
      </c>
    </row>
    <row r="7" spans="1:145" s="36" customFormat="1" x14ac:dyDescent="0.15">
      <c r="A7" s="28"/>
      <c r="B7" s="37">
        <v>2019</v>
      </c>
      <c r="C7" s="37">
        <v>423831</v>
      </c>
      <c r="D7" s="37">
        <v>47</v>
      </c>
      <c r="E7" s="37">
        <v>17</v>
      </c>
      <c r="F7" s="37">
        <v>4</v>
      </c>
      <c r="G7" s="37">
        <v>0</v>
      </c>
      <c r="H7" s="37" t="s">
        <v>97</v>
      </c>
      <c r="I7" s="37" t="s">
        <v>98</v>
      </c>
      <c r="J7" s="37" t="s">
        <v>99</v>
      </c>
      <c r="K7" s="37" t="s">
        <v>100</v>
      </c>
      <c r="L7" s="37" t="s">
        <v>101</v>
      </c>
      <c r="M7" s="37" t="s">
        <v>102</v>
      </c>
      <c r="N7" s="38" t="s">
        <v>103</v>
      </c>
      <c r="O7" s="38" t="s">
        <v>104</v>
      </c>
      <c r="P7" s="38">
        <v>57</v>
      </c>
      <c r="Q7" s="38">
        <v>100</v>
      </c>
      <c r="R7" s="38">
        <v>3190</v>
      </c>
      <c r="S7" s="38">
        <v>2371</v>
      </c>
      <c r="T7" s="38">
        <v>25.5</v>
      </c>
      <c r="U7" s="38">
        <v>92.98</v>
      </c>
      <c r="V7" s="38">
        <v>1335</v>
      </c>
      <c r="W7" s="38">
        <v>0.65</v>
      </c>
      <c r="X7" s="38">
        <v>2053.85</v>
      </c>
      <c r="Y7" s="38">
        <v>43.62</v>
      </c>
      <c r="Z7" s="38">
        <v>86.49</v>
      </c>
      <c r="AA7" s="38">
        <v>69.14</v>
      </c>
      <c r="AB7" s="38">
        <v>77.489999999999995</v>
      </c>
      <c r="AC7" s="38">
        <v>107.21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2670.36</v>
      </c>
      <c r="BH7" s="38">
        <v>2687.49</v>
      </c>
      <c r="BI7" s="38">
        <v>2546.37</v>
      </c>
      <c r="BJ7" s="38">
        <v>2458.81</v>
      </c>
      <c r="BK7" s="38">
        <v>1673.47</v>
      </c>
      <c r="BL7" s="38">
        <v>1592.72</v>
      </c>
      <c r="BM7" s="38">
        <v>1223.96</v>
      </c>
      <c r="BN7" s="38">
        <v>1269.1500000000001</v>
      </c>
      <c r="BO7" s="38">
        <v>1206.79</v>
      </c>
      <c r="BP7" s="38">
        <v>1218.7</v>
      </c>
      <c r="BQ7" s="38">
        <v>76.040000000000006</v>
      </c>
      <c r="BR7" s="38">
        <v>56.46</v>
      </c>
      <c r="BS7" s="38">
        <v>66.97</v>
      </c>
      <c r="BT7" s="38">
        <v>69.58</v>
      </c>
      <c r="BU7" s="38">
        <v>103.51</v>
      </c>
      <c r="BV7" s="38">
        <v>49.22</v>
      </c>
      <c r="BW7" s="38">
        <v>53.7</v>
      </c>
      <c r="BX7" s="38">
        <v>61.54</v>
      </c>
      <c r="BY7" s="38">
        <v>63.97</v>
      </c>
      <c r="BZ7" s="38">
        <v>71.84</v>
      </c>
      <c r="CA7" s="38">
        <v>74.17</v>
      </c>
      <c r="CB7" s="38">
        <v>231.6</v>
      </c>
      <c r="CC7" s="38">
        <v>310.43</v>
      </c>
      <c r="CD7" s="38">
        <v>263.06</v>
      </c>
      <c r="CE7" s="38">
        <v>254.25</v>
      </c>
      <c r="CF7" s="38">
        <v>171.63</v>
      </c>
      <c r="CG7" s="38">
        <v>332.02</v>
      </c>
      <c r="CH7" s="38">
        <v>300.35000000000002</v>
      </c>
      <c r="CI7" s="38">
        <v>267.86</v>
      </c>
      <c r="CJ7" s="38">
        <v>256.82</v>
      </c>
      <c r="CK7" s="38">
        <v>228.47</v>
      </c>
      <c r="CL7" s="38">
        <v>218.56</v>
      </c>
      <c r="CM7" s="38">
        <v>46.73</v>
      </c>
      <c r="CN7" s="38">
        <v>49.82</v>
      </c>
      <c r="CO7" s="38">
        <v>51.45</v>
      </c>
      <c r="CP7" s="38">
        <v>50.55</v>
      </c>
      <c r="CQ7" s="38">
        <v>49.45</v>
      </c>
      <c r="CR7" s="38">
        <v>36.65</v>
      </c>
      <c r="CS7" s="38">
        <v>37.72</v>
      </c>
      <c r="CT7" s="38">
        <v>37.08</v>
      </c>
      <c r="CU7" s="38">
        <v>37.46</v>
      </c>
      <c r="CV7" s="38">
        <v>42.47</v>
      </c>
      <c r="CW7" s="38">
        <v>42.86</v>
      </c>
      <c r="CX7" s="38">
        <v>69.540000000000006</v>
      </c>
      <c r="CY7" s="38">
        <v>73.27</v>
      </c>
      <c r="CZ7" s="38">
        <v>75.069999999999993</v>
      </c>
      <c r="DA7" s="38">
        <v>75.95</v>
      </c>
      <c r="DB7" s="38">
        <v>75.28</v>
      </c>
      <c r="DC7" s="38">
        <v>68.83</v>
      </c>
      <c r="DD7" s="38">
        <v>68.459999999999994</v>
      </c>
      <c r="DE7" s="38">
        <v>67.22</v>
      </c>
      <c r="DF7" s="38">
        <v>67.459999999999994</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2021-02-01T08:47:29Z</cp:lastPrinted>
  <dcterms:created xsi:type="dcterms:W3CDTF">2020-12-04T02:57:53Z</dcterms:created>
  <dcterms:modified xsi:type="dcterms:W3CDTF">2021-02-22T09:27:19Z</dcterms:modified>
  <cp:category/>
</cp:coreProperties>
</file>