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9DF9E3C0-5C38-4260-B7AE-BFC4D9F699F9}" xr6:coauthVersionLast="45" xr6:coauthVersionMax="45" xr10:uidLastSave="{00000000-0000-0000-0000-000000000000}"/>
  <workbookProtection workbookAlgorithmName="SHA-512" workbookHashValue="9G+cb4+oJxHqLmOnajuP/fw7W4qqaFzZQmRPToLUT81v8UQW81ZGrcdEcOLcXb5nHcIRlwcbU++Y54K4EPCCzg==" workbookSaltValue="rUwKInS8p0d1JAI9iUBdA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<sst xmlns="http://schemas.openxmlformats.org/spreadsheetml/2006/main" count="236" uniqueCount="120">
  <si>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</si>
  <si>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</si>
  <si>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</si>
  <si>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</si>
  <si>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</si>
  <si>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</si>
  <si>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</si>
  <si>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</si>
  <si>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</si>
  <si>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</si>
  <si>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</si>
  <si>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</si>
  <si>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</si>
  <si>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</si>
  <si>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</si>
  <si>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</si>
  <si>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</si>
  <si>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</si>
  <si>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</si>
  <si>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</si>
  <si>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</si>
  <si>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</si>
  <si>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</si>
  <si>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</si>
  <si>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</si>
  <si>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</si>
  <si>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</si>
  <si>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</si>
  <si>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</si>
  <si>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</si>
  <si>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</si>
  <si>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</si>
  <si>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</si>
  <si>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</si>
  <si>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</si>
  <si>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</si>
  <si>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</si>
  <si>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</si>
  <si>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</si>
  <si>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</si>
  <si>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</si>
  <si>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</si>
  <si>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</si>
  <si>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</si>
  <si>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</si>
  <si>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</si>
  <si>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</si>
  <si>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</si>
  <si>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</si>
  <si>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</si>
  <si>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</si>
  <si>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</si>
  <si>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</si>
  <si>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</si>
  <si>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</si>
  <si>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</si>
  <si>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</si>
  <si>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</si>
  <si>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</si>
  <si>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</si>
  <si>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</si>
  <si>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</si>
  <si>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</si>
  <si>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</si>
  <si>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</si>
  <si>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</si>
  <si>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</si>
  <si>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</si>
  <si>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</si>
  <si>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</si>
  <si>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</si>
  <si>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</si>
  <si>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</si>
  <si>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</si>
  <si>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</si>
  <si>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</si>
  <si>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</si>
  <si>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</si>
  <si>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</si>
  <si>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</si>
  <si>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</si>
  <si>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</si>
  <si>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</si>
  <si>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</si>
  <si>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</si>
  <si>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</si>
  <si>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</si>
  <si>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</si>
  <si>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</si>
  <si>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</si>
  <si>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</si>
  <si>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</si>
  <si>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</si>
  <si>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</si>
  <si>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</si>
  <si>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</si>
  <si>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</si>
  <si>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</si>
  <si>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</si>
  <si>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</si>
  <si>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</si>
  <si>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</si>
  <si>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</si>
  <si>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</si>
  <si>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</si>
  <si>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</si>
  <si>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</si>
  <si>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</si>
  <si>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</si>
  <si>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</si>
  <si>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</si>
  <si>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</si>
  <si>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</si>
  <si>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</si>
  <si>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</si>
  <si>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</si>
  <si>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</si>
  <si>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本町の公共下水道事業は、平成１０年から管渠の整備を開始し、平成１６年４月より随時供用開始を行っている。
　管渠が新しいので、破損や不明水等の浸入等も少なく高い有収率である。
　しかし、処理場やマンホールポンプの機器等については、耐用年数を超えてくるものがあり、現在は修繕費にて対応しているが、多額の費用がかかるため、令和２年度より終末処理場及びマンホールポンプ場を対象としたストックマネジメント計画を策定して更新事業へ着手できる様進めていく。</t>
    <rPh sb="159" eb="161">
      <t>レイワ</t>
    </rPh>
    <rPh sb="162" eb="164">
      <t>ネンド</t>
    </rPh>
    <rPh sb="166" eb="171">
      <t>シュウマツショリジョウ</t>
    </rPh>
    <rPh sb="171" eb="172">
      <t>オヨ</t>
    </rPh>
    <rPh sb="181" eb="182">
      <t>ジョウ</t>
    </rPh>
    <rPh sb="183" eb="185">
      <t>タイショウ</t>
    </rPh>
    <rPh sb="210" eb="212">
      <t>チャクシュ</t>
    </rPh>
    <rPh sb="215" eb="216">
      <t>ヨウ</t>
    </rPh>
    <rPh sb="216" eb="217">
      <t>スス</t>
    </rPh>
    <phoneticPr fontId="4"/>
  </si>
  <si>
    <t>　施設の利用率が低いのは、大口の事業所が未接続の状態であるためである。個別協議を行ってはいるが、排水施設に多額の金額を要するため、なかなか接続頂けない状況である。
　管渠の整備については、住宅密集地である千綿宿地区を整備し、令和元年度末での面整備率は９２．０％、普及率は９４．９％、水洗化率は７９．２％となっている。
　更なる接続率向上のため、広報等にて接続促進を図っていく。</t>
    <rPh sb="112" eb="114">
      <t>レイワ</t>
    </rPh>
    <rPh sb="114" eb="115">
      <t>ガン</t>
    </rPh>
    <phoneticPr fontId="4"/>
  </si>
  <si>
    <t>　現在、処理場の維持管理については、平成２６年１０月より電力料や薬品費などのユーティリティーや軽微な修繕等を含めた包括的民間委託（レベル2.5）を採用し、技術提案型プロポーザル方式による業務委託契約を行いコスト縮減を図っている。
　平成２５年度に公共下水道事業の全体計画見直しを行い、公共下水道区域を159.7haへ縮小した。（区域外は合併浄化槽対応（時限的補助の上乗せ有り））
　現在は全体計画である令和４年度完成に向け、未普及地区を整備中である。しかし、下水道の管渠整備には多額の費用がかかり、補助金、起債、繰入金に頼らざるを得ないため、コストを抑えた整備を実施していく。
　元年度は事務支援業務及び企業会計システム導入業務を委託し、令和２年４月１日より公営企業会計へ移行する。</t>
    <rPh sb="191" eb="193">
      <t>ゲンザイ</t>
    </rPh>
    <rPh sb="290" eb="292">
      <t>ガンネン</t>
    </rPh>
    <rPh sb="292" eb="293">
      <t>ド</t>
    </rPh>
    <rPh sb="294" eb="296">
      <t>ジム</t>
    </rPh>
    <rPh sb="296" eb="298">
      <t>シエン</t>
    </rPh>
    <rPh sb="298" eb="300">
      <t>ギョウム</t>
    </rPh>
    <rPh sb="300" eb="301">
      <t>オヨ</t>
    </rPh>
    <rPh sb="302" eb="304">
      <t>キギョウ</t>
    </rPh>
    <rPh sb="304" eb="306">
      <t>カイケイ</t>
    </rPh>
    <rPh sb="310" eb="312">
      <t>ドウニュウ</t>
    </rPh>
    <rPh sb="312" eb="314">
      <t>ギョウム</t>
    </rPh>
    <rPh sb="315" eb="317">
      <t>イタク</t>
    </rPh>
    <rPh sb="319" eb="321">
      <t>レイワ</t>
    </rPh>
    <rPh sb="322" eb="323">
      <t>ネン</t>
    </rPh>
    <rPh sb="324" eb="325">
      <t>ガツ</t>
    </rPh>
    <rPh sb="326" eb="327">
      <t>ニチ</t>
    </rPh>
    <rPh sb="329" eb="331">
      <t>コウエイ</t>
    </rPh>
    <rPh sb="331" eb="333">
      <t>キギョウ</t>
    </rPh>
    <rPh sb="333" eb="335">
      <t>カイケイ</t>
    </rPh>
    <rPh sb="336" eb="33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</si>
</sst>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27-4735-B89D-8E97377CE3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c:v>0.1</c:v>
                </c:pt>
              </c:numCache>
            </c:numRef>
          </c:val>
          <c:smooth val="0"/>
          <c:extLst>
            <c:ext xmlns:c16="http://schemas.microsoft.com/office/drawing/2014/chart" uri="{C3380CC4-5D6E-409C-BE32-E72D297353CC}">
              <c16:uniqueId val="{00000001-1127-4735-B89D-8E97377CE3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25.54</c:v>
                </c:pt>
                <c:pt idx="1">
                  <c:v>25.88</c:v>
                </c:pt>
                <c:pt idx="2">
                  <c:v>27.29</c:v>
                </c:pt>
                <c:pt idx="3">
                  <c:v>28.79</c:v>
                </c:pt>
                <c:pt idx="4">
                  <c:v>29.88</c:v>
                </c:pt>
              </c:numCache>
            </c:numRef>
          </c:val>
          <c:extLst>
            <c:ext xmlns:c16="http://schemas.microsoft.com/office/drawing/2014/chart" uri="{C3380CC4-5D6E-409C-BE32-E72D297353CC}">
              <c16:uniqueId val="{00000000-620F-4F2D-B487-0B9DDBF51F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49.27</c:v>
                </c:pt>
              </c:numCache>
            </c:numRef>
          </c:val>
          <c:smooth val="0"/>
          <c:extLst>
            <c:ext xmlns:c16="http://schemas.microsoft.com/office/drawing/2014/chart" uri="{C3380CC4-5D6E-409C-BE32-E72D297353CC}">
              <c16:uniqueId val="{00000001-620F-4F2D-B487-0B9DDBF51F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76.81</c:v>
                </c:pt>
                <c:pt idx="1">
                  <c:v>73.099999999999994</c:v>
                </c:pt>
                <c:pt idx="2">
                  <c:v>72.599999999999994</c:v>
                </c:pt>
                <c:pt idx="3">
                  <c:v>72.930000000000007</c:v>
                </c:pt>
                <c:pt idx="4">
                  <c:v>79.19</c:v>
                </c:pt>
              </c:numCache>
            </c:numRef>
          </c:val>
          <c:extLst>
            <c:ext xmlns:c16="http://schemas.microsoft.com/office/drawing/2014/chart" uri="{C3380CC4-5D6E-409C-BE32-E72D297353CC}">
              <c16:uniqueId val="{00000000-F7BD-4032-B47A-B4FDD64A14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83.16</c:v>
                </c:pt>
              </c:numCache>
            </c:numRef>
          </c:val>
          <c:smooth val="0"/>
          <c:extLst>
            <c:ext xmlns:c16="http://schemas.microsoft.com/office/drawing/2014/chart" uri="{C3380CC4-5D6E-409C-BE32-E72D297353CC}">
              <c16:uniqueId val="{00000001-F7BD-4032-B47A-B4FDD64A14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56.44</c:v>
                </c:pt>
                <c:pt idx="1">
                  <c:v>55.2</c:v>
                </c:pt>
                <c:pt idx="2">
                  <c:v>99.83</c:v>
                </c:pt>
                <c:pt idx="3">
                  <c:v>99.91</c:v>
                </c:pt>
                <c:pt idx="4">
                  <c:v>103.35</c:v>
                </c:pt>
              </c:numCache>
            </c:numRef>
          </c:val>
          <c:extLst>
            <c:ext xmlns:c16="http://schemas.microsoft.com/office/drawing/2014/chart" uri="{C3380CC4-5D6E-409C-BE32-E72D297353CC}">
              <c16:uniqueId val="{00000000-2812-42C4-B62E-FB6CBCA19F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2-42C4-B62E-FB6CBCA19F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1-4F29-83C8-74AE4FFCEF2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1-4F29-83C8-74AE4FFCEF2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C-419E-A94B-BCDF2DC664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C-419E-A94B-BCDF2DC664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8-454C-8446-DFB2D62AE3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8-454C-8446-DFB2D62AE3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EB-4F81-8EB3-5805319873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EB-4F81-8EB3-5805319873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154.51</c:v>
                </c:pt>
                <c:pt idx="1">
                  <c:v>0</c:v>
                </c:pt>
                <c:pt idx="2" formatCode="#,##0.00;&quot;△&quot;#,##0.00;&quot;-&quot;">
                  <c:v>5147.71</c:v>
                </c:pt>
                <c:pt idx="3" formatCode="#,##0.00;&quot;△&quot;#,##0.00;&quot;-&quot;">
                  <c:v>4780.88</c:v>
                </c:pt>
                <c:pt idx="4" formatCode="#,##0.00;&quot;△&quot;#,##0.00;&quot;-&quot;">
                  <c:v>4570.1899999999996</c:v>
                </c:pt>
              </c:numCache>
            </c:numRef>
          </c:val>
          <c:extLst>
            <c:ext xmlns:c16="http://schemas.microsoft.com/office/drawing/2014/chart" uri="{C3380CC4-5D6E-409C-BE32-E72D297353CC}">
              <c16:uniqueId val="{00000000-B4B0-4989-9C60-2469FD92D6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1130.42</c:v>
                </c:pt>
              </c:numCache>
            </c:numRef>
          </c:val>
          <c:smooth val="0"/>
          <c:extLst>
            <c:ext xmlns:c16="http://schemas.microsoft.com/office/drawing/2014/chart" uri="{C3380CC4-5D6E-409C-BE32-E72D297353CC}">
              <c16:uniqueId val="{00000001-B4B0-4989-9C60-2469FD92D6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c:v>
                </c:pt>
                <c:pt idx="1">
                  <c:v>73.25</c:v>
                </c:pt>
                <c:pt idx="2">
                  <c:v>77.45</c:v>
                </c:pt>
                <c:pt idx="3">
                  <c:v>76.25</c:v>
                </c:pt>
                <c:pt idx="4">
                  <c:v>76.77</c:v>
                </c:pt>
              </c:numCache>
            </c:numRef>
          </c:val>
          <c:extLst>
            <c:ext xmlns:c16="http://schemas.microsoft.com/office/drawing/2014/chart" uri="{C3380CC4-5D6E-409C-BE32-E72D297353CC}">
              <c16:uniqueId val="{00000000-05EC-481A-9988-28C212469B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74.17</c:v>
                </c:pt>
              </c:numCache>
            </c:numRef>
          </c:val>
          <c:smooth val="0"/>
          <c:extLst>
            <c:ext xmlns:c16="http://schemas.microsoft.com/office/drawing/2014/chart" uri="{C3380CC4-5D6E-409C-BE32-E72D297353CC}">
              <c16:uniqueId val="{00000001-05EC-481A-9988-28C212469B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195.76</c:v>
                </c:pt>
                <c:pt idx="1">
                  <c:v>219.18</c:v>
                </c:pt>
                <c:pt idx="2">
                  <c:v>208.91</c:v>
                </c:pt>
                <c:pt idx="3">
                  <c:v>211.99</c:v>
                </c:pt>
                <c:pt idx="4">
                  <c:v>211.62</c:v>
                </c:pt>
              </c:numCache>
            </c:numRef>
          </c:val>
          <c:extLst>
            <c:ext xmlns:c16="http://schemas.microsoft.com/office/drawing/2014/chart" uri="{C3380CC4-5D6E-409C-BE32-E72D297353CC}">
              <c16:uniqueId val="{00000000-E310-4599-8B77-9691DBCA38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230.95</c:v>
                </c:pt>
              </c:numCache>
            </c:numRef>
          </c:val>
          <c:smooth val="0"/>
          <c:extLst>
            <c:ext xmlns:c16="http://schemas.microsoft.com/office/drawing/2014/chart" uri="{C3380CC4-5D6E-409C-BE32-E72D297353CC}">
              <c16:uniqueId val="{00000001-E310-4599-8B77-9691DBCA38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7850</v>
      </c>
      <c r="AM8" s="69"/>
      <c r="AN8" s="69"/>
      <c r="AO8" s="69"/>
      <c r="AP8" s="69"/>
      <c r="AQ8" s="69"/>
      <c r="AR8" s="69"/>
      <c r="AS8" s="69"/>
      <c r="AT8" s="68">
        <f>データ!T6</f>
        <v>74.28</v>
      </c>
      <c r="AU8" s="68"/>
      <c r="AV8" s="68"/>
      <c r="AW8" s="68"/>
      <c r="AX8" s="68"/>
      <c r="AY8" s="68"/>
      <c r="AZ8" s="68"/>
      <c r="BA8" s="68"/>
      <c r="BB8" s="68">
        <f>データ!U6</f>
        <v>105.68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44.1</v>
      </c>
      <c r="Q10" s="68"/>
      <c r="R10" s="68"/>
      <c r="S10" s="68"/>
      <c r="T10" s="68"/>
      <c r="U10" s="68"/>
      <c r="V10" s="68"/>
      <c r="W10" s="68">
        <f>データ!Q6</f>
        <v>101.66</v>
      </c>
      <c r="X10" s="68"/>
      <c r="Y10" s="68"/>
      <c r="Z10" s="68"/>
      <c r="AA10" s="68"/>
      <c r="AB10" s="68"/>
      <c r="AC10" s="68"/>
      <c r="AD10" s="69">
        <f>データ!R6</f>
        <v>3160</v>
      </c>
      <c r="AE10" s="69"/>
      <c r="AF10" s="69"/>
      <c r="AG10" s="69"/>
      <c r="AH10" s="69"/>
      <c r="AI10" s="69"/>
      <c r="AJ10" s="69"/>
      <c r="AK10" s="2"/>
      <c r="AL10" s="69">
        <f>データ!V6</f>
        <v>3441</v>
      </c>
      <c r="AM10" s="69"/>
      <c r="AN10" s="69"/>
      <c r="AO10" s="69"/>
      <c r="AP10" s="69"/>
      <c r="AQ10" s="69"/>
      <c r="AR10" s="69"/>
      <c r="AS10" s="69"/>
      <c r="AT10" s="68">
        <f>データ!W6</f>
        <v>1.46</v>
      </c>
      <c r="AU10" s="68"/>
      <c r="AV10" s="68"/>
      <c r="AW10" s="68"/>
      <c r="AX10" s="68"/>
      <c r="AY10" s="68"/>
      <c r="AZ10" s="68"/>
      <c r="BA10" s="68"/>
      <c r="BB10" s="68">
        <f>データ!X6</f>
        <v>2356.85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KgMUmCGaWlowp5zN0umBQrqUv3TzuDXQxV/J8yJrmj+AVXyGHwavXc3EzRtZ5n8n59Mc/ih1EE40+0FBFU/CVg==" saltValue="voPrOchlqmo0GEbgGNB2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423211</v>
      </c>
      <c r="D6" s="33">
        <f t="shared" si="3"/>
        <v>47</v>
      </c>
      <c r="E6" s="33">
        <f t="shared" si="3"/>
        <v>17</v>
      </c>
      <c r="F6" s="33">
        <f t="shared" si="3"/>
        <v>1</v>
      </c>
      <c r="G6" s="33">
        <f t="shared" si="3"/>
        <v>0</v>
      </c>
      <c r="H6" s="33" t="str">
        <f t="shared" si="3"/>
        <v>長崎県　東彼杵町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44.1</v>
      </c>
      <c r="Q6" s="34">
        <f t="shared" si="3"/>
        <v>101.66</v>
      </c>
      <c r="R6" s="34">
        <f t="shared" si="3"/>
        <v>3160</v>
      </c>
      <c r="S6" s="34">
        <f t="shared" si="3"/>
        <v>7850</v>
      </c>
      <c r="T6" s="34">
        <f t="shared" si="3"/>
        <v>74.28</v>
      </c>
      <c r="U6" s="34">
        <f t="shared" si="3"/>
        <v>105.68</v>
      </c>
      <c r="V6" s="34">
        <f t="shared" si="3"/>
        <v>3441</v>
      </c>
      <c r="W6" s="34">
        <f t="shared" si="3"/>
        <v>1.46</v>
      </c>
      <c r="X6" s="34">
        <f t="shared" si="3"/>
        <v>2356.85</v>
      </c>
      <c r="Y6" s="35">
        <f>IF(Y7="",NA(),Y7)</f>
        <v>56.44</v>
      </c>
      <c r="Z6" s="35">
        <f t="shared" ref="Z6:AH6" si="4">IF(Z7="",NA(),Z7)</f>
        <v>55.2</v>
      </c>
      <c r="AA6" s="35">
        <f t="shared" si="4"/>
        <v>99.83</v>
      </c>
      <c r="AB6" s="35">
        <f t="shared" si="4"/>
        <v>99.91</v>
      </c>
      <c r="AC6" s="35">
        <f t="shared" si="4"/>
        <v>103.35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154.51</v>
      </c>
      <c r="BG6" s="34">
        <f t="shared" ref="BG6:BO6" si="7">IF(BG7="",NA(),BG7)</f>
        <v>0</v>
      </c>
      <c r="BH6" s="35">
        <f t="shared" si="7"/>
        <v>5147.71</v>
      </c>
      <c r="BI6" s="35">
        <f t="shared" si="7"/>
        <v>4780.88</v>
      </c>
      <c r="BJ6" s="35">
        <f t="shared" si="7"/>
        <v>4570.1899999999996</v>
      </c>
      <c r="BK6" s="35">
        <f t="shared" si="7"/>
        <v>1824.34</v>
      </c>
      <c r="BL6" s="35">
        <f t="shared" si="7"/>
        <v>1604.64</v>
      </c>
      <c r="BM6" s="35">
        <f t="shared" si="7"/>
        <v>1217.7</v>
      </c>
      <c r="BN6" s="35">
        <f t="shared" si="7"/>
        <v>1689.65</v>
      </c>
      <c r="BO6" s="35">
        <f t="shared" si="7"/>
        <v>1130.42</v>
      </c>
      <c r="BP6" s="34" t="str">
        <f>IF(BP7="","",IF(BP7="-","【-】","【"&amp;SUBSTITUTE(TEXT(BP7,"#,##0.00"),"-","△")&amp;"】"))</f>
        <v>【682.51】</v>
      </c>
      <c r="BQ6" s="35">
        <f>IF(BQ7="",NA(),BQ7)</f>
        <v>82</v>
      </c>
      <c r="BR6" s="35">
        <f t="shared" ref="BR6:BZ6" si="8">IF(BR7="",NA(),BR7)</f>
        <v>73.25</v>
      </c>
      <c r="BS6" s="35">
        <f t="shared" si="8"/>
        <v>77.45</v>
      </c>
      <c r="BT6" s="35">
        <f t="shared" si="8"/>
        <v>76.25</v>
      </c>
      <c r="BU6" s="35">
        <f t="shared" si="8"/>
        <v>76.77</v>
      </c>
      <c r="BV6" s="35">
        <f t="shared" si="8"/>
        <v>54.16</v>
      </c>
      <c r="BW6" s="35">
        <f t="shared" si="8"/>
        <v>60.01</v>
      </c>
      <c r="BX6" s="35">
        <f t="shared" si="8"/>
        <v>66.680000000000007</v>
      </c>
      <c r="BY6" s="35">
        <f t="shared" si="8"/>
        <v>58.12</v>
      </c>
      <c r="BZ6" s="35">
        <f t="shared" si="8"/>
        <v>74.17</v>
      </c>
      <c r="CA6" s="34" t="str">
        <f>IF(CA7="","",IF(CA7="-","【-】","【"&amp;SUBSTITUTE(TEXT(CA7,"#,##0.00"),"-","△")&amp;"】"))</f>
        <v>【100.34】</v>
      </c>
      <c r="CB6" s="35">
        <f>IF(CB7="",NA(),CB7)</f>
        <v>195.76</v>
      </c>
      <c r="CC6" s="35">
        <f t="shared" ref="CC6:CK6" si="9">IF(CC7="",NA(),CC7)</f>
        <v>219.18</v>
      </c>
      <c r="CD6" s="35">
        <f t="shared" si="9"/>
        <v>208.91</v>
      </c>
      <c r="CE6" s="35">
        <f t="shared" si="9"/>
        <v>211.99</v>
      </c>
      <c r="CF6" s="35">
        <f t="shared" si="9"/>
        <v>211.62</v>
      </c>
      <c r="CG6" s="35">
        <f t="shared" si="9"/>
        <v>307.56</v>
      </c>
      <c r="CH6" s="35">
        <f t="shared" si="9"/>
        <v>277.67</v>
      </c>
      <c r="CI6" s="35">
        <f t="shared" si="9"/>
        <v>260.11</v>
      </c>
      <c r="CJ6" s="35">
        <f t="shared" si="9"/>
        <v>304.98</v>
      </c>
      <c r="CK6" s="35">
        <f t="shared" si="9"/>
        <v>230.95</v>
      </c>
      <c r="CL6" s="34" t="str">
        <f>IF(CL7="","",IF(CL7="-","【-】","【"&amp;SUBSTITUTE(TEXT(CL7,"#,##0.00"),"-","△")&amp;"】"))</f>
        <v>【136.15】</v>
      </c>
      <c r="CM6" s="35">
        <f>IF(CM7="",NA(),CM7)</f>
        <v>25.54</v>
      </c>
      <c r="CN6" s="35">
        <f t="shared" ref="CN6:CV6" si="10">IF(CN7="",NA(),CN7)</f>
        <v>25.88</v>
      </c>
      <c r="CO6" s="35">
        <f t="shared" si="10"/>
        <v>27.29</v>
      </c>
      <c r="CP6" s="35">
        <f t="shared" si="10"/>
        <v>28.79</v>
      </c>
      <c r="CQ6" s="35">
        <f t="shared" si="10"/>
        <v>29.88</v>
      </c>
      <c r="CR6" s="35">
        <f t="shared" si="10"/>
        <v>39.869999999999997</v>
      </c>
      <c r="CS6" s="35">
        <f t="shared" si="10"/>
        <v>41.28</v>
      </c>
      <c r="CT6" s="35">
        <f t="shared" si="10"/>
        <v>41.45</v>
      </c>
      <c r="CU6" s="35">
        <f t="shared" si="10"/>
        <v>36.97</v>
      </c>
      <c r="CV6" s="35">
        <f t="shared" si="10"/>
        <v>49.27</v>
      </c>
      <c r="CW6" s="34" t="str">
        <f>IF(CW7="","",IF(CW7="-","【-】","【"&amp;SUBSTITUTE(TEXT(CW7,"#,##0.00"),"-","△")&amp;"】"))</f>
        <v>【59.64】</v>
      </c>
      <c r="CX6" s="35">
        <f>IF(CX7="",NA(),CX7)</f>
        <v>76.81</v>
      </c>
      <c r="CY6" s="35">
        <f t="shared" ref="CY6:DG6" si="11">IF(CY7="",NA(),CY7)</f>
        <v>73.099999999999994</v>
      </c>
      <c r="CZ6" s="35">
        <f t="shared" si="11"/>
        <v>72.599999999999994</v>
      </c>
      <c r="DA6" s="35">
        <f t="shared" si="11"/>
        <v>72.930000000000007</v>
      </c>
      <c r="DB6" s="35">
        <f t="shared" si="11"/>
        <v>79.19</v>
      </c>
      <c r="DC6" s="35">
        <f t="shared" si="11"/>
        <v>61.37</v>
      </c>
      <c r="DD6" s="35">
        <f t="shared" si="11"/>
        <v>61.3</v>
      </c>
      <c r="DE6" s="35">
        <f t="shared" si="11"/>
        <v>64.510000000000005</v>
      </c>
      <c r="DF6" s="35">
        <f t="shared" si="11"/>
        <v>67.12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5">
        <f t="shared" si="14"/>
        <v>0.1</v>
      </c>
      <c r="EO6" s="34" t="str">
        <f>IF(EO7="","",IF(EO7="-","【-】","【"&amp;SUBSTITUTE(TEXT(EO7,"#,##0.00"),"-","△")&amp;"】"))</f>
        <v>【0.22】</v>
      </c>
    </row>
    <row r="7" spans="1:145" s="36" customFormat="1" x14ac:dyDescent="0.15">
      <c r="A7" s="28"/>
      <c r="B7" s="37">
        <v>2019</v>
      </c>
      <c r="C7" s="37">
        <v>423211</v>
      </c>
      <c r="D7" s="37">
        <v>47</v>
      </c>
      <c r="E7" s="37">
        <v>17</v>
      </c>
      <c r="F7" s="37">
        <v>1</v>
      </c>
      <c r="G7" s="37">
        <v>0</v>
      </c>
      <c r="H7" s="37" t="s">
        <v>98</v>
      </c>
      <c r="I7" s="37" t="s">
        <v>99</v>
      </c>
      <c r="J7" s="37" t="s">
        <v>100</v>
      </c>
      <c r="K7" s="37" t="s">
        <v>101</v>
      </c>
      <c r="L7" s="37" t="s">
        <v>102</v>
      </c>
      <c r="M7" s="37" t="s">
        <v>103</v>
      </c>
      <c r="N7" s="38" t="s">
        <v>104</v>
      </c>
      <c r="O7" s="38" t="s">
        <v>105</v>
      </c>
      <c r="P7" s="38">
        <v>44.1</v>
      </c>
      <c r="Q7" s="38">
        <v>101.66</v>
      </c>
      <c r="R7" s="38">
        <v>3160</v>
      </c>
      <c r="S7" s="38">
        <v>7850</v>
      </c>
      <c r="T7" s="38">
        <v>74.28</v>
      </c>
      <c r="U7" s="38">
        <v>105.68</v>
      </c>
      <c r="V7" s="38">
        <v>3441</v>
      </c>
      <c r="W7" s="38">
        <v>1.46</v>
      </c>
      <c r="X7" s="38">
        <v>2356.85</v>
      </c>
      <c r="Y7" s="38">
        <v>56.44</v>
      </c>
      <c r="Z7" s="38">
        <v>55.2</v>
      </c>
      <c r="AA7" s="38">
        <v>99.83</v>
      </c>
      <c r="AB7" s="38">
        <v>99.91</v>
      </c>
      <c r="AC7" s="38">
        <v>103.35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154.51</v>
      </c>
      <c r="BG7" s="38">
        <v>0</v>
      </c>
      <c r="BH7" s="38">
        <v>5147.71</v>
      </c>
      <c r="BI7" s="38">
        <v>4780.88</v>
      </c>
      <c r="BJ7" s="38">
        <v>4570.1899999999996</v>
      </c>
      <c r="BK7" s="38">
        <v>1824.34</v>
      </c>
      <c r="BL7" s="38">
        <v>1604.64</v>
      </c>
      <c r="BM7" s="38">
        <v>1217.7</v>
      </c>
      <c r="BN7" s="38">
        <v>1689.65</v>
      </c>
      <c r="BO7" s="38">
        <v>1130.42</v>
      </c>
      <c r="BP7" s="38">
        <v>682.51</v>
      </c>
      <c r="BQ7" s="38">
        <v>82</v>
      </c>
      <c r="BR7" s="38">
        <v>73.25</v>
      </c>
      <c r="BS7" s="38">
        <v>77.45</v>
      </c>
      <c r="BT7" s="38">
        <v>76.25</v>
      </c>
      <c r="BU7" s="38">
        <v>76.77</v>
      </c>
      <c r="BV7" s="38">
        <v>54.16</v>
      </c>
      <c r="BW7" s="38">
        <v>60.01</v>
      </c>
      <c r="BX7" s="38">
        <v>66.680000000000007</v>
      </c>
      <c r="BY7" s="38">
        <v>58.12</v>
      </c>
      <c r="BZ7" s="38">
        <v>74.17</v>
      </c>
      <c r="CA7" s="38">
        <v>100.34</v>
      </c>
      <c r="CB7" s="38">
        <v>195.76</v>
      </c>
      <c r="CC7" s="38">
        <v>219.18</v>
      </c>
      <c r="CD7" s="38">
        <v>208.91</v>
      </c>
      <c r="CE7" s="38">
        <v>211.99</v>
      </c>
      <c r="CF7" s="38">
        <v>211.62</v>
      </c>
      <c r="CG7" s="38">
        <v>307.56</v>
      </c>
      <c r="CH7" s="38">
        <v>277.67</v>
      </c>
      <c r="CI7" s="38">
        <v>260.11</v>
      </c>
      <c r="CJ7" s="38">
        <v>304.98</v>
      </c>
      <c r="CK7" s="38">
        <v>230.95</v>
      </c>
      <c r="CL7" s="38">
        <v>136.15</v>
      </c>
      <c r="CM7" s="38">
        <v>25.54</v>
      </c>
      <c r="CN7" s="38">
        <v>25.88</v>
      </c>
      <c r="CO7" s="38">
        <v>27.29</v>
      </c>
      <c r="CP7" s="38">
        <v>28.79</v>
      </c>
      <c r="CQ7" s="38">
        <v>29.88</v>
      </c>
      <c r="CR7" s="38">
        <v>39.869999999999997</v>
      </c>
      <c r="CS7" s="38">
        <v>41.28</v>
      </c>
      <c r="CT7" s="38">
        <v>41.45</v>
      </c>
      <c r="CU7" s="38">
        <v>36.97</v>
      </c>
      <c r="CV7" s="38">
        <v>49.27</v>
      </c>
      <c r="CW7" s="38">
        <v>59.64</v>
      </c>
      <c r="CX7" s="38">
        <v>76.81</v>
      </c>
      <c r="CY7" s="38">
        <v>73.099999999999994</v>
      </c>
      <c r="CZ7" s="38">
        <v>72.599999999999994</v>
      </c>
      <c r="DA7" s="38">
        <v>72.930000000000007</v>
      </c>
      <c r="DB7" s="38">
        <v>79.19</v>
      </c>
      <c r="DC7" s="38">
        <v>61.37</v>
      </c>
      <c r="DD7" s="38">
        <v>61.3</v>
      </c>
      <c r="DE7" s="38">
        <v>64.510000000000005</v>
      </c>
      <c r="DF7" s="38">
        <v>67.12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2020-12-04T02:49:45Z</dcterms:created>
  <dcterms:modified xsi:type="dcterms:W3CDTF">2021-02-22T09:22:09Z</dcterms:modified>
  <cp:category/>
</cp:coreProperties>
</file>