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2E984BD7-1D4B-41D3-8DE9-4F85AD69E767}" xr6:coauthVersionLast="45" xr6:coauthVersionMax="45" xr10:uidLastSave="{00000000-0000-0000-0000-000000000000}"/>
  <workbookProtection workbookAlgorithmName="SHA-512" workbookHashValue="Qrl3/3l7n9PObMYxc5DmKZk1pkYqnZOcOv3StOGM/5shbBemdtzEPMXtYK3aNUUAuH9Miv4M1C9bT7hunsUYBw==" workbookSaltValue="/SxD902SJkqjGgYS5E1CX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<sst xmlns="http://schemas.openxmlformats.org/spreadsheetml/2006/main" count="236" uniqueCount="120">
  <si>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</si>
  <si>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</si>
  <si>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</si>
  <si>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</si>
  <si>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</si>
  <si>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</si>
  <si>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</si>
  <si>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</si>
  <si>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</si>
  <si>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</si>
  <si>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</si>
  <si>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</si>
  <si>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</si>
  <si>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</si>
  <si>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</si>
  <si>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</si>
  <si>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</si>
  <si>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</si>
  <si>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</si>
  <si>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</si>
  <si>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</si>
  <si>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</si>
  <si>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</si>
  <si>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</si>
  <si>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</si>
  <si>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</si>
  <si>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</si>
  <si>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</si>
  <si>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</si>
  <si>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</si>
  <si>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</si>
  <si>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</si>
  <si>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</si>
  <si>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</si>
  <si>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</si>
  <si>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</si>
  <si>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</si>
  <si>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</si>
  <si>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</si>
  <si>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</si>
  <si>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</si>
  <si>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</si>
  <si>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</si>
  <si>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</si>
  <si>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</si>
  <si>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</si>
  <si>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</si>
  <si>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</si>
  <si>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</si>
  <si>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</si>
  <si>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</si>
  <si>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</si>
  <si>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</si>
  <si>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</si>
  <si>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</si>
  <si>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</si>
  <si>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</si>
  <si>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</si>
  <si>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</si>
  <si>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</si>
  <si>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</si>
  <si>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</si>
  <si>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</si>
  <si>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</si>
  <si>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</si>
  <si>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</si>
  <si>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</si>
  <si>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</si>
  <si>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</si>
  <si>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</si>
  <si>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</si>
  <si>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</si>
  <si>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</si>
  <si>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</si>
  <si>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</si>
  <si>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</si>
  <si>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</si>
  <si>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</si>
  <si>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</si>
  <si>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</si>
  <si>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</si>
  <si>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</si>
  <si>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</si>
  <si>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</si>
  <si>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</si>
  <si>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</si>
  <si>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</si>
  <si>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</si>
  <si>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</si>
  <si>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</si>
  <si>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</si>
  <si>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</si>
  <si>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</si>
  <si>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</si>
  <si>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</si>
  <si>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</si>
  <si>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</si>
  <si>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</si>
  <si>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</si>
  <si>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</si>
  <si>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</si>
  <si>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</si>
  <si>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</si>
  <si>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</si>
  <si>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</si>
  <si>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</si>
  <si>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</si>
  <si>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</si>
  <si>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</si>
  <si>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</si>
  <si>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</si>
  <si>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</si>
  <si>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</si>
  <si>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</si>
  <si>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</si>
  <si>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</si>
  <si>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</si>
  <si>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事業規模全体は小さいものの、施設の維持管理に多額の費用を要しており、料金収入のみでの経営が出来ない状況となっている。現段階では繰入金という形で一般会計より補填しているが、料金等の見直しについて検討する必要がある。
　水洗化率は90％と類似団体に比べ高い水準を指しているが、人口減少がそのまま料金収入減に直結している。
　料金の値上げを行う前に安価で代用できるものがあれば進んで取り組み、コスト削減に努める。</t>
    <phoneticPr fontId="4"/>
  </si>
  <si>
    <t>管渠整備開始してから約20年経過となるため、施設等の修繕費用がかかってきていた。平成30年度から令和3年度の4カ年計画で施設の更新事業を行い、施設や機器の更新に取り組んでいる。</t>
    <phoneticPr fontId="4"/>
  </si>
  <si>
    <t>　施設運営に多大な金額を要しており、料金収入だけでは賄えない部分がある。
　令和4年度からの公営企業化に向け、令和2年度から資産整理等を開始するが、公営企業となると、よりシビアな経営が求められるため、コストカットや料金値上げの検討を図り、継続的な施設運営が行えるよう検討し直す必要がある。</t>
    <rPh sb="38" eb="40">
      <t>レイワ</t>
    </rPh>
    <rPh sb="41" eb="43">
      <t>ネンド</t>
    </rPh>
    <rPh sb="46" eb="48">
      <t>コウエイ</t>
    </rPh>
    <rPh sb="48" eb="50">
      <t>キギョウ</t>
    </rPh>
    <rPh sb="50" eb="51">
      <t>カ</t>
    </rPh>
    <rPh sb="52" eb="53">
      <t>ム</t>
    </rPh>
    <rPh sb="55" eb="57">
      <t>レイワ</t>
    </rPh>
    <rPh sb="58" eb="60">
      <t>ネンド</t>
    </rPh>
    <rPh sb="62" eb="64">
      <t>シサン</t>
    </rPh>
    <rPh sb="64" eb="66">
      <t>セイリ</t>
    </rPh>
    <rPh sb="66" eb="67">
      <t>トウ</t>
    </rPh>
    <rPh sb="68" eb="70">
      <t>カイシ</t>
    </rPh>
    <rPh sb="74" eb="76">
      <t>コウエイ</t>
    </rPh>
    <rPh sb="76" eb="78">
      <t>キギョウ</t>
    </rPh>
    <rPh sb="89" eb="91">
      <t>ケイエイ</t>
    </rPh>
    <rPh sb="92" eb="93">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</si>
</sst>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BD-48F4-96F0-79F9E9D7A95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9BBD-48F4-96F0-79F9E9D7A95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45.6</c:v>
                </c:pt>
                <c:pt idx="1">
                  <c:v>43.92</c:v>
                </c:pt>
                <c:pt idx="2">
                  <c:v>91.92</c:v>
                </c:pt>
                <c:pt idx="3">
                  <c:v>97.21</c:v>
                </c:pt>
                <c:pt idx="4">
                  <c:v>99.57</c:v>
                </c:pt>
              </c:numCache>
            </c:numRef>
          </c:val>
          <c:extLst>
            <c:ext xmlns:c16="http://schemas.microsoft.com/office/drawing/2014/chart" uri="{C3380CC4-5D6E-409C-BE32-E72D297353CC}">
              <c16:uniqueId val="{00000000-0927-4917-A940-6986C3CC358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27-4917-A940-6986C3CC358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8B-4A4D-8FB6-9380672253B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8B-4A4D-8FB6-9380672253B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C7-4485-8C1E-FFE57837E97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C7-4485-8C1E-FFE57837E97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08-47EB-8563-FE850D1D328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08-47EB-8563-FE850D1D328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4C-4A5D-A918-37B1A3E47DF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4C-4A5D-A918-37B1A3E47DF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3980.02</c:v>
                </c:pt>
                <c:pt idx="3" formatCode="#,##0.00;&quot;△&quot;#,##0.00;&quot;-&quot;">
                  <c:v>3647.08</c:v>
                </c:pt>
                <c:pt idx="4" formatCode="#,##0.00;&quot;△&quot;#,##0.00;&quot;-&quot;">
                  <c:v>3290.82</c:v>
                </c:pt>
              </c:numCache>
            </c:numRef>
          </c:val>
          <c:extLst>
            <c:ext xmlns:c16="http://schemas.microsoft.com/office/drawing/2014/chart" uri="{C3380CC4-5D6E-409C-BE32-E72D297353CC}">
              <c16:uniqueId val="{00000000-1BB7-40B4-BD4E-81036B538EF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1BB7-40B4-BD4E-81036B538EF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72.87</c:v>
                </c:pt>
                <c:pt idx="1">
                  <c:v>76.45</c:v>
                </c:pt>
                <c:pt idx="2">
                  <c:v>69.72</c:v>
                </c:pt>
                <c:pt idx="3">
                  <c:v>86.84</c:v>
                </c:pt>
                <c:pt idx="4">
                  <c:v>76.84</c:v>
                </c:pt>
              </c:numCache>
            </c:numRef>
          </c:val>
          <c:extLst>
            <c:ext xmlns:c16="http://schemas.microsoft.com/office/drawing/2014/chart" uri="{C3380CC4-5D6E-409C-BE32-E72D297353CC}">
              <c16:uniqueId val="{00000000-7D81-4212-8BE1-24517D9C3C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7D81-4212-8BE1-24517D9C3C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217.07</c:v>
                </c:pt>
                <c:pt idx="1">
                  <c:v>211.49</c:v>
                </c:pt>
                <c:pt idx="2">
                  <c:v>231.3</c:v>
                </c:pt>
                <c:pt idx="3">
                  <c:v>186.75</c:v>
                </c:pt>
                <c:pt idx="4">
                  <c:v>209.98</c:v>
                </c:pt>
              </c:numCache>
            </c:numRef>
          </c:val>
          <c:extLst>
            <c:ext xmlns:c16="http://schemas.microsoft.com/office/drawing/2014/chart" uri="{C3380CC4-5D6E-409C-BE32-E72D297353CC}">
              <c16:uniqueId val="{00000000-C829-4DFC-88E8-AEC4881B98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C829-4DFC-88E8-AEC4881B98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51.74</c:v>
                </c:pt>
                <c:pt idx="1">
                  <c:v>50.87</c:v>
                </c:pt>
                <c:pt idx="2">
                  <c:v>50</c:v>
                </c:pt>
                <c:pt idx="3">
                  <c:v>48.7</c:v>
                </c:pt>
                <c:pt idx="4">
                  <c:v>50.43</c:v>
                </c:pt>
              </c:numCache>
            </c:numRef>
          </c:val>
          <c:extLst>
            <c:ext xmlns:c16="http://schemas.microsoft.com/office/drawing/2014/chart" uri="{C3380CC4-5D6E-409C-BE32-E72D297353CC}">
              <c16:uniqueId val="{00000000-7420-4E48-9890-227FDA70054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7420-4E48-9890-227FDA70054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88.03</c:v>
                </c:pt>
                <c:pt idx="1">
                  <c:v>87.27</c:v>
                </c:pt>
                <c:pt idx="2">
                  <c:v>86.68</c:v>
                </c:pt>
                <c:pt idx="3">
                  <c:v>88.06</c:v>
                </c:pt>
                <c:pt idx="4">
                  <c:v>90.35</c:v>
                </c:pt>
              </c:numCache>
            </c:numRef>
          </c:val>
          <c:extLst>
            <c:ext xmlns:c16="http://schemas.microsoft.com/office/drawing/2014/chart" uri="{C3380CC4-5D6E-409C-BE32-E72D297353CC}">
              <c16:uniqueId val="{00000000-E4C3-4126-B60E-F786249BC21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E4C3-4126-B60E-F786249BC21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東彼杵町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7850</v>
      </c>
      <c r="AM8" s="69"/>
      <c r="AN8" s="69"/>
      <c r="AO8" s="69"/>
      <c r="AP8" s="69"/>
      <c r="AQ8" s="69"/>
      <c r="AR8" s="69"/>
      <c r="AS8" s="69"/>
      <c r="AT8" s="68">
        <f>データ!T6</f>
        <v>74.28</v>
      </c>
      <c r="AU8" s="68"/>
      <c r="AV8" s="68"/>
      <c r="AW8" s="68"/>
      <c r="AX8" s="68"/>
      <c r="AY8" s="68"/>
      <c r="AZ8" s="68"/>
      <c r="BA8" s="68"/>
      <c r="BB8" s="68">
        <f>データ!U6</f>
        <v>105.68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6.51</v>
      </c>
      <c r="Q10" s="68"/>
      <c r="R10" s="68"/>
      <c r="S10" s="68"/>
      <c r="T10" s="68"/>
      <c r="U10" s="68"/>
      <c r="V10" s="68"/>
      <c r="W10" s="68">
        <f>データ!Q6</f>
        <v>102.58</v>
      </c>
      <c r="X10" s="68"/>
      <c r="Y10" s="68"/>
      <c r="Z10" s="68"/>
      <c r="AA10" s="68"/>
      <c r="AB10" s="68"/>
      <c r="AC10" s="68"/>
      <c r="AD10" s="69">
        <f>データ!R6</f>
        <v>3160</v>
      </c>
      <c r="AE10" s="69"/>
      <c r="AF10" s="69"/>
      <c r="AG10" s="69"/>
      <c r="AH10" s="69"/>
      <c r="AI10" s="69"/>
      <c r="AJ10" s="69"/>
      <c r="AK10" s="2"/>
      <c r="AL10" s="69">
        <f>データ!V6</f>
        <v>508</v>
      </c>
      <c r="AM10" s="69"/>
      <c r="AN10" s="69"/>
      <c r="AO10" s="69"/>
      <c r="AP10" s="69"/>
      <c r="AQ10" s="69"/>
      <c r="AR10" s="69"/>
      <c r="AS10" s="69"/>
      <c r="AT10" s="68">
        <f>データ!W6</f>
        <v>0.19</v>
      </c>
      <c r="AU10" s="68"/>
      <c r="AV10" s="68"/>
      <c r="AW10" s="68"/>
      <c r="AX10" s="68"/>
      <c r="AY10" s="68"/>
      <c r="AZ10" s="68"/>
      <c r="BA10" s="68"/>
      <c r="BB10" s="68">
        <f>データ!X6</f>
        <v>2673.68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r25O1fDTZhLIF9lvsO93OXfu850/jD1xKuizcEVwMpRgDajceWTcmm+ypnI5tKDaHxEUXJ6+XtpHbpJ7vZNGdg==" saltValue="J8q96ziiN0KybARlROrf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423211</v>
      </c>
      <c r="D6" s="33">
        <f t="shared" si="3"/>
        <v>47</v>
      </c>
      <c r="E6" s="33">
        <f t="shared" si="3"/>
        <v>17</v>
      </c>
      <c r="F6" s="33">
        <f t="shared" si="3"/>
        <v>5</v>
      </c>
      <c r="G6" s="33">
        <f t="shared" si="3"/>
        <v>0</v>
      </c>
      <c r="H6" s="33" t="str">
        <f t="shared" si="3"/>
        <v>長崎県　東彼杵町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6.51</v>
      </c>
      <c r="Q6" s="34">
        <f t="shared" si="3"/>
        <v>102.58</v>
      </c>
      <c r="R6" s="34">
        <f t="shared" si="3"/>
        <v>3160</v>
      </c>
      <c r="S6" s="34">
        <f t="shared" si="3"/>
        <v>7850</v>
      </c>
      <c r="T6" s="34">
        <f t="shared" si="3"/>
        <v>74.28</v>
      </c>
      <c r="U6" s="34">
        <f t="shared" si="3"/>
        <v>105.68</v>
      </c>
      <c r="V6" s="34">
        <f t="shared" si="3"/>
        <v>508</v>
      </c>
      <c r="W6" s="34">
        <f t="shared" si="3"/>
        <v>0.19</v>
      </c>
      <c r="X6" s="34">
        <f t="shared" si="3"/>
        <v>2673.68</v>
      </c>
      <c r="Y6" s="35">
        <f>IF(Y7="",NA(),Y7)</f>
        <v>45.6</v>
      </c>
      <c r="Z6" s="35">
        <f t="shared" ref="Z6:AH6" si="4">IF(Z7="",NA(),Z7)</f>
        <v>43.92</v>
      </c>
      <c r="AA6" s="35">
        <f t="shared" si="4"/>
        <v>91.92</v>
      </c>
      <c r="AB6" s="35">
        <f t="shared" si="4"/>
        <v>97.21</v>
      </c>
      <c r="AC6" s="35">
        <f t="shared" si="4"/>
        <v>99.57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3980.02</v>
      </c>
      <c r="BI6" s="35">
        <f t="shared" si="7"/>
        <v>3647.08</v>
      </c>
      <c r="BJ6" s="35">
        <f t="shared" si="7"/>
        <v>3290.82</v>
      </c>
      <c r="BK6" s="35">
        <f t="shared" si="7"/>
        <v>1081.8</v>
      </c>
      <c r="BL6" s="35">
        <f t="shared" si="7"/>
        <v>974.93</v>
      </c>
      <c r="BM6" s="35">
        <f t="shared" si="7"/>
        <v>855.8</v>
      </c>
      <c r="BN6" s="35">
        <f t="shared" si="7"/>
        <v>789.46</v>
      </c>
      <c r="BO6" s="35">
        <f t="shared" si="7"/>
        <v>826.83</v>
      </c>
      <c r="BP6" s="34" t="str">
        <f>IF(BP7="","",IF(BP7="-","【-】","【"&amp;SUBSTITUTE(TEXT(BP7,"#,##0.00"),"-","△")&amp;"】"))</f>
        <v>【765.47】</v>
      </c>
      <c r="BQ6" s="35">
        <f>IF(BQ7="",NA(),BQ7)</f>
        <v>72.87</v>
      </c>
      <c r="BR6" s="35">
        <f t="shared" ref="BR6:BZ6" si="8">IF(BR7="",NA(),BR7)</f>
        <v>76.45</v>
      </c>
      <c r="BS6" s="35">
        <f t="shared" si="8"/>
        <v>69.72</v>
      </c>
      <c r="BT6" s="35">
        <f t="shared" si="8"/>
        <v>86.84</v>
      </c>
      <c r="BU6" s="35">
        <f t="shared" si="8"/>
        <v>76.84</v>
      </c>
      <c r="BV6" s="35">
        <f t="shared" si="8"/>
        <v>52.19</v>
      </c>
      <c r="BW6" s="35">
        <f t="shared" si="8"/>
        <v>55.32</v>
      </c>
      <c r="BX6" s="35">
        <f t="shared" si="8"/>
        <v>59.8</v>
      </c>
      <c r="BY6" s="35">
        <f t="shared" si="8"/>
        <v>57.77</v>
      </c>
      <c r="BZ6" s="35">
        <f t="shared" si="8"/>
        <v>57.31</v>
      </c>
      <c r="CA6" s="34" t="str">
        <f>IF(CA7="","",IF(CA7="-","【-】","【"&amp;SUBSTITUTE(TEXT(CA7,"#,##0.00"),"-","△")&amp;"】"))</f>
        <v>【59.59】</v>
      </c>
      <c r="CB6" s="35">
        <f>IF(CB7="",NA(),CB7)</f>
        <v>217.07</v>
      </c>
      <c r="CC6" s="35">
        <f t="shared" ref="CC6:CK6" si="9">IF(CC7="",NA(),CC7)</f>
        <v>211.49</v>
      </c>
      <c r="CD6" s="35">
        <f t="shared" si="9"/>
        <v>231.3</v>
      </c>
      <c r="CE6" s="35">
        <f t="shared" si="9"/>
        <v>186.75</v>
      </c>
      <c r="CF6" s="35">
        <f t="shared" si="9"/>
        <v>209.98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51.74</v>
      </c>
      <c r="CN6" s="35">
        <f t="shared" ref="CN6:CV6" si="10">IF(CN7="",NA(),CN7)</f>
        <v>50.87</v>
      </c>
      <c r="CO6" s="35">
        <f t="shared" si="10"/>
        <v>50</v>
      </c>
      <c r="CP6" s="35">
        <f t="shared" si="10"/>
        <v>48.7</v>
      </c>
      <c r="CQ6" s="35">
        <f t="shared" si="10"/>
        <v>50.43</v>
      </c>
      <c r="CR6" s="35">
        <f t="shared" si="10"/>
        <v>52.31</v>
      </c>
      <c r="CS6" s="35">
        <f t="shared" si="10"/>
        <v>60.65</v>
      </c>
      <c r="CT6" s="35">
        <f t="shared" si="10"/>
        <v>51.75</v>
      </c>
      <c r="CU6" s="35">
        <f t="shared" si="10"/>
        <v>50.68</v>
      </c>
      <c r="CV6" s="35">
        <f t="shared" si="10"/>
        <v>50.14</v>
      </c>
      <c r="CW6" s="34" t="str">
        <f>IF(CW7="","",IF(CW7="-","【-】","【"&amp;SUBSTITUTE(TEXT(CW7,"#,##0.00"),"-","△")&amp;"】"))</f>
        <v>【51.30】</v>
      </c>
      <c r="CX6" s="35">
        <f>IF(CX7="",NA(),CX7)</f>
        <v>88.03</v>
      </c>
      <c r="CY6" s="35">
        <f t="shared" ref="CY6:DG6" si="11">IF(CY7="",NA(),CY7)</f>
        <v>87.27</v>
      </c>
      <c r="CZ6" s="35">
        <f t="shared" si="11"/>
        <v>86.68</v>
      </c>
      <c r="DA6" s="35">
        <f t="shared" si="11"/>
        <v>88.06</v>
      </c>
      <c r="DB6" s="35">
        <f t="shared" si="11"/>
        <v>90.35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423211</v>
      </c>
      <c r="D7" s="37">
        <v>47</v>
      </c>
      <c r="E7" s="37">
        <v>17</v>
      </c>
      <c r="F7" s="37">
        <v>5</v>
      </c>
      <c r="G7" s="37">
        <v>0</v>
      </c>
      <c r="H7" s="37" t="s">
        <v>97</v>
      </c>
      <c r="I7" s="37" t="s">
        <v>98</v>
      </c>
      <c r="J7" s="37" t="s">
        <v>99</v>
      </c>
      <c r="K7" s="37" t="s">
        <v>100</v>
      </c>
      <c r="L7" s="37" t="s">
        <v>101</v>
      </c>
      <c r="M7" s="37" t="s">
        <v>102</v>
      </c>
      <c r="N7" s="38" t="s">
        <v>103</v>
      </c>
      <c r="O7" s="38" t="s">
        <v>104</v>
      </c>
      <c r="P7" s="38">
        <v>6.51</v>
      </c>
      <c r="Q7" s="38">
        <v>102.58</v>
      </c>
      <c r="R7" s="38">
        <v>3160</v>
      </c>
      <c r="S7" s="38">
        <v>7850</v>
      </c>
      <c r="T7" s="38">
        <v>74.28</v>
      </c>
      <c r="U7" s="38">
        <v>105.68</v>
      </c>
      <c r="V7" s="38">
        <v>508</v>
      </c>
      <c r="W7" s="38">
        <v>0.19</v>
      </c>
      <c r="X7" s="38">
        <v>2673.68</v>
      </c>
      <c r="Y7" s="38">
        <v>45.6</v>
      </c>
      <c r="Z7" s="38">
        <v>43.92</v>
      </c>
      <c r="AA7" s="38">
        <v>91.92</v>
      </c>
      <c r="AB7" s="38">
        <v>97.21</v>
      </c>
      <c r="AC7" s="38">
        <v>99.57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3980.02</v>
      </c>
      <c r="BI7" s="38">
        <v>3647.08</v>
      </c>
      <c r="BJ7" s="38">
        <v>3290.82</v>
      </c>
      <c r="BK7" s="38">
        <v>1081.8</v>
      </c>
      <c r="BL7" s="38">
        <v>974.93</v>
      </c>
      <c r="BM7" s="38">
        <v>855.8</v>
      </c>
      <c r="BN7" s="38">
        <v>789.46</v>
      </c>
      <c r="BO7" s="38">
        <v>826.83</v>
      </c>
      <c r="BP7" s="38">
        <v>765.47</v>
      </c>
      <c r="BQ7" s="38">
        <v>72.87</v>
      </c>
      <c r="BR7" s="38">
        <v>76.45</v>
      </c>
      <c r="BS7" s="38">
        <v>69.72</v>
      </c>
      <c r="BT7" s="38">
        <v>86.84</v>
      </c>
      <c r="BU7" s="38">
        <v>76.84</v>
      </c>
      <c r="BV7" s="38">
        <v>52.19</v>
      </c>
      <c r="BW7" s="38">
        <v>55.32</v>
      </c>
      <c r="BX7" s="38">
        <v>59.8</v>
      </c>
      <c r="BY7" s="38">
        <v>57.77</v>
      </c>
      <c r="BZ7" s="38">
        <v>57.31</v>
      </c>
      <c r="CA7" s="38">
        <v>59.59</v>
      </c>
      <c r="CB7" s="38">
        <v>217.07</v>
      </c>
      <c r="CC7" s="38">
        <v>211.49</v>
      </c>
      <c r="CD7" s="38">
        <v>231.3</v>
      </c>
      <c r="CE7" s="38">
        <v>186.75</v>
      </c>
      <c r="CF7" s="38">
        <v>209.98</v>
      </c>
      <c r="CG7" s="38">
        <v>296.14</v>
      </c>
      <c r="CH7" s="38">
        <v>283.17</v>
      </c>
      <c r="CI7" s="38">
        <v>263.76</v>
      </c>
      <c r="CJ7" s="38">
        <v>274.35000000000002</v>
      </c>
      <c r="CK7" s="38">
        <v>273.52</v>
      </c>
      <c r="CL7" s="38">
        <v>257.86</v>
      </c>
      <c r="CM7" s="38">
        <v>51.74</v>
      </c>
      <c r="CN7" s="38">
        <v>50.87</v>
      </c>
      <c r="CO7" s="38">
        <v>50</v>
      </c>
      <c r="CP7" s="38">
        <v>48.7</v>
      </c>
      <c r="CQ7" s="38">
        <v>50.43</v>
      </c>
      <c r="CR7" s="38">
        <v>52.31</v>
      </c>
      <c r="CS7" s="38">
        <v>60.65</v>
      </c>
      <c r="CT7" s="38">
        <v>51.75</v>
      </c>
      <c r="CU7" s="38">
        <v>50.68</v>
      </c>
      <c r="CV7" s="38">
        <v>50.14</v>
      </c>
      <c r="CW7" s="38">
        <v>51.3</v>
      </c>
      <c r="CX7" s="38">
        <v>88.03</v>
      </c>
      <c r="CY7" s="38">
        <v>87.27</v>
      </c>
      <c r="CZ7" s="38">
        <v>86.68</v>
      </c>
      <c r="DA7" s="38">
        <v>88.06</v>
      </c>
      <c r="DB7" s="38">
        <v>90.35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2021-02-02T01:15:21Z</cp:lastPrinted>
  <dcterms:created xsi:type="dcterms:W3CDTF">2020-12-04T03:09:01Z</dcterms:created>
  <dcterms:modified xsi:type="dcterms:W3CDTF">2021-02-22T09:22:31Z</dcterms:modified>
  <cp:category/>
</cp:coreProperties>
</file>