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0.0.36.31\財政班\□新居\000 旧地方債班（起債・公営企業等）\521 公営企業全般（決算統計等）\48 経営比較分析表の公表\R2\02 経営比較分析表（令和元年度決算）の分析等について\06_公表\02_下水道事業\"/>
    </mc:Choice>
  </mc:AlternateContent>
  <xr:revisionPtr revIDLastSave="0" documentId="13_ncr:1_{CDE26183-74BF-4CBD-AB6F-6E19D47B80D7}" xr6:coauthVersionLast="45" xr6:coauthVersionMax="45" xr10:uidLastSave="{00000000-0000-0000-0000-000000000000}"/>
  <workbookProtection workbookAlgorithmName="SHA-512" workbookHashValue="rfZwmLDB7REVB1f7rPaWaDJnF8N/7dZGxneiQrfVUTBzIhy6NKOzQRzzma0WYkWHHWrehRnbQWdsuvuFSIsBBA==" workbookSaltValue="PMBxjNfG4CBqZUj+hk6W7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W8" i="4"/>
  <c r="I8" i="4"/>
  <c r="B6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<sst xmlns="http://schemas.openxmlformats.org/spreadsheetml/2006/main" count="236" uniqueCount="119">
  <si>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</si>
  <si>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</si>
  <si>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</si>
  <si>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</si>
  <si>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</si>
  <si>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</si>
  <si>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</si>
  <si>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</si>
  <si>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</si>
  <si>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</si>
  <si>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</si>
  <si>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</si>
  <si>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</si>
  <si>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</si>
  <si>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</si>
  <si>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</si>
  <si>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</si>
  <si>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</si>
  <si>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</si>
  <si>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</si>
  <si>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</si>
  <si>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</si>
  <si>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</si>
  <si>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</si>
  <si>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</si>
  <si>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</si>
  <si>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</si>
  <si>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</si>
  <si>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</si>
  <si>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</si>
  <si>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</si>
  <si>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</si>
  <si>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</si>
  <si>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</si>
  <si>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</si>
  <si>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</si>
  <si>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</si>
  <si>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</si>
  <si>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</si>
  <si>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</si>
  <si>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</si>
  <si>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</si>
  <si>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</si>
  <si>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</si>
  <si>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</si>
  <si>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</si>
  <si>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</si>
  <si>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</si>
  <si>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</si>
  <si>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</si>
  <si>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</si>
  <si>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</si>
  <si>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</si>
  <si>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</si>
  <si>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</si>
  <si>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</si>
  <si>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</si>
  <si>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</si>
  <si>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</si>
  <si>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</si>
  <si>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</si>
  <si>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</si>
  <si>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</si>
  <si>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</si>
  <si>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</si>
  <si>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</si>
  <si>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</si>
  <si>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</si>
  <si>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</si>
  <si>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</si>
  <si>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</si>
  <si>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</si>
  <si>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</si>
  <si>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</si>
  <si>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</si>
  <si>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</si>
  <si>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</si>
  <si>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</si>
  <si>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</si>
  <si>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</si>
  <si>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</si>
  <si>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</si>
  <si>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</si>
  <si>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</si>
  <si>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</si>
  <si>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</si>
  <si>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</si>
  <si>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</si>
  <si>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</si>
  <si>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</si>
  <si>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</si>
  <si>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</si>
  <si>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</si>
  <si>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</si>
  <si>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</si>
  <si>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</si>
  <si>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</si>
  <si>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</si>
  <si>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南島原市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</si>
  <si>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</si>
  <si>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</si>
  <si>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</si>
  <si>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</si>
  <si>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</si>
  <si>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</si>
  <si>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</si>
  <si>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</si>
  <si>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</si>
  <si>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</si>
  <si>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</si>
  <si>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</si>
  <si>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</si>
  <si>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</si>
  <si>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</si>
  <si>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</si>
  <si>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</si>
  <si>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
　面整備をＨ30年度に終え、今後は下水道施設の維持管理、更新を検討する段階となっていく。
　ストックマネジメント計画を策定し、施設の計画的な修繕、効率的な改築等を今後検討していく予定としている。
　また、本市が抱えている高齢化率の増加、人口減少等により、料金収入の減少が見込まれるなか、施設の適正な維持管理や、統廃合なども視野に入れた効率的な事業運営を行い、経営の継続に努めなければならない。</t>
    <phoneticPr fontId="4"/>
  </si>
  <si>
    <t xml:space="preserve">
　Ｈ18年度に供用開始し、供用開始後13年が経過しており、処理場や管渠等の耐用年数は経過していないが、電気設備等については、耐用年数を迎える時期となっている。
　今後、すべての下水道施設を対象とした、ストックマネジメント計画を策定し、適切な維持管理及び計画的な改修を図っていく。</t>
    <rPh sb="68" eb="69">
      <t>ムカ</t>
    </rPh>
    <phoneticPr fontId="4"/>
  </si>
  <si>
    <t xml:space="preserve">
 経営状況は「①収益的収支比率」について、100％近くにあるが、収益の大半を一般会計からの繰入金に依存している状況である。また、料金収入が減少傾向にあることが懸念される。
　「④企業債残高対事業規模比率」について、類似団体と比較しても優位である。
 「⑤経費回収率」、「⑥汚水処理原価」、「⑦施設利用率」及び「⑧水洗化率」について、経年比較では、改善傾向であるものの、類似団体よりは依然劣位である。
　また、「⑦施設利用率」については、少子高齢化の影響から、Ｈ30年度に事業計画を見直し、事業計画区域及び日最大計画汚水量を縮小したことから、数値が改善している。
　今後の人口減少から、水洗便所設置済人口も減少し、それに伴い「⑧水洗化率」についても、減少傾向になるものと見込まれる。Ｈ30年度で面整備を終え、今後大幅な処理区域内人口の増加が見込めないなか、いかにして処理区域内の接続促進を図り、水洗化率を向上させるかが課題である。
　また、「①収益的収支比率」がＨ29年度に改善した要因は、資本勘定の一般会計補助金が減少し、その分収益勘定の一般会計繰入金が増加したためであり、根本的な改善が図られたものではない。
</t>
    <rPh sb="26" eb="27">
      <t>チカ</t>
    </rPh>
    <rPh sb="56" eb="58">
      <t>ジョウキョウ</t>
    </rPh>
    <rPh sb="65" eb="67">
      <t>リョウキン</t>
    </rPh>
    <rPh sb="67" eb="69">
      <t>シュウニュウ</t>
    </rPh>
    <rPh sb="70" eb="72">
      <t>ゲンショウ</t>
    </rPh>
    <rPh sb="72" eb="74">
      <t>ケイコウ</t>
    </rPh>
    <rPh sb="80" eb="82">
      <t>ケネン</t>
    </rPh>
    <rPh sb="153" eb="154">
      <t>オヨ</t>
    </rPh>
    <rPh sb="219" eb="221">
      <t>ショウシ</t>
    </rPh>
    <rPh sb="221" eb="224">
      <t>コウレイカ</t>
    </rPh>
    <rPh sb="225" eb="227">
      <t>エイキョウ</t>
    </rPh>
    <rPh sb="233" eb="235">
      <t>ネンド</t>
    </rPh>
    <rPh sb="236" eb="238">
      <t>ジギョウ</t>
    </rPh>
    <rPh sb="238" eb="240">
      <t>ケイカク</t>
    </rPh>
    <rPh sb="241" eb="243">
      <t>ミナオ</t>
    </rPh>
    <rPh sb="245" eb="247">
      <t>ジギョウ</t>
    </rPh>
    <rPh sb="247" eb="249">
      <t>ケイカク</t>
    </rPh>
    <rPh sb="249" eb="251">
      <t>クイキ</t>
    </rPh>
    <rPh sb="251" eb="252">
      <t>オヨ</t>
    </rPh>
    <rPh sb="253" eb="254">
      <t>ニチ</t>
    </rPh>
    <rPh sb="254" eb="256">
      <t>サイダイ</t>
    </rPh>
    <rPh sb="256" eb="258">
      <t>ケイカク</t>
    </rPh>
    <rPh sb="258" eb="260">
      <t>オスイ</t>
    </rPh>
    <rPh sb="260" eb="261">
      <t>リョウ</t>
    </rPh>
    <rPh sb="262" eb="264">
      <t>シュクショウ</t>
    </rPh>
    <rPh sb="271" eb="273">
      <t>スウチ</t>
    </rPh>
    <rPh sb="274" eb="276">
      <t>カイゼン</t>
    </rPh>
    <rPh sb="283" eb="285">
      <t>コンゴ</t>
    </rPh>
    <rPh sb="286" eb="288">
      <t>ジンコウ</t>
    </rPh>
    <rPh sb="288" eb="290">
      <t>ゲンショウ</t>
    </rPh>
    <rPh sb="293" eb="295">
      <t>スイセン</t>
    </rPh>
    <rPh sb="295" eb="297">
      <t>ベンジョ</t>
    </rPh>
    <rPh sb="297" eb="299">
      <t>セッチ</t>
    </rPh>
    <rPh sb="299" eb="300">
      <t>スミ</t>
    </rPh>
    <rPh sb="300" eb="302">
      <t>ジンコウ</t>
    </rPh>
    <rPh sb="303" eb="305">
      <t>ゲンショウ</t>
    </rPh>
    <rPh sb="310" eb="311">
      <t>トモナ</t>
    </rPh>
    <rPh sb="325" eb="327">
      <t>ゲンショウ</t>
    </rPh>
    <rPh sb="327" eb="329">
      <t>ケイコウ</t>
    </rPh>
    <rPh sb="335" eb="337">
      <t>ミコ</t>
    </rPh>
    <rPh sb="434" eb="43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</si>
</sst>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1-4944-9B81-8830E94B4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0.13</c:v>
                </c:pt>
                <c:pt idx="2">
                  <c:v>0.13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1-4944-9B81-8830E94B4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27.64</c:v>
                </c:pt>
                <c:pt idx="1">
                  <c:v>23.45</c:v>
                </c:pt>
                <c:pt idx="2">
                  <c:v>18.64</c:v>
                </c:pt>
                <c:pt idx="3">
                  <c:v>29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6-40AE-9A8D-A9479BF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37.72</c:v>
                </c:pt>
                <c:pt idx="2">
                  <c:v>37.08</c:v>
                </c:pt>
                <c:pt idx="3">
                  <c:v>37.46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6-40AE-9A8D-A9479BF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49.29</c:v>
                </c:pt>
                <c:pt idx="1">
                  <c:v>52.62</c:v>
                </c:pt>
                <c:pt idx="2">
                  <c:v>54.57</c:v>
                </c:pt>
                <c:pt idx="3">
                  <c:v>52.91</c:v>
                </c:pt>
                <c:pt idx="4">
                  <c:v>54.31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B-4481-B470-E0FA649EA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68.459999999999994</c:v>
                </c:pt>
                <c:pt idx="2">
                  <c:v>67.22</c:v>
                </c:pt>
                <c:pt idx="3">
                  <c:v>67.459999999999994</c:v>
                </c:pt>
                <c:pt idx="4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B-4481-B470-E0FA649EA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74.03</c:v>
                </c:pt>
                <c:pt idx="1">
                  <c:v>80.989999999999995</c:v>
                </c:pt>
                <c:pt idx="2">
                  <c:v>120.55</c:v>
                </c:pt>
                <c:pt idx="3">
                  <c:v>98.24</c:v>
                </c:pt>
                <c:pt idx="4">
                  <c:v>98.89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7-41BB-88A5-62242547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7-41BB-88A5-62242547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C-4824-8B2A-9D82920CC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C-4824-8B2A-9D82920CC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2-4D06-B00F-90C64EE36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2-4D06-B00F-90C64EE36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5-4EE2-BB6A-FC6DEFF1D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5-4EE2-BB6A-FC6DEFF1D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E-4286-9E90-F9FD87C9E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E-4286-9E90-F9FD87C9E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2774.67</c:v>
                </c:pt>
                <c:pt idx="1">
                  <c:v>177.74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3-498B-A289-9C1139F92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1592.72</c:v>
                </c:pt>
                <c:pt idx="2">
                  <c:v>1223.96</c:v>
                </c:pt>
                <c:pt idx="3">
                  <c:v>1269.1500000000001</c:v>
                </c:pt>
                <c:pt idx="4">
                  <c:v>1087.96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98B-A289-9C1139F92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16.25</c:v>
                </c:pt>
                <c:pt idx="1">
                  <c:v>35.78</c:v>
                </c:pt>
                <c:pt idx="2">
                  <c:v>41.3</c:v>
                </c:pt>
                <c:pt idx="3">
                  <c:v>36.08</c:v>
                </c:pt>
                <c:pt idx="4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D-4221-868B-C99576843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53.7</c:v>
                </c:pt>
                <c:pt idx="2">
                  <c:v>61.54</c:v>
                </c:pt>
                <c:pt idx="3">
                  <c:v>63.97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D-4221-868B-C99576843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910.62</c:v>
                </c:pt>
                <c:pt idx="1">
                  <c:v>418.56</c:v>
                </c:pt>
                <c:pt idx="2">
                  <c:v>370.49</c:v>
                </c:pt>
                <c:pt idx="3">
                  <c:v>401.14</c:v>
                </c:pt>
                <c:pt idx="4">
                  <c:v>390.9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4-464E-839B-53C92CFCE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300.35000000000002</c:v>
                </c:pt>
                <c:pt idx="2">
                  <c:v>267.86</c:v>
                </c:pt>
                <c:pt idx="3">
                  <c:v>256.82</c:v>
                </c:pt>
                <c:pt idx="4">
                  <c:v>270.60000000000002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4-464E-839B-53C92CFCE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5" zoomScaleNormal="7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長崎県　南島原市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45262</v>
      </c>
      <c r="AM8" s="51"/>
      <c r="AN8" s="51"/>
      <c r="AO8" s="51"/>
      <c r="AP8" s="51"/>
      <c r="AQ8" s="51"/>
      <c r="AR8" s="51"/>
      <c r="AS8" s="51"/>
      <c r="AT8" s="46">
        <f>データ!T6</f>
        <v>170.11</v>
      </c>
      <c r="AU8" s="46"/>
      <c r="AV8" s="46"/>
      <c r="AW8" s="46"/>
      <c r="AX8" s="46"/>
      <c r="AY8" s="46"/>
      <c r="AZ8" s="46"/>
      <c r="BA8" s="46"/>
      <c r="BB8" s="46">
        <f>データ!U6</f>
        <v>266.07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2.87</v>
      </c>
      <c r="Q10" s="46"/>
      <c r="R10" s="46"/>
      <c r="S10" s="46"/>
      <c r="T10" s="46"/>
      <c r="U10" s="46"/>
      <c r="V10" s="46"/>
      <c r="W10" s="46">
        <f>データ!Q6</f>
        <v>89.88</v>
      </c>
      <c r="X10" s="46"/>
      <c r="Y10" s="46"/>
      <c r="Z10" s="46"/>
      <c r="AA10" s="46"/>
      <c r="AB10" s="46"/>
      <c r="AC10" s="46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1289</v>
      </c>
      <c r="AM10" s="51"/>
      <c r="AN10" s="51"/>
      <c r="AO10" s="51"/>
      <c r="AP10" s="51"/>
      <c r="AQ10" s="51"/>
      <c r="AR10" s="51"/>
      <c r="AS10" s="51"/>
      <c r="AT10" s="46">
        <f>データ!W6</f>
        <v>0.43</v>
      </c>
      <c r="AU10" s="46"/>
      <c r="AV10" s="46"/>
      <c r="AW10" s="46"/>
      <c r="AX10" s="46"/>
      <c r="AY10" s="46"/>
      <c r="AZ10" s="46"/>
      <c r="BA10" s="46"/>
      <c r="BB10" s="46">
        <f>データ!X6</f>
        <v>2997.67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43</v>
      </c>
      <c r="O86" s="26" t="str">
        <f>データ!EO6</f>
        <v>【0.28】</v>
      </c>
    </row>
  </sheetData>
  <sheetProtection algorithmName="SHA-512" hashValue="lF1kidSuO8pRp8TIZgryXQbheExqj9k5hv1b6lBvUDt+8IeQ4bzVCJX1eqoWseS00A9lQcqVS4PyXbEGi/ZkJw==" saltValue="a42h3guh3q76TWPvMI1oO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422142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長崎県　南島原市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2.87</v>
      </c>
      <c r="Q6" s="34">
        <f t="shared" si="3"/>
        <v>89.88</v>
      </c>
      <c r="R6" s="34">
        <f t="shared" si="3"/>
        <v>2750</v>
      </c>
      <c r="S6" s="34">
        <f t="shared" si="3"/>
        <v>45262</v>
      </c>
      <c r="T6" s="34">
        <f t="shared" si="3"/>
        <v>170.11</v>
      </c>
      <c r="U6" s="34">
        <f t="shared" si="3"/>
        <v>266.07</v>
      </c>
      <c r="V6" s="34">
        <f t="shared" si="3"/>
        <v>1289</v>
      </c>
      <c r="W6" s="34">
        <f t="shared" si="3"/>
        <v>0.43</v>
      </c>
      <c r="X6" s="34">
        <f t="shared" si="3"/>
        <v>2997.67</v>
      </c>
      <c r="Y6" s="35">
        <f>IF(Y7="",NA(),Y7)</f>
        <v>74.03</v>
      </c>
      <c r="Z6" s="35">
        <f t="shared" ref="Z6:AH6" si="4">IF(Z7="",NA(),Z7)</f>
        <v>80.989999999999995</v>
      </c>
      <c r="AA6" s="35">
        <f t="shared" si="4"/>
        <v>120.55</v>
      </c>
      <c r="AB6" s="35">
        <f t="shared" si="4"/>
        <v>98.24</v>
      </c>
      <c r="AC6" s="35">
        <f t="shared" si="4"/>
        <v>98.89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2774.67</v>
      </c>
      <c r="BG6" s="35">
        <f t="shared" ref="BG6:BO6" si="7">IF(BG7="",NA(),BG7)</f>
        <v>177.74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1673.47</v>
      </c>
      <c r="BL6" s="35">
        <f t="shared" si="7"/>
        <v>1592.72</v>
      </c>
      <c r="BM6" s="35">
        <f t="shared" si="7"/>
        <v>1223.96</v>
      </c>
      <c r="BN6" s="35">
        <f t="shared" si="7"/>
        <v>1269.1500000000001</v>
      </c>
      <c r="BO6" s="35">
        <f t="shared" si="7"/>
        <v>1087.96</v>
      </c>
      <c r="BP6" s="34" t="str">
        <f>IF(BP7="","",IF(BP7="-","【-】","【"&amp;SUBSTITUTE(TEXT(BP7,"#,##0.00"),"-","△")&amp;"】"))</f>
        <v>【1,218.70】</v>
      </c>
      <c r="BQ6" s="35">
        <f>IF(BQ7="",NA(),BQ7)</f>
        <v>16.25</v>
      </c>
      <c r="BR6" s="35">
        <f t="shared" ref="BR6:BZ6" si="8">IF(BR7="",NA(),BR7)</f>
        <v>35.78</v>
      </c>
      <c r="BS6" s="35">
        <f t="shared" si="8"/>
        <v>41.3</v>
      </c>
      <c r="BT6" s="35">
        <f t="shared" si="8"/>
        <v>36.08</v>
      </c>
      <c r="BU6" s="35">
        <f t="shared" si="8"/>
        <v>37.200000000000003</v>
      </c>
      <c r="BV6" s="35">
        <f t="shared" si="8"/>
        <v>49.22</v>
      </c>
      <c r="BW6" s="35">
        <f t="shared" si="8"/>
        <v>53.7</v>
      </c>
      <c r="BX6" s="35">
        <f t="shared" si="8"/>
        <v>61.54</v>
      </c>
      <c r="BY6" s="35">
        <f t="shared" si="8"/>
        <v>63.97</v>
      </c>
      <c r="BZ6" s="35">
        <f t="shared" si="8"/>
        <v>59.67</v>
      </c>
      <c r="CA6" s="34" t="str">
        <f>IF(CA7="","",IF(CA7="-","【-】","【"&amp;SUBSTITUTE(TEXT(CA7,"#,##0.00"),"-","△")&amp;"】"))</f>
        <v>【74.17】</v>
      </c>
      <c r="CB6" s="35">
        <f>IF(CB7="",NA(),CB7)</f>
        <v>910.62</v>
      </c>
      <c r="CC6" s="35">
        <f t="shared" ref="CC6:CK6" si="9">IF(CC7="",NA(),CC7)</f>
        <v>418.56</v>
      </c>
      <c r="CD6" s="35">
        <f t="shared" si="9"/>
        <v>370.49</v>
      </c>
      <c r="CE6" s="35">
        <f t="shared" si="9"/>
        <v>401.14</v>
      </c>
      <c r="CF6" s="35">
        <f t="shared" si="9"/>
        <v>390.9</v>
      </c>
      <c r="CG6" s="35">
        <f t="shared" si="9"/>
        <v>332.02</v>
      </c>
      <c r="CH6" s="35">
        <f t="shared" si="9"/>
        <v>300.35000000000002</v>
      </c>
      <c r="CI6" s="35">
        <f t="shared" si="9"/>
        <v>267.86</v>
      </c>
      <c r="CJ6" s="35">
        <f t="shared" si="9"/>
        <v>256.82</v>
      </c>
      <c r="CK6" s="35">
        <f t="shared" si="9"/>
        <v>270.60000000000002</v>
      </c>
      <c r="CL6" s="34" t="str">
        <f>IF(CL7="","",IF(CL7="-","【-】","【"&amp;SUBSTITUTE(TEXT(CL7,"#,##0.00"),"-","△")&amp;"】"))</f>
        <v>【218.56】</v>
      </c>
      <c r="CM6" s="35">
        <f>IF(CM7="",NA(),CM7)</f>
        <v>27.64</v>
      </c>
      <c r="CN6" s="35">
        <f t="shared" ref="CN6:CV6" si="10">IF(CN7="",NA(),CN7)</f>
        <v>23.45</v>
      </c>
      <c r="CO6" s="35">
        <f t="shared" si="10"/>
        <v>18.64</v>
      </c>
      <c r="CP6" s="35">
        <f t="shared" si="10"/>
        <v>29</v>
      </c>
      <c r="CQ6" s="35">
        <f t="shared" si="10"/>
        <v>29</v>
      </c>
      <c r="CR6" s="35">
        <f t="shared" si="10"/>
        <v>36.65</v>
      </c>
      <c r="CS6" s="35">
        <f t="shared" si="10"/>
        <v>37.72</v>
      </c>
      <c r="CT6" s="35">
        <f t="shared" si="10"/>
        <v>37.08</v>
      </c>
      <c r="CU6" s="35">
        <f t="shared" si="10"/>
        <v>37.46</v>
      </c>
      <c r="CV6" s="35">
        <f t="shared" si="10"/>
        <v>37.65</v>
      </c>
      <c r="CW6" s="34" t="str">
        <f>IF(CW7="","",IF(CW7="-","【-】","【"&amp;SUBSTITUTE(TEXT(CW7,"#,##0.00"),"-","△")&amp;"】"))</f>
        <v>【42.86】</v>
      </c>
      <c r="CX6" s="35">
        <f>IF(CX7="",NA(),CX7)</f>
        <v>49.29</v>
      </c>
      <c r="CY6" s="35">
        <f t="shared" ref="CY6:DG6" si="11">IF(CY7="",NA(),CY7)</f>
        <v>52.62</v>
      </c>
      <c r="CZ6" s="35">
        <f t="shared" si="11"/>
        <v>54.57</v>
      </c>
      <c r="DA6" s="35">
        <f t="shared" si="11"/>
        <v>52.91</v>
      </c>
      <c r="DB6" s="35">
        <f t="shared" si="11"/>
        <v>54.31</v>
      </c>
      <c r="DC6" s="35">
        <f t="shared" si="11"/>
        <v>68.83</v>
      </c>
      <c r="DD6" s="35">
        <f t="shared" si="11"/>
        <v>68.459999999999994</v>
      </c>
      <c r="DE6" s="35">
        <f t="shared" si="11"/>
        <v>67.22</v>
      </c>
      <c r="DF6" s="35">
        <f t="shared" si="11"/>
        <v>67.459999999999994</v>
      </c>
      <c r="DG6" s="35">
        <f t="shared" si="11"/>
        <v>67.37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0.13</v>
      </c>
      <c r="EL6" s="35">
        <f t="shared" si="14"/>
        <v>0.13</v>
      </c>
      <c r="EM6" s="35">
        <f t="shared" si="14"/>
        <v>0.09</v>
      </c>
      <c r="EN6" s="35">
        <f t="shared" si="14"/>
        <v>0.06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422142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2.87</v>
      </c>
      <c r="Q7" s="38">
        <v>89.88</v>
      </c>
      <c r="R7" s="38">
        <v>2750</v>
      </c>
      <c r="S7" s="38">
        <v>45262</v>
      </c>
      <c r="T7" s="38">
        <v>170.11</v>
      </c>
      <c r="U7" s="38">
        <v>266.07</v>
      </c>
      <c r="V7" s="38">
        <v>1289</v>
      </c>
      <c r="W7" s="38">
        <v>0.43</v>
      </c>
      <c r="X7" s="38">
        <v>2997.67</v>
      </c>
      <c r="Y7" s="38">
        <v>74.03</v>
      </c>
      <c r="Z7" s="38">
        <v>80.989999999999995</v>
      </c>
      <c r="AA7" s="38">
        <v>120.55</v>
      </c>
      <c r="AB7" s="38">
        <v>98.24</v>
      </c>
      <c r="AC7" s="38">
        <v>98.89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2774.67</v>
      </c>
      <c r="BG7" s="38">
        <v>177.74</v>
      </c>
      <c r="BH7" s="38">
        <v>0</v>
      </c>
      <c r="BI7" s="38">
        <v>0</v>
      </c>
      <c r="BJ7" s="38">
        <v>0</v>
      </c>
      <c r="BK7" s="38">
        <v>1673.47</v>
      </c>
      <c r="BL7" s="38">
        <v>1592.72</v>
      </c>
      <c r="BM7" s="38">
        <v>1223.96</v>
      </c>
      <c r="BN7" s="38">
        <v>1269.1500000000001</v>
      </c>
      <c r="BO7" s="38">
        <v>1087.96</v>
      </c>
      <c r="BP7" s="38">
        <v>1218.7</v>
      </c>
      <c r="BQ7" s="38">
        <v>16.25</v>
      </c>
      <c r="BR7" s="38">
        <v>35.78</v>
      </c>
      <c r="BS7" s="38">
        <v>41.3</v>
      </c>
      <c r="BT7" s="38">
        <v>36.08</v>
      </c>
      <c r="BU7" s="38">
        <v>37.200000000000003</v>
      </c>
      <c r="BV7" s="38">
        <v>49.22</v>
      </c>
      <c r="BW7" s="38">
        <v>53.7</v>
      </c>
      <c r="BX7" s="38">
        <v>61.54</v>
      </c>
      <c r="BY7" s="38">
        <v>63.97</v>
      </c>
      <c r="BZ7" s="38">
        <v>59.67</v>
      </c>
      <c r="CA7" s="38">
        <v>74.17</v>
      </c>
      <c r="CB7" s="38">
        <v>910.62</v>
      </c>
      <c r="CC7" s="38">
        <v>418.56</v>
      </c>
      <c r="CD7" s="38">
        <v>370.49</v>
      </c>
      <c r="CE7" s="38">
        <v>401.14</v>
      </c>
      <c r="CF7" s="38">
        <v>390.9</v>
      </c>
      <c r="CG7" s="38">
        <v>332.02</v>
      </c>
      <c r="CH7" s="38">
        <v>300.35000000000002</v>
      </c>
      <c r="CI7" s="38">
        <v>267.86</v>
      </c>
      <c r="CJ7" s="38">
        <v>256.82</v>
      </c>
      <c r="CK7" s="38">
        <v>270.60000000000002</v>
      </c>
      <c r="CL7" s="38">
        <v>218.56</v>
      </c>
      <c r="CM7" s="38">
        <v>27.64</v>
      </c>
      <c r="CN7" s="38">
        <v>23.45</v>
      </c>
      <c r="CO7" s="38">
        <v>18.64</v>
      </c>
      <c r="CP7" s="38">
        <v>29</v>
      </c>
      <c r="CQ7" s="38">
        <v>29</v>
      </c>
      <c r="CR7" s="38">
        <v>36.65</v>
      </c>
      <c r="CS7" s="38">
        <v>37.72</v>
      </c>
      <c r="CT7" s="38">
        <v>37.08</v>
      </c>
      <c r="CU7" s="38">
        <v>37.46</v>
      </c>
      <c r="CV7" s="38">
        <v>37.65</v>
      </c>
      <c r="CW7" s="38">
        <v>42.86</v>
      </c>
      <c r="CX7" s="38">
        <v>49.29</v>
      </c>
      <c r="CY7" s="38">
        <v>52.62</v>
      </c>
      <c r="CZ7" s="38">
        <v>54.57</v>
      </c>
      <c r="DA7" s="38">
        <v>52.91</v>
      </c>
      <c r="DB7" s="38">
        <v>54.31</v>
      </c>
      <c r="DC7" s="38">
        <v>68.83</v>
      </c>
      <c r="DD7" s="38">
        <v>68.459999999999994</v>
      </c>
      <c r="DE7" s="38">
        <v>67.22</v>
      </c>
      <c r="DF7" s="38">
        <v>67.459999999999994</v>
      </c>
      <c r="DG7" s="38">
        <v>67.37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0.13</v>
      </c>
      <c r="EL7" s="38">
        <v>0.13</v>
      </c>
      <c r="EM7" s="38">
        <v>0.09</v>
      </c>
      <c r="EN7" s="38">
        <v>0.06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石井 沙織</cp:lastModifiedBy>
  <cp:lastPrinted>2021-01-14T02:10:22Z</cp:lastPrinted>
  <dcterms:created xsi:type="dcterms:W3CDTF">2020-12-04T02:57:52Z</dcterms:created>
  <dcterms:modified xsi:type="dcterms:W3CDTF">2021-02-22T09:16:22Z</dcterms:modified>
  <cp:category/>
</cp:coreProperties>
</file>