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2_下水道事業\"/>
    </mc:Choice>
  </mc:AlternateContent>
  <xr:revisionPtr revIDLastSave="0" documentId="13_ncr:1_{F9C7CA12-13C0-4A8B-9DBC-B844873AEF6E}" xr6:coauthVersionLast="45" xr6:coauthVersionMax="45" xr10:uidLastSave="{00000000-0000-0000-0000-000000000000}"/>
  <workbookProtection workbookAlgorithmName="SHA-512" workbookHashValue="uysEJDKgCwrS7wsV02PR+7ujO7VYV2qLuti9JJwUlFg3NMJXyPtoChWTFGLopj/Dvm1gcCW7kjHsKFa1E/6FzA==" workbookSaltValue="6uYv7WEDQhL3cgk0BSU8N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R6" i="5"/>
  <c r="Q6" i="5"/>
  <c r="W10" i="4" s="1"/>
  <c r="P6" i="5"/>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BB10" i="4"/>
  <c r="AL10" i="4"/>
  <c r="AD10" i="4"/>
  <c r="P10" i="4"/>
  <c r="B10" i="4"/>
  <c r="AT8" i="4"/>
  <c r="AL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<sst xmlns="http://schemas.openxmlformats.org/spreadsheetml/2006/main" count="236" uniqueCount="121">
  <si>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</si>
  <si>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</si>
  <si>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</si>
  <si>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</si>
  <si>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</si>
  <si>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</si>
  <si>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</si>
  <si>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</si>
  <si>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</si>
  <si>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</si>
  <si>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</si>
  <si>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</si>
  <si>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</si>
  <si>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</si>
  <si>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</si>
  <si>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</si>
  <si>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</si>
  <si>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</si>
  <si>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</si>
  <si>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</si>
  <si>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</si>
  <si>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</si>
  <si>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</si>
  <si>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</si>
  <si>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</si>
  <si>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</si>
  <si>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</si>
  <si>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</si>
  <si>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</si>
  <si>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</si>
  <si>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</si>
  <si>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</si>
  <si>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</si>
  <si>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</si>
  <si>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</si>
  <si>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</si>
  <si>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</si>
  <si>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</si>
  <si>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</si>
  <si>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</si>
  <si>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</si>
  <si>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</si>
  <si>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</si>
  <si>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</si>
  <si>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</si>
  <si>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</si>
  <si>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</si>
  <si>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</si>
  <si>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</si>
  <si>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</si>
  <si>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</si>
  <si>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</si>
  <si>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</si>
  <si>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</si>
  <si>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</si>
  <si>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</si>
  <si>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</si>
  <si>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</si>
  <si>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</si>
  <si>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</si>
  <si>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</si>
  <si>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</si>
  <si>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</si>
  <si>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</si>
  <si>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</si>
  <si>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</si>
  <si>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</si>
  <si>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</si>
  <si>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</si>
  <si>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</si>
  <si>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</si>
  <si>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</si>
  <si>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</si>
  <si>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</si>
  <si>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</si>
  <si>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</si>
  <si>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</si>
  <si>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</si>
  <si>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</si>
  <si>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</si>
  <si>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</si>
  <si>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</si>
  <si>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</si>
  <si>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</si>
  <si>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</si>
  <si>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</si>
  <si>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</si>
  <si>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</si>
  <si>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</si>
  <si>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</si>
  <si>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</si>
  <si>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</si>
  <si>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</si>
  <si>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</si>
  <si>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</si>
  <si>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</si>
  <si>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</si>
  <si>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</si>
  <si>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</si>
  <si>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雲仙市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</si>
  <si>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</si>
  <si>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</si>
  <si>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</si>
  <si>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</si>
  <si>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</si>
  <si>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</si>
  <si>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</si>
  <si>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</si>
  <si>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</si>
  <si>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</si>
  <si>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</si>
  <si>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</si>
  <si>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</si>
  <si>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</si>
  <si>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</si>
  <si>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</si>
  <si>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</si>
  <si>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</si>
  <si>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小規模集合排水処理事業は、平成15年から着手しており整備は終了している。処理場施設や電気設備等及び管渠の耐用年数を経過していない。</t>
  </si>
  <si>
    <t>　小規模集合排水処理事業は平成16年度に供用開始している。
　経営改善のために、汚水処理費の削減と戸別訪問等による水洗化率及び有収水量の増加を図る。
　資産の把握、適正な使用料収入の確保、将来定期には料金見直しの検討を行い、今後の施設更新に備えることが必要となってくる。
　</t>
    <rPh sb="49" eb="51">
      <t>コベツ</t>
    </rPh>
    <rPh sb="51" eb="53">
      <t>ホウモン</t>
    </rPh>
    <rPh sb="53" eb="54">
      <t>ナド</t>
    </rPh>
    <rPh sb="76" eb="78">
      <t>シサン</t>
    </rPh>
    <rPh sb="79" eb="81">
      <t>ハアク</t>
    </rPh>
    <rPh sb="82" eb="84">
      <t>テキセイ</t>
    </rPh>
    <rPh sb="85" eb="88">
      <t>シヨウリョウ</t>
    </rPh>
    <rPh sb="88" eb="90">
      <t>シュウニュウ</t>
    </rPh>
    <rPh sb="91" eb="93">
      <t>カクホ</t>
    </rPh>
    <rPh sb="94" eb="96">
      <t>ショウライ</t>
    </rPh>
    <rPh sb="96" eb="98">
      <t>テイキ</t>
    </rPh>
    <rPh sb="100" eb="102">
      <t>リョウキン</t>
    </rPh>
    <rPh sb="102" eb="104">
      <t>ミナオ</t>
    </rPh>
    <rPh sb="106" eb="108">
      <t>ケントウ</t>
    </rPh>
    <rPh sb="109" eb="110">
      <t>オコナ</t>
    </rPh>
    <rPh sb="112" eb="114">
      <t>コンゴ</t>
    </rPh>
    <rPh sb="115" eb="117">
      <t>シセツ</t>
    </rPh>
    <rPh sb="117" eb="119">
      <t>コウシン</t>
    </rPh>
    <rPh sb="120" eb="121">
      <t>ソナ</t>
    </rPh>
    <rPh sb="126" eb="128">
      <t>ヒツヨウ</t>
    </rPh>
    <phoneticPr fontId="4"/>
  </si>
  <si>
    <t>　小規模集合排水処理事業においては、「施設利用率」及び「水洗化率」が低いため、「経費回収率」が類似団体平均値より低く、使用料以外の収入に依存している状況である。
　一方、固定的な経費を含む汚水処理原価は、類似団体平均値よりも高い数値となっている。
　経営改善のために、戸別訪問などにより水洗化人口及び有収水量の増加を目指すとともに、適正な使用料収入の確保や汚水処理費の削減を行うことが必要である。
※平成28年度「企業債残高対事業規模比率」については、決算統計24表1行16列（地方債償還資金に係る一般会計の負担額として定めた金額）が未計上のため異常値となっている。</t>
    <rPh sb="19" eb="21">
      <t>シセツ</t>
    </rPh>
    <rPh sb="21" eb="23">
      <t>リヨウ</t>
    </rPh>
    <rPh sb="23" eb="24">
      <t>リツ</t>
    </rPh>
    <rPh sb="25" eb="26">
      <t>オヨ</t>
    </rPh>
    <rPh sb="28" eb="31">
      <t>スイセンカ</t>
    </rPh>
    <rPh sb="31" eb="32">
      <t>リツ</t>
    </rPh>
    <rPh sb="34" eb="35">
      <t>ヒク</t>
    </rPh>
    <rPh sb="40" eb="42">
      <t>ケイヒ</t>
    </rPh>
    <rPh sb="42" eb="44">
      <t>カイシュウ</t>
    </rPh>
    <rPh sb="44" eb="45">
      <t>リツ</t>
    </rPh>
    <rPh sb="47" eb="49">
      <t>ルイジ</t>
    </rPh>
    <rPh sb="49" eb="51">
      <t>ダンタイ</t>
    </rPh>
    <rPh sb="51" eb="54">
      <t>ヘイキンチ</t>
    </rPh>
    <rPh sb="56" eb="57">
      <t>ヒク</t>
    </rPh>
    <rPh sb="59" eb="62">
      <t>シヨウリョウ</t>
    </rPh>
    <rPh sb="62" eb="64">
      <t>イガイ</t>
    </rPh>
    <rPh sb="65" eb="67">
      <t>シュウニュウ</t>
    </rPh>
    <rPh sb="68" eb="70">
      <t>イゾン</t>
    </rPh>
    <rPh sb="74" eb="76">
      <t>ジョウキョウ</t>
    </rPh>
    <rPh sb="82" eb="84">
      <t>イッポウ</t>
    </rPh>
    <rPh sb="85" eb="88">
      <t>コテイテキ</t>
    </rPh>
    <rPh sb="89" eb="91">
      <t>ケイヒ</t>
    </rPh>
    <rPh sb="92" eb="93">
      <t>フク</t>
    </rPh>
    <rPh sb="94" eb="96">
      <t>オスイ</t>
    </rPh>
    <rPh sb="96" eb="98">
      <t>ショリ</t>
    </rPh>
    <rPh sb="98" eb="100">
      <t>ゲンカ</t>
    </rPh>
    <rPh sb="102" eb="104">
      <t>ルイジ</t>
    </rPh>
    <rPh sb="104" eb="106">
      <t>ダンタイ</t>
    </rPh>
    <rPh sb="106" eb="109">
      <t>ヘイキンチ</t>
    </rPh>
    <rPh sb="112" eb="113">
      <t>タカ</t>
    </rPh>
    <rPh sb="114" eb="116">
      <t>スウチ</t>
    </rPh>
    <rPh sb="192" eb="19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</si>
</sst>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justify" vertical="top" wrapText="1"/>
      <protection locked="0"/>
    </xf>
    <xf numFmtId="0" fontId="15" fillId="0" borderId="0" xfId="0" applyFont="1" applyBorder="1" applyAlignment="1" applyProtection="1">
      <alignment horizontal="justify" vertical="top" wrapText="1"/>
      <protection locked="0"/>
    </xf>
    <xf numFmtId="0" fontId="15" fillId="0" borderId="7" xfId="0" applyFont="1" applyBorder="1" applyAlignment="1" applyProtection="1">
      <alignment horizontal="justify" vertical="top" wrapText="1"/>
      <protection locked="0"/>
    </xf>
    <xf numFmtId="0" fontId="15" fillId="0" borderId="8"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5" fillId="0" borderId="9" xfId="0" applyFont="1" applyBorder="1" applyAlignment="1" applyProtection="1">
      <alignment horizontal="justify"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8C-4BAE-8E5B-4930E84515F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0.51</c:v>
                </c:pt>
                <c:pt idx="1">
                  <c:v>0</c:v>
                </c:pt>
                <c:pt idx="2">
                  <c:v>0</c:v>
                </c:pt>
                <c:pt idx="3">
                  <c:v>0</c:v>
                </c:pt>
                <c:pt idx="4">
                  <c:v>0</c:v>
                </c:pt>
              </c:numCache>
            </c:numRef>
          </c:val>
          <c:smooth val="0"/>
          <c:extLst>
            <c:ext xmlns:c16="http://schemas.microsoft.com/office/drawing/2014/chart" uri="{C3380CC4-5D6E-409C-BE32-E72D297353CC}">
              <c16:uniqueId val="{00000001-0B8C-4BAE-8E5B-4930E84515F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8.82</c:v>
                </c:pt>
                <c:pt idx="1">
                  <c:v>8.82</c:v>
                </c:pt>
                <c:pt idx="2">
                  <c:v>7.35</c:v>
                </c:pt>
                <c:pt idx="3">
                  <c:v>7.35</c:v>
                </c:pt>
                <c:pt idx="4">
                  <c:v>7.35</c:v>
                </c:pt>
              </c:numCache>
            </c:numRef>
          </c:val>
          <c:extLst>
            <c:ext xmlns:c16="http://schemas.microsoft.com/office/drawing/2014/chart" uri="{C3380CC4-5D6E-409C-BE32-E72D297353CC}">
              <c16:uniqueId val="{00000000-5087-4B2D-A86C-B2ADFE24050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40.96</c:v>
                </c:pt>
                <c:pt idx="1">
                  <c:v>39.450000000000003</c:v>
                </c:pt>
                <c:pt idx="2">
                  <c:v>39.15</c:v>
                </c:pt>
                <c:pt idx="3">
                  <c:v>39.76</c:v>
                </c:pt>
                <c:pt idx="4">
                  <c:v>34.68</c:v>
                </c:pt>
              </c:numCache>
            </c:numRef>
          </c:val>
          <c:smooth val="0"/>
          <c:extLst>
            <c:ext xmlns:c16="http://schemas.microsoft.com/office/drawing/2014/chart" uri="{C3380CC4-5D6E-409C-BE32-E72D297353CC}">
              <c16:uniqueId val="{00000001-5087-4B2D-A86C-B2ADFE24050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62.26</c:v>
                </c:pt>
                <c:pt idx="1">
                  <c:v>70.09</c:v>
                </c:pt>
                <c:pt idx="2">
                  <c:v>69.900000000000006</c:v>
                </c:pt>
                <c:pt idx="3">
                  <c:v>70.75</c:v>
                </c:pt>
                <c:pt idx="4">
                  <c:v>74.77</c:v>
                </c:pt>
              </c:numCache>
            </c:numRef>
          </c:val>
          <c:extLst>
            <c:ext xmlns:c16="http://schemas.microsoft.com/office/drawing/2014/chart" uri="{C3380CC4-5D6E-409C-BE32-E72D297353CC}">
              <c16:uniqueId val="{00000000-4E9C-4BD5-AE68-DEEC7F7AB68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90.64</c:v>
                </c:pt>
                <c:pt idx="1">
                  <c:v>90.48</c:v>
                </c:pt>
                <c:pt idx="2">
                  <c:v>89.54</c:v>
                </c:pt>
                <c:pt idx="3">
                  <c:v>83.43</c:v>
                </c:pt>
                <c:pt idx="4">
                  <c:v>90.33</c:v>
                </c:pt>
              </c:numCache>
            </c:numRef>
          </c:val>
          <c:smooth val="0"/>
          <c:extLst>
            <c:ext xmlns:c16="http://schemas.microsoft.com/office/drawing/2014/chart" uri="{C3380CC4-5D6E-409C-BE32-E72D297353CC}">
              <c16:uniqueId val="{00000001-4E9C-4BD5-AE68-DEEC7F7AB68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45.95</c:v>
                </c:pt>
                <c:pt idx="1">
                  <c:v>45.95</c:v>
                </c:pt>
                <c:pt idx="2">
                  <c:v>61.84</c:v>
                </c:pt>
                <c:pt idx="3">
                  <c:v>61.79</c:v>
                </c:pt>
                <c:pt idx="4">
                  <c:v>58.86</c:v>
                </c:pt>
              </c:numCache>
            </c:numRef>
          </c:val>
          <c:extLst>
            <c:ext xmlns:c16="http://schemas.microsoft.com/office/drawing/2014/chart" uri="{C3380CC4-5D6E-409C-BE32-E72D297353CC}">
              <c16:uniqueId val="{00000000-50BA-4358-B00F-D13D05A6E07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BA-4358-B00F-D13D05A6E07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0C-4465-B57C-0FCA76C5E65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0C-4465-B57C-0FCA76C5E65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E7-4822-BDCB-90B68EF4A16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E7-4822-BDCB-90B68EF4A16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47-4548-A953-866FBCE647B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47-4548-A953-866FBCE647B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DF-46EC-A616-73C0DE91682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DF-46EC-A616-73C0DE91682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7271.71</c:v>
                </c:pt>
                <c:pt idx="1">
                  <c:v>32334.22</c:v>
                </c:pt>
                <c:pt idx="2">
                  <c:v>211.79</c:v>
                </c:pt>
                <c:pt idx="3">
                  <c:v>161.65</c:v>
                </c:pt>
                <c:pt idx="4">
                  <c:v>12.61</c:v>
                </c:pt>
              </c:numCache>
            </c:numRef>
          </c:val>
          <c:extLst>
            <c:ext xmlns:c16="http://schemas.microsoft.com/office/drawing/2014/chart" uri="{C3380CC4-5D6E-409C-BE32-E72D297353CC}">
              <c16:uniqueId val="{00000000-38EF-4BAA-8879-C8518C84175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3188.44</c:v>
                </c:pt>
                <c:pt idx="1">
                  <c:v>4170.3999999999996</c:v>
                </c:pt>
                <c:pt idx="2">
                  <c:v>2559.94</c:v>
                </c:pt>
                <c:pt idx="3">
                  <c:v>2834.34</c:v>
                </c:pt>
                <c:pt idx="4">
                  <c:v>1748.51</c:v>
                </c:pt>
              </c:numCache>
            </c:numRef>
          </c:val>
          <c:smooth val="0"/>
          <c:extLst>
            <c:ext xmlns:c16="http://schemas.microsoft.com/office/drawing/2014/chart" uri="{C3380CC4-5D6E-409C-BE32-E72D297353CC}">
              <c16:uniqueId val="{00000001-38EF-4BAA-8879-C8518C84175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9.77</c:v>
                </c:pt>
                <c:pt idx="1">
                  <c:v>9.66</c:v>
                </c:pt>
                <c:pt idx="2">
                  <c:v>18.13</c:v>
                </c:pt>
                <c:pt idx="3">
                  <c:v>20.100000000000001</c:v>
                </c:pt>
                <c:pt idx="4">
                  <c:v>18.79</c:v>
                </c:pt>
              </c:numCache>
            </c:numRef>
          </c:val>
          <c:extLst>
            <c:ext xmlns:c16="http://schemas.microsoft.com/office/drawing/2014/chart" uri="{C3380CC4-5D6E-409C-BE32-E72D297353CC}">
              <c16:uniqueId val="{00000000-85D2-4881-B374-098B9E9724C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26.47</c:v>
                </c:pt>
                <c:pt idx="1">
                  <c:v>32.14</c:v>
                </c:pt>
                <c:pt idx="2">
                  <c:v>37.82</c:v>
                </c:pt>
                <c:pt idx="3">
                  <c:v>37.979999999999997</c:v>
                </c:pt>
                <c:pt idx="4">
                  <c:v>34.99</c:v>
                </c:pt>
              </c:numCache>
            </c:numRef>
          </c:val>
          <c:smooth val="0"/>
          <c:extLst>
            <c:ext xmlns:c16="http://schemas.microsoft.com/office/drawing/2014/chart" uri="{C3380CC4-5D6E-409C-BE32-E72D297353CC}">
              <c16:uniqueId val="{00000001-85D2-4881-B374-098B9E9724C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1239.24</c:v>
                </c:pt>
                <c:pt idx="1">
                  <c:v>1199.07</c:v>
                </c:pt>
                <c:pt idx="2">
                  <c:v>688.05</c:v>
                </c:pt>
                <c:pt idx="3">
                  <c:v>648.76</c:v>
                </c:pt>
                <c:pt idx="4">
                  <c:v>745.86</c:v>
                </c:pt>
              </c:numCache>
            </c:numRef>
          </c:val>
          <c:extLst>
            <c:ext xmlns:c16="http://schemas.microsoft.com/office/drawing/2014/chart" uri="{C3380CC4-5D6E-409C-BE32-E72D297353CC}">
              <c16:uniqueId val="{00000000-434C-4241-BB6B-6E16A69EFDA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688.46</c:v>
                </c:pt>
                <c:pt idx="1">
                  <c:v>562.9</c:v>
                </c:pt>
                <c:pt idx="2">
                  <c:v>482.51</c:v>
                </c:pt>
                <c:pt idx="3">
                  <c:v>484.48</c:v>
                </c:pt>
                <c:pt idx="4">
                  <c:v>520.91999999999996</c:v>
                </c:pt>
              </c:numCache>
            </c:numRef>
          </c:val>
          <c:smooth val="0"/>
          <c:extLst>
            <c:ext xmlns:c16="http://schemas.microsoft.com/office/drawing/2014/chart" uri="{C3380CC4-5D6E-409C-BE32-E72D297353CC}">
              <c16:uniqueId val="{00000001-434C-4241-BB6B-6E16A69EFDA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【1,682.85】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election activeCell="BO5" sqref="BO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雲仙市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小規模集合排水処理</v>
      </c>
      <c r="Q8" s="49"/>
      <c r="R8" s="49"/>
      <c r="S8" s="49"/>
      <c r="T8" s="49"/>
      <c r="U8" s="49"/>
      <c r="V8" s="49"/>
      <c r="W8" s="49" t="str">
        <f>データ!L6</f>
        <v>I2</v>
      </c>
      <c r="X8" s="49"/>
      <c r="Y8" s="49"/>
      <c r="Z8" s="49"/>
      <c r="AA8" s="49"/>
      <c r="AB8" s="49"/>
      <c r="AC8" s="49"/>
      <c r="AD8" s="50" t="str">
        <f>データ!$M$6</f>
        <v>非設置</v>
      </c>
      <c r="AE8" s="50"/>
      <c r="AF8" s="50"/>
      <c r="AG8" s="50"/>
      <c r="AH8" s="50"/>
      <c r="AI8" s="50"/>
      <c r="AJ8" s="50"/>
      <c r="AK8" s="3"/>
      <c r="AL8" s="51">
        <f>データ!S6</f>
        <v>43356</v>
      </c>
      <c r="AM8" s="51"/>
      <c r="AN8" s="51"/>
      <c r="AO8" s="51"/>
      <c r="AP8" s="51"/>
      <c r="AQ8" s="51"/>
      <c r="AR8" s="51"/>
      <c r="AS8" s="51"/>
      <c r="AT8" s="46">
        <f>データ!T6</f>
        <v>214.31</v>
      </c>
      <c r="AU8" s="46"/>
      <c r="AV8" s="46"/>
      <c r="AW8" s="46"/>
      <c r="AX8" s="46"/>
      <c r="AY8" s="46"/>
      <c r="AZ8" s="46"/>
      <c r="BA8" s="46"/>
      <c r="BB8" s="46">
        <f>データ!U6</f>
        <v>202.31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0.26</v>
      </c>
      <c r="Q10" s="46"/>
      <c r="R10" s="46"/>
      <c r="S10" s="46"/>
      <c r="T10" s="46"/>
      <c r="U10" s="46"/>
      <c r="V10" s="46"/>
      <c r="W10" s="46">
        <f>データ!Q6</f>
        <v>100</v>
      </c>
      <c r="X10" s="46"/>
      <c r="Y10" s="46"/>
      <c r="Z10" s="46"/>
      <c r="AA10" s="46"/>
      <c r="AB10" s="46"/>
      <c r="AC10" s="46"/>
      <c r="AD10" s="51">
        <f>データ!R6</f>
        <v>3080</v>
      </c>
      <c r="AE10" s="51"/>
      <c r="AF10" s="51"/>
      <c r="AG10" s="51"/>
      <c r="AH10" s="51"/>
      <c r="AI10" s="51"/>
      <c r="AJ10" s="51"/>
      <c r="AK10" s="2"/>
      <c r="AL10" s="51">
        <f>データ!V6</f>
        <v>111</v>
      </c>
      <c r="AM10" s="51"/>
      <c r="AN10" s="51"/>
      <c r="AO10" s="51"/>
      <c r="AP10" s="51"/>
      <c r="AQ10" s="51"/>
      <c r="AR10" s="51"/>
      <c r="AS10" s="51"/>
      <c r="AT10" s="46">
        <f>データ!W6</f>
        <v>0.28999999999999998</v>
      </c>
      <c r="AU10" s="46"/>
      <c r="AV10" s="46"/>
      <c r="AW10" s="46"/>
      <c r="AX10" s="46"/>
      <c r="AY10" s="46"/>
      <c r="AZ10" s="46"/>
      <c r="BA10" s="46"/>
      <c r="BB10" s="46">
        <f>データ!X6</f>
        <v>382.76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【1,682.85】</v>
      </c>
      <c r="I86" s="26" t="str">
        <f>データ!CA6</f>
        <v>【36.18】</v>
      </c>
      <c r="J86" s="26" t="str">
        <f>データ!CL6</f>
        <v>【510.14】</v>
      </c>
      <c r="K86" s="26" t="str">
        <f>データ!CW6</f>
        <v>【35.17】</v>
      </c>
      <c r="L86" s="26" t="str">
        <f>データ!DH6</f>
        <v>【90.15】</v>
      </c>
      <c r="M86" s="26" t="s">
        <v>44</v>
      </c>
      <c r="N86" s="26" t="s">
        <v>45</v>
      </c>
      <c r="O86" s="26" t="str">
        <f>データ!EO6</f>
        <v>【0.00】</v>
      </c>
    </row>
  </sheetData>
  <sheetProtection algorithmName="SHA-512" hashValue="P13tMJcShTSG8CWzuA6Kufy0YWzo8aRzr7Z4obhA3GqkDBbIxG2/679UbG0rF5OESxIyaziVJsgMPGm3ST2tEQ==" saltValue="ZCVRRUNAJxvHxj57RcpDM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422134</v>
      </c>
      <c r="D6" s="33">
        <f t="shared" si="3"/>
        <v>47</v>
      </c>
      <c r="E6" s="33">
        <f t="shared" si="3"/>
        <v>17</v>
      </c>
      <c r="F6" s="33">
        <f t="shared" si="3"/>
        <v>9</v>
      </c>
      <c r="G6" s="33">
        <f t="shared" si="3"/>
        <v>0</v>
      </c>
      <c r="H6" s="33" t="str">
        <f t="shared" si="3"/>
        <v>長崎県　雲仙市</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0.26</v>
      </c>
      <c r="Q6" s="34">
        <f t="shared" si="3"/>
        <v>100</v>
      </c>
      <c r="R6" s="34">
        <f t="shared" si="3"/>
        <v>3080</v>
      </c>
      <c r="S6" s="34">
        <f t="shared" si="3"/>
        <v>43356</v>
      </c>
      <c r="T6" s="34">
        <f t="shared" si="3"/>
        <v>214.31</v>
      </c>
      <c r="U6" s="34">
        <f t="shared" si="3"/>
        <v>202.31</v>
      </c>
      <c r="V6" s="34">
        <f t="shared" si="3"/>
        <v>111</v>
      </c>
      <c r="W6" s="34">
        <f t="shared" si="3"/>
        <v>0.28999999999999998</v>
      </c>
      <c r="X6" s="34">
        <f t="shared" si="3"/>
        <v>382.76</v>
      </c>
      <c r="Y6" s="35">
        <f>IF(Y7="",NA(),Y7)</f>
        <v>45.95</v>
      </c>
      <c r="Z6" s="35">
        <f t="shared" ref="Z6:AH6" si="4">IF(Z7="",NA(),Z7)</f>
        <v>45.95</v>
      </c>
      <c r="AA6" s="35">
        <f t="shared" si="4"/>
        <v>61.84</v>
      </c>
      <c r="AB6" s="35">
        <f t="shared" si="4"/>
        <v>61.79</v>
      </c>
      <c r="AC6" s="35">
        <f t="shared" si="4"/>
        <v>58.86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7271.71</v>
      </c>
      <c r="BG6" s="35">
        <f t="shared" ref="BG6:BO6" si="7">IF(BG7="",NA(),BG7)</f>
        <v>32334.22</v>
      </c>
      <c r="BH6" s="35">
        <f t="shared" si="7"/>
        <v>211.79</v>
      </c>
      <c r="BI6" s="35">
        <f t="shared" si="7"/>
        <v>161.65</v>
      </c>
      <c r="BJ6" s="35">
        <f t="shared" si="7"/>
        <v>12.61</v>
      </c>
      <c r="BK6" s="35">
        <f t="shared" si="7"/>
        <v>3188.44</v>
      </c>
      <c r="BL6" s="35">
        <f t="shared" si="7"/>
        <v>4170.3999999999996</v>
      </c>
      <c r="BM6" s="35">
        <f t="shared" si="7"/>
        <v>2559.94</v>
      </c>
      <c r="BN6" s="35">
        <f t="shared" si="7"/>
        <v>2834.34</v>
      </c>
      <c r="BO6" s="35">
        <f t="shared" si="7"/>
        <v>1748.51</v>
      </c>
      <c r="BP6" s="34" t="str">
        <f>IF(BP7="","",IF(BP7="-","【-】","【"&amp;SUBSTITUTE(TEXT(BP7,"#,##0.00"),"-","△")&amp;"】"))</f>
        <v>【1,682.85】</v>
      </c>
      <c r="BQ6" s="35">
        <f>IF(BQ7="",NA(),BQ7)</f>
        <v>9.77</v>
      </c>
      <c r="BR6" s="35">
        <f t="shared" ref="BR6:BZ6" si="8">IF(BR7="",NA(),BR7)</f>
        <v>9.66</v>
      </c>
      <c r="BS6" s="35">
        <f t="shared" si="8"/>
        <v>18.13</v>
      </c>
      <c r="BT6" s="35">
        <f t="shared" si="8"/>
        <v>20.100000000000001</v>
      </c>
      <c r="BU6" s="35">
        <f t="shared" si="8"/>
        <v>18.79</v>
      </c>
      <c r="BV6" s="35">
        <f t="shared" si="8"/>
        <v>26.47</v>
      </c>
      <c r="BW6" s="35">
        <f t="shared" si="8"/>
        <v>32.14</v>
      </c>
      <c r="BX6" s="35">
        <f t="shared" si="8"/>
        <v>37.82</v>
      </c>
      <c r="BY6" s="35">
        <f t="shared" si="8"/>
        <v>37.979999999999997</v>
      </c>
      <c r="BZ6" s="35">
        <f t="shared" si="8"/>
        <v>34.99</v>
      </c>
      <c r="CA6" s="34" t="str">
        <f>IF(CA7="","",IF(CA7="-","【-】","【"&amp;SUBSTITUTE(TEXT(CA7,"#,##0.00"),"-","△")&amp;"】"))</f>
        <v>【36.18】</v>
      </c>
      <c r="CB6" s="35">
        <f>IF(CB7="",NA(),CB7)</f>
        <v>1239.24</v>
      </c>
      <c r="CC6" s="35">
        <f t="shared" ref="CC6:CK6" si="9">IF(CC7="",NA(),CC7)</f>
        <v>1199.07</v>
      </c>
      <c r="CD6" s="35">
        <f t="shared" si="9"/>
        <v>688.05</v>
      </c>
      <c r="CE6" s="35">
        <f t="shared" si="9"/>
        <v>648.76</v>
      </c>
      <c r="CF6" s="35">
        <f t="shared" si="9"/>
        <v>745.86</v>
      </c>
      <c r="CG6" s="35">
        <f t="shared" si="9"/>
        <v>688.46</v>
      </c>
      <c r="CH6" s="35">
        <f t="shared" si="9"/>
        <v>562.9</v>
      </c>
      <c r="CI6" s="35">
        <f t="shared" si="9"/>
        <v>482.51</v>
      </c>
      <c r="CJ6" s="35">
        <f t="shared" si="9"/>
        <v>484.48</v>
      </c>
      <c r="CK6" s="35">
        <f t="shared" si="9"/>
        <v>520.91999999999996</v>
      </c>
      <c r="CL6" s="34" t="str">
        <f>IF(CL7="","",IF(CL7="-","【-】","【"&amp;SUBSTITUTE(TEXT(CL7,"#,##0.00"),"-","△")&amp;"】"))</f>
        <v>【510.14】</v>
      </c>
      <c r="CM6" s="35">
        <f>IF(CM7="",NA(),CM7)</f>
        <v>8.82</v>
      </c>
      <c r="CN6" s="35">
        <f t="shared" ref="CN6:CV6" si="10">IF(CN7="",NA(),CN7)</f>
        <v>8.82</v>
      </c>
      <c r="CO6" s="35">
        <f t="shared" si="10"/>
        <v>7.35</v>
      </c>
      <c r="CP6" s="35">
        <f t="shared" si="10"/>
        <v>7.35</v>
      </c>
      <c r="CQ6" s="35">
        <f t="shared" si="10"/>
        <v>7.35</v>
      </c>
      <c r="CR6" s="35">
        <f t="shared" si="10"/>
        <v>40.96</v>
      </c>
      <c r="CS6" s="35">
        <f t="shared" si="10"/>
        <v>39.450000000000003</v>
      </c>
      <c r="CT6" s="35">
        <f t="shared" si="10"/>
        <v>39.15</v>
      </c>
      <c r="CU6" s="35">
        <f t="shared" si="10"/>
        <v>39.76</v>
      </c>
      <c r="CV6" s="35">
        <f t="shared" si="10"/>
        <v>34.68</v>
      </c>
      <c r="CW6" s="34" t="str">
        <f>IF(CW7="","",IF(CW7="-","【-】","【"&amp;SUBSTITUTE(TEXT(CW7,"#,##0.00"),"-","△")&amp;"】"))</f>
        <v>【35.17】</v>
      </c>
      <c r="CX6" s="35">
        <f>IF(CX7="",NA(),CX7)</f>
        <v>62.26</v>
      </c>
      <c r="CY6" s="35">
        <f t="shared" ref="CY6:DG6" si="11">IF(CY7="",NA(),CY7)</f>
        <v>70.09</v>
      </c>
      <c r="CZ6" s="35">
        <f t="shared" si="11"/>
        <v>69.900000000000006</v>
      </c>
      <c r="DA6" s="35">
        <f t="shared" si="11"/>
        <v>70.75</v>
      </c>
      <c r="DB6" s="35">
        <f t="shared" si="11"/>
        <v>74.77</v>
      </c>
      <c r="DC6" s="35">
        <f t="shared" si="11"/>
        <v>90.64</v>
      </c>
      <c r="DD6" s="35">
        <f t="shared" si="11"/>
        <v>90.48</v>
      </c>
      <c r="DE6" s="35">
        <f t="shared" si="11"/>
        <v>89.54</v>
      </c>
      <c r="DF6" s="35">
        <f t="shared" si="11"/>
        <v>83.43</v>
      </c>
      <c r="DG6" s="35">
        <f t="shared" si="11"/>
        <v>90.33</v>
      </c>
      <c r="DH6" s="34" t="str">
        <f>IF(DH7="","",IF(DH7="-","【-】","【"&amp;SUBSTITUTE(TEXT(DH7,"#,##0.00"),"-","△")&amp;"】"))</f>
        <v>【90.15】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0.51</v>
      </c>
      <c r="EK6" s="34">
        <f t="shared" si="14"/>
        <v>0</v>
      </c>
      <c r="EL6" s="34">
        <f t="shared" si="14"/>
        <v>0</v>
      </c>
      <c r="EM6" s="34">
        <f t="shared" si="14"/>
        <v>0</v>
      </c>
      <c r="EN6" s="34">
        <f t="shared" si="14"/>
        <v>0</v>
      </c>
      <c r="EO6" s="34" t="str">
        <f>IF(EO7="","",IF(EO7="-","【-】","【"&amp;SUBSTITUTE(TEXT(EO7,"#,##0.00"),"-","△")&amp;"】"))</f>
        <v>【0.00】</v>
      </c>
    </row>
    <row r="7" spans="1:145" s="36" customFormat="1" x14ac:dyDescent="0.15">
      <c r="A7" s="28"/>
      <c r="B7" s="37">
        <v>2019</v>
      </c>
      <c r="C7" s="37">
        <v>422134</v>
      </c>
      <c r="D7" s="37">
        <v>47</v>
      </c>
      <c r="E7" s="37">
        <v>17</v>
      </c>
      <c r="F7" s="37">
        <v>9</v>
      </c>
      <c r="G7" s="37">
        <v>0</v>
      </c>
      <c r="H7" s="37" t="s">
        <v>99</v>
      </c>
      <c r="I7" s="37" t="s">
        <v>100</v>
      </c>
      <c r="J7" s="37" t="s">
        <v>101</v>
      </c>
      <c r="K7" s="37" t="s">
        <v>102</v>
      </c>
      <c r="L7" s="37" t="s">
        <v>103</v>
      </c>
      <c r="M7" s="37" t="s">
        <v>104</v>
      </c>
      <c r="N7" s="38" t="s">
        <v>105</v>
      </c>
      <c r="O7" s="38" t="s">
        <v>106</v>
      </c>
      <c r="P7" s="38">
        <v>0.26</v>
      </c>
      <c r="Q7" s="38">
        <v>100</v>
      </c>
      <c r="R7" s="38">
        <v>3080</v>
      </c>
      <c r="S7" s="38">
        <v>43356</v>
      </c>
      <c r="T7" s="38">
        <v>214.31</v>
      </c>
      <c r="U7" s="38">
        <v>202.31</v>
      </c>
      <c r="V7" s="38">
        <v>111</v>
      </c>
      <c r="W7" s="38">
        <v>0.28999999999999998</v>
      </c>
      <c r="X7" s="38">
        <v>382.76</v>
      </c>
      <c r="Y7" s="38">
        <v>45.95</v>
      </c>
      <c r="Z7" s="38">
        <v>45.95</v>
      </c>
      <c r="AA7" s="38">
        <v>61.84</v>
      </c>
      <c r="AB7" s="38">
        <v>61.79</v>
      </c>
      <c r="AC7" s="38">
        <v>58.86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7271.71</v>
      </c>
      <c r="BG7" s="38">
        <v>32334.22</v>
      </c>
      <c r="BH7" s="38">
        <v>211.79</v>
      </c>
      <c r="BI7" s="38">
        <v>161.65</v>
      </c>
      <c r="BJ7" s="38">
        <v>12.61</v>
      </c>
      <c r="BK7" s="38">
        <v>3188.44</v>
      </c>
      <c r="BL7" s="38">
        <v>4170.3999999999996</v>
      </c>
      <c r="BM7" s="38">
        <v>2559.94</v>
      </c>
      <c r="BN7" s="38">
        <v>2834.34</v>
      </c>
      <c r="BO7" s="38">
        <v>1748.51</v>
      </c>
      <c r="BP7" s="38">
        <v>1682.85</v>
      </c>
      <c r="BQ7" s="38">
        <v>9.77</v>
      </c>
      <c r="BR7" s="38">
        <v>9.66</v>
      </c>
      <c r="BS7" s="38">
        <v>18.13</v>
      </c>
      <c r="BT7" s="38">
        <v>20.100000000000001</v>
      </c>
      <c r="BU7" s="38">
        <v>18.79</v>
      </c>
      <c r="BV7" s="38">
        <v>26.47</v>
      </c>
      <c r="BW7" s="38">
        <v>32.14</v>
      </c>
      <c r="BX7" s="38">
        <v>37.82</v>
      </c>
      <c r="BY7" s="38">
        <v>37.979999999999997</v>
      </c>
      <c r="BZ7" s="38">
        <v>34.99</v>
      </c>
      <c r="CA7" s="38">
        <v>36.18</v>
      </c>
      <c r="CB7" s="38">
        <v>1239.24</v>
      </c>
      <c r="CC7" s="38">
        <v>1199.07</v>
      </c>
      <c r="CD7" s="38">
        <v>688.05</v>
      </c>
      <c r="CE7" s="38">
        <v>648.76</v>
      </c>
      <c r="CF7" s="38">
        <v>745.86</v>
      </c>
      <c r="CG7" s="38">
        <v>688.46</v>
      </c>
      <c r="CH7" s="38">
        <v>562.9</v>
      </c>
      <c r="CI7" s="38">
        <v>482.51</v>
      </c>
      <c r="CJ7" s="38">
        <v>484.48</v>
      </c>
      <c r="CK7" s="38">
        <v>520.91999999999996</v>
      </c>
      <c r="CL7" s="38">
        <v>510.14</v>
      </c>
      <c r="CM7" s="38">
        <v>8.82</v>
      </c>
      <c r="CN7" s="38">
        <v>8.82</v>
      </c>
      <c r="CO7" s="38">
        <v>7.35</v>
      </c>
      <c r="CP7" s="38">
        <v>7.35</v>
      </c>
      <c r="CQ7" s="38">
        <v>7.35</v>
      </c>
      <c r="CR7" s="38">
        <v>40.96</v>
      </c>
      <c r="CS7" s="38">
        <v>39.450000000000003</v>
      </c>
      <c r="CT7" s="38">
        <v>39.15</v>
      </c>
      <c r="CU7" s="38">
        <v>39.76</v>
      </c>
      <c r="CV7" s="38">
        <v>34.68</v>
      </c>
      <c r="CW7" s="38">
        <v>35.17</v>
      </c>
      <c r="CX7" s="38">
        <v>62.26</v>
      </c>
      <c r="CY7" s="38">
        <v>70.09</v>
      </c>
      <c r="CZ7" s="38">
        <v>69.900000000000006</v>
      </c>
      <c r="DA7" s="38">
        <v>70.75</v>
      </c>
      <c r="DB7" s="38">
        <v>74.77</v>
      </c>
      <c r="DC7" s="38">
        <v>90.64</v>
      </c>
      <c r="DD7" s="38">
        <v>90.48</v>
      </c>
      <c r="DE7" s="38">
        <v>89.54</v>
      </c>
      <c r="DF7" s="38">
        <v>83.43</v>
      </c>
      <c r="DG7" s="38">
        <v>90.33</v>
      </c>
      <c r="DH7" s="38">
        <v>90.15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0.51</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2021-01-26T02:10:02Z</cp:lastPrinted>
  <dcterms:created xsi:type="dcterms:W3CDTF">2020-12-04T03:14:45Z</dcterms:created>
  <dcterms:modified xsi:type="dcterms:W3CDTF">2021-02-22T09:30:59Z</dcterms:modified>
  <cp:category/>
</cp:coreProperties>
</file>