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8AE69535-AACB-4D7D-AF30-D19C11A53A26}" xr6:coauthVersionLast="45" xr6:coauthVersionMax="45" xr10:uidLastSave="{00000000-0000-0000-0000-000000000000}"/>
  <workbookProtection workbookAlgorithmName="SHA-512" workbookHashValue="wUbrueMNszOSDLBnjc3Wu/01n1KGoVFsf+8HhT14yctvtB0hj9K++mDU0hjHc6ItGrTSr0j+djOqSYAM2AtBJQ==" workbookSaltValue="sbBYH6e7D/+WLZtUzeQeZ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AD10" i="4" s="1"/>
  <c r="Q6" i="5"/>
  <c r="W10" i="4" s="1"/>
  <c r="P6" i="5"/>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BB10" i="4"/>
  <c r="AL10" i="4"/>
  <c r="P10" i="4"/>
  <c r="B10" i="4"/>
  <c r="AD8" i="4"/>
  <c r="W8" i="4"/>
  <c r="I8" i="4"/>
  <c r="B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<sst xmlns="http://schemas.openxmlformats.org/spreadsheetml/2006/main" count="236" uniqueCount="122">
  <si>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</si>
  <si>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</si>
  <si>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</si>
  <si>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</si>
  <si>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</si>
  <si>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</si>
  <si>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</si>
  <si>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</si>
  <si>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</si>
  <si>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</si>
  <si>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</si>
  <si>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</si>
  <si>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</si>
  <si>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</si>
  <si>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</si>
  <si>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</si>
  <si>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</si>
  <si>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</si>
  <si>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</si>
  <si>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</si>
  <si>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</si>
  <si>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</si>
  <si>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</si>
  <si>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</si>
  <si>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</si>
  <si>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</si>
  <si>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</si>
  <si>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</si>
  <si>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</si>
  <si>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</si>
  <si>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</si>
  <si>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</si>
  <si>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</si>
  <si>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</si>
  <si>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</si>
  <si>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</si>
  <si>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</si>
  <si>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</si>
  <si>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</si>
  <si>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</si>
  <si>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</si>
  <si>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</si>
  <si>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</si>
  <si>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</si>
  <si>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</si>
  <si>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</si>
  <si>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</si>
  <si>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</si>
  <si>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</si>
  <si>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</si>
  <si>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</si>
  <si>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</si>
  <si>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</si>
  <si>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</si>
  <si>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</si>
  <si>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</si>
  <si>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</si>
  <si>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</si>
  <si>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</si>
  <si>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</si>
  <si>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</si>
  <si>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</si>
  <si>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</si>
  <si>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</si>
  <si>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</si>
  <si>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</si>
  <si>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</si>
  <si>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</si>
  <si>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</si>
  <si>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</si>
  <si>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</si>
  <si>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</si>
  <si>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</si>
  <si>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</si>
  <si>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</si>
  <si>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</si>
  <si>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</si>
  <si>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</si>
  <si>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</si>
  <si>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</si>
  <si>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</si>
  <si>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</si>
  <si>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</si>
  <si>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</si>
  <si>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</si>
  <si>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</si>
  <si>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</si>
  <si>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</si>
  <si>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</si>
  <si>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</si>
  <si>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</si>
  <si>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</si>
  <si>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</si>
  <si>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</si>
  <si>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</si>
  <si>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</si>
  <si>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</si>
  <si>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</si>
  <si>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</si>
  <si>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</si>
  <si>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</si>
  <si>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</si>
  <si>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</si>
  <si>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</si>
  <si>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</si>
  <si>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</si>
  <si>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</si>
  <si>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</si>
  <si>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</si>
  <si>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</si>
  <si>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</si>
  <si>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</si>
  <si>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</si>
  <si>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</si>
  <si>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</si>
  <si>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</si>
  <si>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</si>
  <si>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</si>
  <si>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</si>
  <si>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t>　</t>
    </r>
    <r>
      <rPr>
        <sz val="11"/>
        <rFont val="ＭＳ ゴシック"/>
        <family val="3"/>
        <charset val="128"/>
      </rPr>
      <t>農業集落排水事業は、平成13年度に供用開始している。
　</t>
    </r>
    <r>
      <rPr>
        <sz val="11"/>
        <rFont val="ＭＳ ゴシック"/>
        <family val="3"/>
        <charset val="128"/>
      </rPr>
      <t>適正な使用料収入の確保を目指すとともに、資産や財政状況を把握し、地方債元利償還金などの推移を考慮しながら、施設設備の改修・更新を計画的に行う必要がある。</t>
    </r>
    <rPh sb="29" eb="31">
      <t>テキセイ</t>
    </rPh>
    <rPh sb="32" eb="35">
      <t>シヨウリョウ</t>
    </rPh>
    <rPh sb="35" eb="37">
      <t>シュウニュウ</t>
    </rPh>
    <rPh sb="38" eb="40">
      <t>カクホ</t>
    </rPh>
    <rPh sb="41" eb="43">
      <t>メザ</t>
    </rPh>
    <rPh sb="49" eb="51">
      <t>シサン</t>
    </rPh>
    <rPh sb="90" eb="92">
      <t>コウシン</t>
    </rPh>
    <phoneticPr fontId="4"/>
  </si>
  <si>
    <t>　農業集落排水事業は、平成8年から着手しており整備は終了している。処理場施設や管渠の耐用年数は経過していないが、電気設備等については計画的に改修する必要がある。
　令和元年度に農業集落排水施設機能診断を実施し、令和2年度に最適整備構想を策定予定としている。</t>
    <rPh sb="82" eb="83">
      <t>レイ</t>
    </rPh>
    <rPh sb="83" eb="84">
      <t>ワ</t>
    </rPh>
    <rPh sb="84" eb="86">
      <t>ガンネン</t>
    </rPh>
    <rPh sb="86" eb="87">
      <t>ド</t>
    </rPh>
    <rPh sb="88" eb="90">
      <t>ノウギョウ</t>
    </rPh>
    <rPh sb="90" eb="92">
      <t>シュウラク</t>
    </rPh>
    <rPh sb="92" eb="94">
      <t>ハイスイ</t>
    </rPh>
    <rPh sb="94" eb="96">
      <t>シセツ</t>
    </rPh>
    <rPh sb="96" eb="98">
      <t>キノウ</t>
    </rPh>
    <rPh sb="98" eb="100">
      <t>シンダン</t>
    </rPh>
    <rPh sb="101" eb="103">
      <t>ジッシ</t>
    </rPh>
    <rPh sb="105" eb="106">
      <t>レイ</t>
    </rPh>
    <rPh sb="106" eb="107">
      <t>ワ</t>
    </rPh>
    <rPh sb="108" eb="110">
      <t>ネンド</t>
    </rPh>
    <rPh sb="111" eb="113">
      <t>サイテキ</t>
    </rPh>
    <rPh sb="113" eb="115">
      <t>セイビ</t>
    </rPh>
    <rPh sb="115" eb="117">
      <t>コウソウ</t>
    </rPh>
    <rPh sb="118" eb="120">
      <t>サクテイ</t>
    </rPh>
    <rPh sb="120" eb="122">
      <t>ヨテイ</t>
    </rPh>
    <phoneticPr fontId="4"/>
  </si>
  <si>
    <t>　農業集落排水事業は、「収益的収支比率」は、100％超の黒字となっているが、分流式下水道に要する経費の算出方法見直しによる他会計繰入金の増が大きく影響しているためであり、今後も右肩上がりになるよう経営改善に向けた取組を継続することが必要と考えられる。
　また、「経費回収率」は100％を下回っており、使用料で回収すべき経費を全て使用料で賄えていない状況である。
　経営改善のために、今後も適正な使用料の確保を目指すとともに、将来の地方債償還金の負担が増大にならないよう考慮しながら、計画的に施設の更新を行う必要がある。
※平成28年度「企業債残高対事業規模比率」については、決算統計24表1行16列（地方債償還資金に係る一般会計の負担額として定めた金額）が未計上のため異常値となっている。</t>
    <rPh sb="12" eb="15">
      <t>シュウエキテキ</t>
    </rPh>
    <rPh sb="15" eb="17">
      <t>シュウシ</t>
    </rPh>
    <rPh sb="17" eb="19">
      <t>ヒリツ</t>
    </rPh>
    <rPh sb="26" eb="27">
      <t>チョウ</t>
    </rPh>
    <rPh sb="28" eb="30">
      <t>クロジ</t>
    </rPh>
    <rPh sb="61" eb="62">
      <t>タ</t>
    </rPh>
    <rPh sb="62" eb="64">
      <t>カイケイ</t>
    </rPh>
    <rPh sb="64" eb="66">
      <t>クリイレ</t>
    </rPh>
    <rPh sb="66" eb="67">
      <t>キン</t>
    </rPh>
    <rPh sb="68" eb="69">
      <t>ゾウ</t>
    </rPh>
    <rPh sb="70" eb="71">
      <t>オオ</t>
    </rPh>
    <rPh sb="73" eb="75">
      <t>エイキョウ</t>
    </rPh>
    <rPh sb="85" eb="87">
      <t>コンゴ</t>
    </rPh>
    <rPh sb="88" eb="90">
      <t>ミギカタ</t>
    </rPh>
    <rPh sb="90" eb="91">
      <t>ア</t>
    </rPh>
    <rPh sb="98" eb="100">
      <t>ケイエイ</t>
    </rPh>
    <rPh sb="100" eb="102">
      <t>カイゼン</t>
    </rPh>
    <rPh sb="103" eb="104">
      <t>ム</t>
    </rPh>
    <rPh sb="106" eb="108">
      <t>トリクミ</t>
    </rPh>
    <rPh sb="131" eb="133">
      <t>ケイヒ</t>
    </rPh>
    <rPh sb="133" eb="135">
      <t>カイシュウ</t>
    </rPh>
    <rPh sb="135" eb="136">
      <t>リツ</t>
    </rPh>
    <rPh sb="143" eb="145">
      <t>シタマワ</t>
    </rPh>
    <rPh sb="150" eb="153">
      <t>シヨウリョウ</t>
    </rPh>
    <rPh sb="154" eb="156">
      <t>カイシュウ</t>
    </rPh>
    <rPh sb="159" eb="161">
      <t>ケイヒ</t>
    </rPh>
    <rPh sb="162" eb="163">
      <t>スベ</t>
    </rPh>
    <rPh sb="164" eb="167">
      <t>シヨウリョウ</t>
    </rPh>
    <rPh sb="168" eb="169">
      <t>マカナ</t>
    </rPh>
    <rPh sb="174" eb="176">
      <t>ジョウキョウ</t>
    </rPh>
    <rPh sb="194" eb="196">
      <t>テキセイ</t>
    </rPh>
    <rPh sb="197" eb="200">
      <t>シヨウリョウ</t>
    </rPh>
    <rPh sb="201" eb="203">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</si>
</sst>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7" xfId="0" applyFont="1" applyBorder="1" applyAlignment="1" applyProtection="1">
      <alignment horizontal="justify" vertical="top" wrapText="1"/>
      <protection locked="0"/>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4C-4590-A853-EFA40475402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434C-4590-A853-EFA40475402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80.84</c:v>
                </c:pt>
                <c:pt idx="1">
                  <c:v>81.81</c:v>
                </c:pt>
                <c:pt idx="2">
                  <c:v>100.85</c:v>
                </c:pt>
                <c:pt idx="3">
                  <c:v>102.16</c:v>
                </c:pt>
                <c:pt idx="4">
                  <c:v>106.26</c:v>
                </c:pt>
              </c:numCache>
            </c:numRef>
          </c:val>
          <c:extLst>
            <c:ext xmlns:c16="http://schemas.microsoft.com/office/drawing/2014/chart" uri="{C3380CC4-5D6E-409C-BE32-E72D297353CC}">
              <c16:uniqueId val="{00000000-C189-4244-8588-8F2CC94C9A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89-4244-8588-8F2CC94C9A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7F-4108-A3C2-03D339471D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7F-4108-A3C2-03D339471D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49-4337-8B8E-4D001803A3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49-4337-8B8E-4D001803A3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64-416A-AA22-0ED7179DD69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4-416A-AA22-0ED7179DD69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2B-4F7A-81FD-909ED803CE9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B-4F7A-81FD-909ED803CE9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1220.8800000000001</c:v>
                </c:pt>
                <c:pt idx="1">
                  <c:v>3009.19</c:v>
                </c:pt>
                <c:pt idx="2">
                  <c:v>35.119999999999997</c:v>
                </c:pt>
                <c:pt idx="3">
                  <c:v>25.47</c:v>
                </c:pt>
                <c:pt idx="4">
                  <c:v>1.94</c:v>
                </c:pt>
              </c:numCache>
            </c:numRef>
          </c:val>
          <c:extLst>
            <c:ext xmlns:c16="http://schemas.microsoft.com/office/drawing/2014/chart" uri="{C3380CC4-5D6E-409C-BE32-E72D297353CC}">
              <c16:uniqueId val="{00000000-77C7-4A4D-82CF-7718F674A6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77C7-4A4D-82CF-7718F674A6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51.55</c:v>
                </c:pt>
                <c:pt idx="1">
                  <c:v>53.1</c:v>
                </c:pt>
                <c:pt idx="2">
                  <c:v>85.31</c:v>
                </c:pt>
                <c:pt idx="3">
                  <c:v>90.35</c:v>
                </c:pt>
                <c:pt idx="4">
                  <c:v>97.01</c:v>
                </c:pt>
              </c:numCache>
            </c:numRef>
          </c:val>
          <c:extLst>
            <c:ext xmlns:c16="http://schemas.microsoft.com/office/drawing/2014/chart" uri="{C3380CC4-5D6E-409C-BE32-E72D297353CC}">
              <c16:uniqueId val="{00000000-DBA6-474C-B033-FDD914D3D5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DBA6-474C-B033-FDD914D3D5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246.2</c:v>
                </c:pt>
                <c:pt idx="1">
                  <c:v>238</c:v>
                </c:pt>
                <c:pt idx="2">
                  <c:v>149.16</c:v>
                </c:pt>
                <c:pt idx="3">
                  <c:v>150.11000000000001</c:v>
                </c:pt>
                <c:pt idx="4">
                  <c:v>151.16</c:v>
                </c:pt>
              </c:numCache>
            </c:numRef>
          </c:val>
          <c:extLst>
            <c:ext xmlns:c16="http://schemas.microsoft.com/office/drawing/2014/chart" uri="{C3380CC4-5D6E-409C-BE32-E72D297353CC}">
              <c16:uniqueId val="{00000000-BED5-41EF-8A66-C84F80DC47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BED5-41EF-8A66-C84F80DC47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49.87</c:v>
                </c:pt>
                <c:pt idx="1">
                  <c:v>50.18</c:v>
                </c:pt>
                <c:pt idx="2">
                  <c:v>51</c:v>
                </c:pt>
                <c:pt idx="3">
                  <c:v>52.32</c:v>
                </c:pt>
                <c:pt idx="4">
                  <c:v>52.63</c:v>
                </c:pt>
              </c:numCache>
            </c:numRef>
          </c:val>
          <c:extLst>
            <c:ext xmlns:c16="http://schemas.microsoft.com/office/drawing/2014/chart" uri="{C3380CC4-5D6E-409C-BE32-E72D297353CC}">
              <c16:uniqueId val="{00000000-26ED-4F0F-AF01-9A9801B3C7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26ED-4F0F-AF01-9A9801B3C7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80.39</c:v>
                </c:pt>
                <c:pt idx="1">
                  <c:v>81.03</c:v>
                </c:pt>
                <c:pt idx="2">
                  <c:v>81.53</c:v>
                </c:pt>
                <c:pt idx="3">
                  <c:v>82.75</c:v>
                </c:pt>
                <c:pt idx="4">
                  <c:v>83.65</c:v>
                </c:pt>
              </c:numCache>
            </c:numRef>
          </c:val>
          <c:extLst>
            <c:ext xmlns:c16="http://schemas.microsoft.com/office/drawing/2014/chart" uri="{C3380CC4-5D6E-409C-BE32-E72D297353CC}">
              <c16:uniqueId val="{00000000-719A-4353-860C-90866BFB1AB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719A-4353-860C-90866BFB1AB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長崎県　雲仙市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43356</v>
      </c>
      <c r="AM8" s="75"/>
      <c r="AN8" s="75"/>
      <c r="AO8" s="75"/>
      <c r="AP8" s="75"/>
      <c r="AQ8" s="75"/>
      <c r="AR8" s="75"/>
      <c r="AS8" s="75"/>
      <c r="AT8" s="74">
        <f>データ!T6</f>
        <v>214.31</v>
      </c>
      <c r="AU8" s="74"/>
      <c r="AV8" s="74"/>
      <c r="AW8" s="74"/>
      <c r="AX8" s="74"/>
      <c r="AY8" s="74"/>
      <c r="AZ8" s="74"/>
      <c r="BA8" s="74"/>
      <c r="BB8" s="74">
        <f>データ!U6</f>
        <v>202.31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11.94</v>
      </c>
      <c r="Q10" s="74"/>
      <c r="R10" s="74"/>
      <c r="S10" s="74"/>
      <c r="T10" s="74"/>
      <c r="U10" s="74"/>
      <c r="V10" s="74"/>
      <c r="W10" s="74">
        <f>データ!Q6</f>
        <v>99.98</v>
      </c>
      <c r="X10" s="74"/>
      <c r="Y10" s="74"/>
      <c r="Z10" s="74"/>
      <c r="AA10" s="74"/>
      <c r="AB10" s="74"/>
      <c r="AC10" s="74"/>
      <c r="AD10" s="75">
        <f>データ!R6</f>
        <v>3080</v>
      </c>
      <c r="AE10" s="75"/>
      <c r="AF10" s="75"/>
      <c r="AG10" s="75"/>
      <c r="AH10" s="75"/>
      <c r="AI10" s="75"/>
      <c r="AJ10" s="75"/>
      <c r="AK10" s="2"/>
      <c r="AL10" s="75">
        <f>データ!V6</f>
        <v>5130</v>
      </c>
      <c r="AM10" s="75"/>
      <c r="AN10" s="75"/>
      <c r="AO10" s="75"/>
      <c r="AP10" s="75"/>
      <c r="AQ10" s="75"/>
      <c r="AR10" s="75"/>
      <c r="AS10" s="75"/>
      <c r="AT10" s="74">
        <f>データ!W6</f>
        <v>1.32</v>
      </c>
      <c r="AU10" s="74"/>
      <c r="AV10" s="74"/>
      <c r="AW10" s="74"/>
      <c r="AX10" s="74"/>
      <c r="AY10" s="74"/>
      <c r="AZ10" s="74"/>
      <c r="BA10" s="74"/>
      <c r="BB10" s="74">
        <f>データ!X6</f>
        <v>3886.36</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120</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XOjg4UmQifBzwfsccUAvioIL7wBiaB6t2XzueR2oBX5izShN1EKf9uddBvBtoAFSvDDtyAUWgixn3TDvjTAxxQ==" saltValue="aT7c3wBR19s1fzTifveZ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422134</v>
      </c>
      <c r="D6" s="33">
        <f t="shared" si="3"/>
        <v>47</v>
      </c>
      <c r="E6" s="33">
        <f t="shared" si="3"/>
        <v>17</v>
      </c>
      <c r="F6" s="33">
        <f t="shared" si="3"/>
        <v>5</v>
      </c>
      <c r="G6" s="33">
        <f t="shared" si="3"/>
        <v>0</v>
      </c>
      <c r="H6" s="33" t="str">
        <f t="shared" si="3"/>
        <v>長崎県　雲仙市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11.94</v>
      </c>
      <c r="Q6" s="34">
        <f t="shared" si="3"/>
        <v>99.98</v>
      </c>
      <c r="R6" s="34">
        <f t="shared" si="3"/>
        <v>3080</v>
      </c>
      <c r="S6" s="34">
        <f t="shared" si="3"/>
        <v>43356</v>
      </c>
      <c r="T6" s="34">
        <f t="shared" si="3"/>
        <v>214.31</v>
      </c>
      <c r="U6" s="34">
        <f t="shared" si="3"/>
        <v>202.31</v>
      </c>
      <c r="V6" s="34">
        <f t="shared" si="3"/>
        <v>5130</v>
      </c>
      <c r="W6" s="34">
        <f t="shared" si="3"/>
        <v>1.32</v>
      </c>
      <c r="X6" s="34">
        <f t="shared" si="3"/>
        <v>3886.36</v>
      </c>
      <c r="Y6" s="35">
        <f>IF(Y7="",NA(),Y7)</f>
        <v>80.84</v>
      </c>
      <c r="Z6" s="35">
        <f t="shared" ref="Z6:AH6" si="4">IF(Z7="",NA(),Z7)</f>
        <v>81.81</v>
      </c>
      <c r="AA6" s="35">
        <f t="shared" si="4"/>
        <v>100.85</v>
      </c>
      <c r="AB6" s="35">
        <f t="shared" si="4"/>
        <v>102.16</v>
      </c>
      <c r="AC6" s="35">
        <f t="shared" si="4"/>
        <v>106.26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1220.8800000000001</v>
      </c>
      <c r="BG6" s="35">
        <f t="shared" ref="BG6:BO6" si="7">IF(BG7="",NA(),BG7)</f>
        <v>3009.19</v>
      </c>
      <c r="BH6" s="35">
        <f t="shared" si="7"/>
        <v>35.119999999999997</v>
      </c>
      <c r="BI6" s="35">
        <f t="shared" si="7"/>
        <v>25.47</v>
      </c>
      <c r="BJ6" s="35">
        <f t="shared" si="7"/>
        <v>1.94</v>
      </c>
      <c r="BK6" s="35">
        <f t="shared" si="7"/>
        <v>979.89</v>
      </c>
      <c r="BL6" s="35">
        <f t="shared" si="7"/>
        <v>974.93</v>
      </c>
      <c r="BM6" s="35">
        <f t="shared" si="7"/>
        <v>855.8</v>
      </c>
      <c r="BN6" s="35">
        <f t="shared" si="7"/>
        <v>789.46</v>
      </c>
      <c r="BO6" s="35">
        <f t="shared" si="7"/>
        <v>826.83</v>
      </c>
      <c r="BP6" s="34" t="str">
        <f>IF(BP7="","",IF(BP7="-","【-】","【"&amp;SUBSTITUTE(TEXT(BP7,"#,##0.00"),"-","△")&amp;"】"))</f>
        <v>【765.47】</v>
      </c>
      <c r="BQ6" s="35">
        <f>IF(BQ7="",NA(),BQ7)</f>
        <v>51.55</v>
      </c>
      <c r="BR6" s="35">
        <f t="shared" ref="BR6:BZ6" si="8">IF(BR7="",NA(),BR7)</f>
        <v>53.1</v>
      </c>
      <c r="BS6" s="35">
        <f t="shared" si="8"/>
        <v>85.31</v>
      </c>
      <c r="BT6" s="35">
        <f t="shared" si="8"/>
        <v>90.35</v>
      </c>
      <c r="BU6" s="35">
        <f t="shared" si="8"/>
        <v>97.01</v>
      </c>
      <c r="BV6" s="35">
        <f t="shared" si="8"/>
        <v>41.34</v>
      </c>
      <c r="BW6" s="35">
        <f t="shared" si="8"/>
        <v>55.32</v>
      </c>
      <c r="BX6" s="35">
        <f t="shared" si="8"/>
        <v>59.8</v>
      </c>
      <c r="BY6" s="35">
        <f t="shared" si="8"/>
        <v>57.77</v>
      </c>
      <c r="BZ6" s="35">
        <f t="shared" si="8"/>
        <v>57.31</v>
      </c>
      <c r="CA6" s="34" t="str">
        <f>IF(CA7="","",IF(CA7="-","【-】","【"&amp;SUBSTITUTE(TEXT(CA7,"#,##0.00"),"-","△")&amp;"】"))</f>
        <v>【59.59】</v>
      </c>
      <c r="CB6" s="35">
        <f>IF(CB7="",NA(),CB7)</f>
        <v>246.2</v>
      </c>
      <c r="CC6" s="35">
        <f t="shared" ref="CC6:CK6" si="9">IF(CC7="",NA(),CC7)</f>
        <v>238</v>
      </c>
      <c r="CD6" s="35">
        <f t="shared" si="9"/>
        <v>149.16</v>
      </c>
      <c r="CE6" s="35">
        <f t="shared" si="9"/>
        <v>150.11000000000001</v>
      </c>
      <c r="CF6" s="35">
        <f t="shared" si="9"/>
        <v>151.16</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49.87</v>
      </c>
      <c r="CN6" s="35">
        <f t="shared" ref="CN6:CV6" si="10">IF(CN7="",NA(),CN7)</f>
        <v>50.18</v>
      </c>
      <c r="CO6" s="35">
        <f t="shared" si="10"/>
        <v>51</v>
      </c>
      <c r="CP6" s="35">
        <f t="shared" si="10"/>
        <v>52.32</v>
      </c>
      <c r="CQ6" s="35">
        <f t="shared" si="10"/>
        <v>52.63</v>
      </c>
      <c r="CR6" s="35">
        <f t="shared" si="10"/>
        <v>44.69</v>
      </c>
      <c r="CS6" s="35">
        <f t="shared" si="10"/>
        <v>60.65</v>
      </c>
      <c r="CT6" s="35">
        <f t="shared" si="10"/>
        <v>51.75</v>
      </c>
      <c r="CU6" s="35">
        <f t="shared" si="10"/>
        <v>50.68</v>
      </c>
      <c r="CV6" s="35">
        <f t="shared" si="10"/>
        <v>50.14</v>
      </c>
      <c r="CW6" s="34" t="str">
        <f>IF(CW7="","",IF(CW7="-","【-】","【"&amp;SUBSTITUTE(TEXT(CW7,"#,##0.00"),"-","△")&amp;"】"))</f>
        <v>【51.30】</v>
      </c>
      <c r="CX6" s="35">
        <f>IF(CX7="",NA(),CX7)</f>
        <v>80.39</v>
      </c>
      <c r="CY6" s="35">
        <f t="shared" ref="CY6:DG6" si="11">IF(CY7="",NA(),CY7)</f>
        <v>81.03</v>
      </c>
      <c r="CZ6" s="35">
        <f t="shared" si="11"/>
        <v>81.53</v>
      </c>
      <c r="DA6" s="35">
        <f t="shared" si="11"/>
        <v>82.75</v>
      </c>
      <c r="DB6" s="35">
        <f t="shared" si="11"/>
        <v>83.65</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422134</v>
      </c>
      <c r="D7" s="37">
        <v>47</v>
      </c>
      <c r="E7" s="37">
        <v>17</v>
      </c>
      <c r="F7" s="37">
        <v>5</v>
      </c>
      <c r="G7" s="37">
        <v>0</v>
      </c>
      <c r="H7" s="37" t="s">
        <v>99</v>
      </c>
      <c r="I7" s="37" t="s">
        <v>100</v>
      </c>
      <c r="J7" s="37" t="s">
        <v>101</v>
      </c>
      <c r="K7" s="37" t="s">
        <v>102</v>
      </c>
      <c r="L7" s="37" t="s">
        <v>103</v>
      </c>
      <c r="M7" s="37" t="s">
        <v>104</v>
      </c>
      <c r="N7" s="38" t="s">
        <v>105</v>
      </c>
      <c r="O7" s="38" t="s">
        <v>106</v>
      </c>
      <c r="P7" s="38">
        <v>11.94</v>
      </c>
      <c r="Q7" s="38">
        <v>99.98</v>
      </c>
      <c r="R7" s="38">
        <v>3080</v>
      </c>
      <c r="S7" s="38">
        <v>43356</v>
      </c>
      <c r="T7" s="38">
        <v>214.31</v>
      </c>
      <c r="U7" s="38">
        <v>202.31</v>
      </c>
      <c r="V7" s="38">
        <v>5130</v>
      </c>
      <c r="W7" s="38">
        <v>1.32</v>
      </c>
      <c r="X7" s="38">
        <v>3886.36</v>
      </c>
      <c r="Y7" s="38">
        <v>80.84</v>
      </c>
      <c r="Z7" s="38">
        <v>81.81</v>
      </c>
      <c r="AA7" s="38">
        <v>100.85</v>
      </c>
      <c r="AB7" s="38">
        <v>102.16</v>
      </c>
      <c r="AC7" s="38">
        <v>106.26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1220.8800000000001</v>
      </c>
      <c r="BG7" s="38">
        <v>3009.19</v>
      </c>
      <c r="BH7" s="38">
        <v>35.119999999999997</v>
      </c>
      <c r="BI7" s="38">
        <v>25.47</v>
      </c>
      <c r="BJ7" s="38">
        <v>1.94</v>
      </c>
      <c r="BK7" s="38">
        <v>979.89</v>
      </c>
      <c r="BL7" s="38">
        <v>974.93</v>
      </c>
      <c r="BM7" s="38">
        <v>855.8</v>
      </c>
      <c r="BN7" s="38">
        <v>789.46</v>
      </c>
      <c r="BO7" s="38">
        <v>826.83</v>
      </c>
      <c r="BP7" s="38">
        <v>765.47</v>
      </c>
      <c r="BQ7" s="38">
        <v>51.55</v>
      </c>
      <c r="BR7" s="38">
        <v>53.1</v>
      </c>
      <c r="BS7" s="38">
        <v>85.31</v>
      </c>
      <c r="BT7" s="38">
        <v>90.35</v>
      </c>
      <c r="BU7" s="38">
        <v>97.01</v>
      </c>
      <c r="BV7" s="38">
        <v>41.34</v>
      </c>
      <c r="BW7" s="38">
        <v>55.32</v>
      </c>
      <c r="BX7" s="38">
        <v>59.8</v>
      </c>
      <c r="BY7" s="38">
        <v>57.77</v>
      </c>
      <c r="BZ7" s="38">
        <v>57.31</v>
      </c>
      <c r="CA7" s="38">
        <v>59.59</v>
      </c>
      <c r="CB7" s="38">
        <v>246.2</v>
      </c>
      <c r="CC7" s="38">
        <v>238</v>
      </c>
      <c r="CD7" s="38">
        <v>149.16</v>
      </c>
      <c r="CE7" s="38">
        <v>150.11000000000001</v>
      </c>
      <c r="CF7" s="38">
        <v>151.16</v>
      </c>
      <c r="CG7" s="38">
        <v>357.49</v>
      </c>
      <c r="CH7" s="38">
        <v>283.17</v>
      </c>
      <c r="CI7" s="38">
        <v>263.76</v>
      </c>
      <c r="CJ7" s="38">
        <v>274.35000000000002</v>
      </c>
      <c r="CK7" s="38">
        <v>273.52</v>
      </c>
      <c r="CL7" s="38">
        <v>257.86</v>
      </c>
      <c r="CM7" s="38">
        <v>49.87</v>
      </c>
      <c r="CN7" s="38">
        <v>50.18</v>
      </c>
      <c r="CO7" s="38">
        <v>51</v>
      </c>
      <c r="CP7" s="38">
        <v>52.32</v>
      </c>
      <c r="CQ7" s="38">
        <v>52.63</v>
      </c>
      <c r="CR7" s="38">
        <v>44.69</v>
      </c>
      <c r="CS7" s="38">
        <v>60.65</v>
      </c>
      <c r="CT7" s="38">
        <v>51.75</v>
      </c>
      <c r="CU7" s="38">
        <v>50.68</v>
      </c>
      <c r="CV7" s="38">
        <v>50.14</v>
      </c>
      <c r="CW7" s="38">
        <v>51.3</v>
      </c>
      <c r="CX7" s="38">
        <v>80.39</v>
      </c>
      <c r="CY7" s="38">
        <v>81.03</v>
      </c>
      <c r="CZ7" s="38">
        <v>81.53</v>
      </c>
      <c r="DA7" s="38">
        <v>82.75</v>
      </c>
      <c r="DB7" s="38">
        <v>83.65</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2021-01-26T02:14:52Z</cp:lastPrinted>
  <dcterms:created xsi:type="dcterms:W3CDTF">2020-12-04T03:08:59Z</dcterms:created>
  <dcterms:modified xsi:type="dcterms:W3CDTF">2021-02-22T09:30:46Z</dcterms:modified>
  <cp:category/>
</cp:coreProperties>
</file>