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10.0.36.31\財政班\□新居\000 旧地方債班（起債・公営企業等）\521 公営企業全般（決算統計等）\48 経営比較分析表の公表\R2\02 経営比較分析表（令和元年度決算）の分析等について\06_公表\02_下水道事業\"/>
    </mc:Choice>
  </mc:AlternateContent>
  <xr:revisionPtr revIDLastSave="0" documentId="13_ncr:1_{3DB44399-9E1F-4346-84E7-AA227F985719}" xr6:coauthVersionLast="45" xr6:coauthVersionMax="45" xr10:uidLastSave="{00000000-0000-0000-0000-000000000000}"/>
  <workbookProtection workbookAlgorithmName="SHA-512" workbookHashValue="USQv0faWkCE/dxBdB4SINr/1t+N5nig1UO9XT7Q4DW6M8RGUpogVTIF/0H4QU40ISwLNAneosSaqAyuBqe8Qdw==" workbookSaltValue="VXzWF1noB2IK+I8UjZBLIw==" workbookSpinCount="100000" lockStructure="1"/>
  <bookViews>
    <workbookView xWindow="-120" yWindow="-120" windowWidth="29040" windowHeight="1584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AT10" i="4" s="1"/>
  <c r="V6" i="5"/>
  <c r="AL10" i="4" s="1"/>
  <c r="U6" i="5"/>
  <c r="BB8" i="4" s="1"/>
  <c r="T6" i="5"/>
  <c r="S6" i="5"/>
  <c r="R6" i="5"/>
  <c r="AD10" i="4" s="1"/>
  <c r="Q6" i="5"/>
  <c r="W10" i="4" s="1"/>
  <c r="P6" i="5"/>
  <c r="O6" i="5"/>
  <c r="I10" i="4" s="1"/>
  <c r="N6" i="5"/>
  <c r="B10" i="4" s="1"/>
  <c r="M6" i="5"/>
  <c r="AD8" i="4" s="1"/>
  <c r="L6" i="5"/>
  <c r="W8" i="4" s="1"/>
  <c r="K6" i="5"/>
  <c r="P8" i="4" s="1"/>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H86" i="4"/>
  <c r="P10" i="4"/>
  <c r="AT8" i="4"/>
  <c r="AL8" i="4"/>
</calcChain>
</file>

<file path=xl/sharedStrings.xml><?xml version="1.0" encoding="utf-8"?>
<sst xmlns="http://schemas.openxmlformats.org/spreadsheetml/2006/main" count="236" uniqueCount="120">
  <si>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</si>
  <si>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</si>
  <si>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</si>
  <si>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</si>
  <si>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</si>
  <si>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</si>
  <si>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</si>
  <si>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</si>
  <si>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</si>
  <si>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</si>
  <si>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</si>
  <si>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</si>
  <si>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</si>
  <si>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</si>
  <si>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</si>
  <si>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</si>
  <si>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</si>
  <si>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</si>
  <si>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</si>
  <si>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</si>
  <si>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</si>
  <si>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</si>
  <si>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</si>
  <si>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</si>
  <si>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</si>
  <si>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</si>
  <si>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</si>
  <si>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</si>
  <si>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</si>
  <si>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</si>
  <si>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</si>
  <si>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</si>
  <si>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</si>
  <si>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</si>
  <si>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</si>
  <si>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</si>
  <si>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</si>
  <si>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</si>
  <si>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</si>
  <si>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</si>
  <si>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</si>
  <si>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</si>
  <si>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</si>
  <si>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</si>
  <si>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</si>
  <si>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</si>
  <si>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</si>
  <si>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</si>
  <si>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</si>
  <si>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</si>
  <si>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</si>
  <si>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</si>
  <si>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</si>
  <si>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</si>
  <si>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</si>
  <si>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</si>
  <si>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</si>
  <si>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</si>
  <si>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</si>
  <si>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</si>
  <si>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</si>
  <si>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</si>
  <si>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</si>
  <si>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</si>
  <si>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</si>
  <si>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</si>
  <si>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</si>
  <si>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</si>
  <si>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</si>
  <si>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</si>
  <si>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</si>
  <si>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</si>
  <si>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</si>
  <si>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</si>
  <si>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</si>
  <si>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</si>
  <si>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</si>
  <si>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</si>
  <si>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</si>
  <si>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</si>
  <si>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</si>
  <si>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</si>
  <si>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</si>
  <si>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</si>
  <si>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</si>
  <si>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</si>
  <si>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</si>
  <si>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</si>
  <si>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</si>
  <si>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</si>
  <si>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</si>
  <si>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</si>
  <si>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</si>
  <si>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</si>
  <si>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</si>
  <si>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</si>
  <si>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</si>
  <si>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</si>
  <si>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長崎県　松浦市</t>
  </si>
  <si>
    <t>法非適用</t>
  </si>
  <si>
    <t>下水道事業</t>
  </si>
  <si>
    <t>漁業集落排水</t>
  </si>
  <si>
    <t>H2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</si>
  <si>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</si>
  <si>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</si>
  <si>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</si>
  <si>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</si>
  <si>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</si>
  <si>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</si>
  <si>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</si>
  <si>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</si>
  <si>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</si>
  <si>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</si>
  <si>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</si>
  <si>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</si>
  <si>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</si>
  <si>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</si>
  <si>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管渠については現時点で大規模な改修等の必要は生じていない。機械設備等については軽微な補修を毎年行っている状況であった。
　令和元年度に施設の機能診断を行い、その診断結果に基づき、令和２年度より機器の更新等を行う予定である。</t>
    <rPh sb="62" eb="64">
      <t>レイワ</t>
    </rPh>
    <rPh sb="64" eb="66">
      <t>ガンネン</t>
    </rPh>
    <rPh sb="66" eb="67">
      <t>ド</t>
    </rPh>
    <rPh sb="68" eb="70">
      <t>シセツ</t>
    </rPh>
    <rPh sb="71" eb="73">
      <t>キノウ</t>
    </rPh>
    <rPh sb="73" eb="75">
      <t>シンダン</t>
    </rPh>
    <rPh sb="76" eb="77">
      <t>オコナ</t>
    </rPh>
    <rPh sb="81" eb="83">
      <t>シンダン</t>
    </rPh>
    <rPh sb="83" eb="85">
      <t>ケッカ</t>
    </rPh>
    <rPh sb="86" eb="87">
      <t>モト</t>
    </rPh>
    <rPh sb="90" eb="92">
      <t>レイワ</t>
    </rPh>
    <rPh sb="93" eb="95">
      <t>ネンド</t>
    </rPh>
    <rPh sb="97" eb="99">
      <t>キキ</t>
    </rPh>
    <rPh sb="100" eb="102">
      <t>コウシン</t>
    </rPh>
    <rPh sb="102" eb="103">
      <t>トウ</t>
    </rPh>
    <rPh sb="104" eb="105">
      <t>オコナ</t>
    </rPh>
    <rPh sb="106" eb="108">
      <t>ヨテイ</t>
    </rPh>
    <phoneticPr fontId="4"/>
  </si>
  <si>
    <t>　水洗化率の向上と維持管理費の更なる節減に努めることが重要である。
　また、施設の機能診断結果と今後の人口の推移を踏まえ、施設の規模等を検討する必要がある。</t>
    <rPh sb="1" eb="4">
      <t>スイセンカ</t>
    </rPh>
    <rPh sb="38" eb="40">
      <t>シセツ</t>
    </rPh>
    <rPh sb="41" eb="43">
      <t>キノウ</t>
    </rPh>
    <rPh sb="43" eb="45">
      <t>シンダン</t>
    </rPh>
    <rPh sb="45" eb="47">
      <t>ケッカ</t>
    </rPh>
    <rPh sb="48" eb="50">
      <t>コンゴ</t>
    </rPh>
    <rPh sb="51" eb="53">
      <t>ジンコウ</t>
    </rPh>
    <rPh sb="54" eb="56">
      <t>スイイ</t>
    </rPh>
    <rPh sb="57" eb="58">
      <t>フ</t>
    </rPh>
    <rPh sb="61" eb="63">
      <t>シセツ</t>
    </rPh>
    <rPh sb="64" eb="66">
      <t>キボ</t>
    </rPh>
    <rPh sb="66" eb="67">
      <t>トウ</t>
    </rPh>
    <rPh sb="68" eb="70">
      <t>ケントウ</t>
    </rPh>
    <rPh sb="72" eb="74">
      <t>ヒツヨウ</t>
    </rPh>
    <phoneticPr fontId="4"/>
  </si>
  <si>
    <t xml:space="preserve">　本市の集落排水事業については小規模事業であるため、使用料収入のみでの経営は困難な状況にあり、一般会計からの繰出金に依存している。
　施設利用率については、類似団体と比較しても低い状況であるため、更なる接続率の向上を図り、事業経営の健全化に努めなければならない。
　経費回収率、汚水処理原価については、令和元年度は施設の機能診断の実施に伴い費用が生じたため、経費回収率の減、汚水処理原価が増となった。
</t>
    <rPh sb="151" eb="153">
      <t>レイワ</t>
    </rPh>
    <rPh sb="153" eb="155">
      <t>ガンネン</t>
    </rPh>
    <rPh sb="155" eb="156">
      <t>ド</t>
    </rPh>
    <rPh sb="160" eb="162">
      <t>キノウ</t>
    </rPh>
    <rPh sb="162" eb="164">
      <t>シンダン</t>
    </rPh>
    <rPh sb="165" eb="167">
      <t>ジッシ</t>
    </rPh>
    <rPh sb="168" eb="169">
      <t>トモナ</t>
    </rPh>
    <rPh sb="170" eb="172">
      <t>ヒヨウ</t>
    </rPh>
    <rPh sb="173" eb="174">
      <t>ショウ</t>
    </rPh>
    <rPh sb="179" eb="181">
      <t>ケイヒ</t>
    </rPh>
    <rPh sb="181" eb="183">
      <t>カイシュウ</t>
    </rPh>
    <rPh sb="183" eb="184">
      <t>リツ</t>
    </rPh>
    <rPh sb="185" eb="186">
      <t>ゲン</t>
    </rPh>
    <rPh sb="187" eb="189">
      <t>オスイ</t>
    </rPh>
    <rPh sb="189" eb="191">
      <t>ショリ</t>
    </rPh>
    <rPh sb="191" eb="193">
      <t>ゲンカ</t>
    </rPh>
    <rPh sb="194" eb="195">
      <t>ゾウ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</si>
</sst>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Fill="1" applyBorder="1" applyAlignment="1" applyProtection="1">
      <alignment horizontal="left" vertical="top" wrapText="1"/>
      <protection locked="0"/>
    </xf>
    <xf numFmtId="0" fontId="15" fillId="0" borderId="0" xfId="0" applyFont="1" applyFill="1" applyBorder="1" applyAlignment="1" applyProtection="1">
      <alignment horizontal="left" vertical="top" wrapText="1"/>
      <protection locked="0"/>
    </xf>
    <xf numFmtId="0" fontId="15" fillId="0" borderId="7" xfId="0" applyFont="1" applyFill="1" applyBorder="1" applyAlignment="1" applyProtection="1">
      <alignment horizontal="left" vertical="top" wrapText="1"/>
      <protection locked="0"/>
    </xf>
    <xf numFmtId="0" fontId="15" fillId="0" borderId="8" xfId="0" applyFont="1" applyFill="1" applyBorder="1" applyAlignment="1" applyProtection="1">
      <alignment horizontal="left" vertical="top" wrapText="1"/>
      <protection locked="0"/>
    </xf>
    <xf numFmtId="0" fontId="15" fillId="0" borderId="1" xfId="0" applyFont="1" applyFill="1" applyBorder="1" applyAlignment="1" applyProtection="1">
      <alignment horizontal="left" vertical="top" wrapText="1"/>
      <protection locked="0"/>
    </xf>
    <xf numFmtId="0" fontId="15" fillId="0" borderId="9" xfId="0" applyFont="1" applyFill="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C33-4552-9220-80952A6BDE07}"/>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0.18</c:v>
                </c:pt>
                <c:pt idx="1">
                  <c:v>0.01</c:v>
                </c:pt>
                <c:pt idx="2">
                  <c:v>0.09</c:v>
                </c:pt>
                <c:pt idx="3">
                  <c:v>0.02</c:v>
                </c:pt>
                <c:pt idx="4">
                  <c:v>0.01</c:v>
                </c:pt>
              </c:numCache>
            </c:numRef>
          </c:val>
          <c:smooth val="0"/>
          <c:extLst>
            <c:ext xmlns:c16="http://schemas.microsoft.com/office/drawing/2014/chart" uri="{C3380CC4-5D6E-409C-BE32-E72D297353CC}">
              <c16:uniqueId val="{00000001-2C33-4552-9220-80952A6BDE07}"/>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75.98</c:v>
                </c:pt>
                <c:pt idx="1">
                  <c:v>79.680000000000007</c:v>
                </c:pt>
                <c:pt idx="2">
                  <c:v>95.09</c:v>
                </c:pt>
                <c:pt idx="3">
                  <c:v>95.16</c:v>
                </c:pt>
                <c:pt idx="4">
                  <c:v>93.88</c:v>
                </c:pt>
              </c:numCache>
            </c:numRef>
          </c:val>
          <c:extLst>
            <c:ext xmlns:c16="http://schemas.microsoft.com/office/drawing/2014/chart" uri="{C3380CC4-5D6E-409C-BE32-E72D297353CC}">
              <c16:uniqueId val="{00000000-1162-49CB-948C-8937F04B7479}"/>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162-49CB-948C-8937F04B7479}"/>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3A4-49BD-90B6-DEBF94CDAB90}"/>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3A4-49BD-90B6-DEBF94CDAB90}"/>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3C8-4B74-94E4-523DC2A26A98}"/>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3C8-4B74-94E4-523DC2A26A98}"/>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13E-459B-B2B1-B436F89C6289}"/>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13E-459B-B2B1-B436F89C6289}"/>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600-44D2-A609-6DABA432873F}"/>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600-44D2-A609-6DABA432873F}"/>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55D-4959-86D5-9D2C96257B9D}"/>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1029.24</c:v>
                </c:pt>
                <c:pt idx="1">
                  <c:v>1063.93</c:v>
                </c:pt>
                <c:pt idx="2">
                  <c:v>1060.8599999999999</c:v>
                </c:pt>
                <c:pt idx="3">
                  <c:v>1006.65</c:v>
                </c:pt>
                <c:pt idx="4">
                  <c:v>998.42</c:v>
                </c:pt>
              </c:numCache>
            </c:numRef>
          </c:val>
          <c:smooth val="0"/>
          <c:extLst>
            <c:ext xmlns:c16="http://schemas.microsoft.com/office/drawing/2014/chart" uri="{C3380CC4-5D6E-409C-BE32-E72D297353CC}">
              <c16:uniqueId val="{00000001-355D-4959-86D5-9D2C96257B9D}"/>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31.27</c:v>
                </c:pt>
                <c:pt idx="1">
                  <c:v>50.92</c:v>
                </c:pt>
                <c:pt idx="2">
                  <c:v>42.03</c:v>
                </c:pt>
                <c:pt idx="3">
                  <c:v>45.18</c:v>
                </c:pt>
                <c:pt idx="4">
                  <c:v>24.71</c:v>
                </c:pt>
              </c:numCache>
            </c:numRef>
          </c:val>
          <c:extLst>
            <c:ext xmlns:c16="http://schemas.microsoft.com/office/drawing/2014/chart" uri="{C3380CC4-5D6E-409C-BE32-E72D297353CC}">
              <c16:uniqueId val="{00000000-1FF5-4CB9-8CF4-3F33091B0B7E}"/>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43.13</c:v>
                </c:pt>
                <c:pt idx="1">
                  <c:v>46.26</c:v>
                </c:pt>
                <c:pt idx="2">
                  <c:v>45.81</c:v>
                </c:pt>
                <c:pt idx="3">
                  <c:v>43.43</c:v>
                </c:pt>
                <c:pt idx="4">
                  <c:v>41.41</c:v>
                </c:pt>
              </c:numCache>
            </c:numRef>
          </c:val>
          <c:smooth val="0"/>
          <c:extLst>
            <c:ext xmlns:c16="http://schemas.microsoft.com/office/drawing/2014/chart" uri="{C3380CC4-5D6E-409C-BE32-E72D297353CC}">
              <c16:uniqueId val="{00000001-1FF5-4CB9-8CF4-3F33091B0B7E}"/>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643.03</c:v>
                </c:pt>
                <c:pt idx="1">
                  <c:v>395.87</c:v>
                </c:pt>
                <c:pt idx="2">
                  <c:v>478.57</c:v>
                </c:pt>
                <c:pt idx="3">
                  <c:v>444.98</c:v>
                </c:pt>
                <c:pt idx="4">
                  <c:v>826.01</c:v>
                </c:pt>
              </c:numCache>
            </c:numRef>
          </c:val>
          <c:extLst>
            <c:ext xmlns:c16="http://schemas.microsoft.com/office/drawing/2014/chart" uri="{C3380CC4-5D6E-409C-BE32-E72D297353CC}">
              <c16:uniqueId val="{00000000-502B-49FF-90E0-EEB97022690D}"/>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392.03</c:v>
                </c:pt>
                <c:pt idx="1">
                  <c:v>376.4</c:v>
                </c:pt>
                <c:pt idx="2">
                  <c:v>383.92</c:v>
                </c:pt>
                <c:pt idx="3">
                  <c:v>400.44</c:v>
                </c:pt>
                <c:pt idx="4">
                  <c:v>417.56</c:v>
                </c:pt>
              </c:numCache>
            </c:numRef>
          </c:val>
          <c:smooth val="0"/>
          <c:extLst>
            <c:ext xmlns:c16="http://schemas.microsoft.com/office/drawing/2014/chart" uri="{C3380CC4-5D6E-409C-BE32-E72D297353CC}">
              <c16:uniqueId val="{00000001-502B-49FF-90E0-EEB97022690D}"/>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18.010000000000002</c:v>
                </c:pt>
                <c:pt idx="1">
                  <c:v>18.53</c:v>
                </c:pt>
                <c:pt idx="2">
                  <c:v>18.43</c:v>
                </c:pt>
                <c:pt idx="3">
                  <c:v>18.32</c:v>
                </c:pt>
                <c:pt idx="4">
                  <c:v>17.079999999999998</c:v>
                </c:pt>
              </c:numCache>
            </c:numRef>
          </c:val>
          <c:extLst>
            <c:ext xmlns:c16="http://schemas.microsoft.com/office/drawing/2014/chart" uri="{C3380CC4-5D6E-409C-BE32-E72D297353CC}">
              <c16:uniqueId val="{00000000-5F5F-4E07-97C2-2364313F9335}"/>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35.64</c:v>
                </c:pt>
                <c:pt idx="1">
                  <c:v>33.729999999999997</c:v>
                </c:pt>
                <c:pt idx="2">
                  <c:v>33.21</c:v>
                </c:pt>
                <c:pt idx="3">
                  <c:v>32.229999999999997</c:v>
                </c:pt>
                <c:pt idx="4">
                  <c:v>32.479999999999997</c:v>
                </c:pt>
              </c:numCache>
            </c:numRef>
          </c:val>
          <c:smooth val="0"/>
          <c:extLst>
            <c:ext xmlns:c16="http://schemas.microsoft.com/office/drawing/2014/chart" uri="{C3380CC4-5D6E-409C-BE32-E72D297353CC}">
              <c16:uniqueId val="{00000001-5F5F-4E07-97C2-2364313F9335}"/>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62.63</c:v>
                </c:pt>
                <c:pt idx="1">
                  <c:v>64.78</c:v>
                </c:pt>
                <c:pt idx="2">
                  <c:v>67.900000000000006</c:v>
                </c:pt>
                <c:pt idx="3">
                  <c:v>70.38</c:v>
                </c:pt>
                <c:pt idx="4">
                  <c:v>70.569999999999993</c:v>
                </c:pt>
              </c:numCache>
            </c:numRef>
          </c:val>
          <c:extLst>
            <c:ext xmlns:c16="http://schemas.microsoft.com/office/drawing/2014/chart" uri="{C3380CC4-5D6E-409C-BE32-E72D297353CC}">
              <c16:uniqueId val="{00000000-7B4A-461B-B55D-32431CCFF837}"/>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82.92</c:v>
                </c:pt>
                <c:pt idx="1">
                  <c:v>79.989999999999995</c:v>
                </c:pt>
                <c:pt idx="2">
                  <c:v>79.98</c:v>
                </c:pt>
                <c:pt idx="3">
                  <c:v>80.8</c:v>
                </c:pt>
                <c:pt idx="4">
                  <c:v>79.2</c:v>
                </c:pt>
              </c:numCache>
            </c:numRef>
          </c:val>
          <c:smooth val="0"/>
          <c:extLst>
            <c:ext xmlns:c16="http://schemas.microsoft.com/office/drawing/2014/chart" uri="{C3380CC4-5D6E-409C-BE32-E72D297353CC}">
              <c16:uniqueId val="{00000001-7B4A-461B-B55D-32431CCFF837}"/>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【953.26】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【79.94】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【33.67】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【379.91】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【45.31】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85" zoomScaleNormal="85"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長崎県　松浦市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下水道事業</v>
      </c>
      <c r="J8" s="49"/>
      <c r="K8" s="49"/>
      <c r="L8" s="49"/>
      <c r="M8" s="49"/>
      <c r="N8" s="49"/>
      <c r="O8" s="49"/>
      <c r="P8" s="49" t="str">
        <f>データ!K6</f>
        <v>漁業集落排水</v>
      </c>
      <c r="Q8" s="49"/>
      <c r="R8" s="49"/>
      <c r="S8" s="49"/>
      <c r="T8" s="49"/>
      <c r="U8" s="49"/>
      <c r="V8" s="49"/>
      <c r="W8" s="49" t="str">
        <f>データ!L6</f>
        <v>H2</v>
      </c>
      <c r="X8" s="49"/>
      <c r="Y8" s="49"/>
      <c r="Z8" s="49"/>
      <c r="AA8" s="49"/>
      <c r="AB8" s="49"/>
      <c r="AC8" s="49"/>
      <c r="AD8" s="50" t="str">
        <f>データ!$M$6</f>
        <v>非設置</v>
      </c>
      <c r="AE8" s="50"/>
      <c r="AF8" s="50"/>
      <c r="AG8" s="50"/>
      <c r="AH8" s="50"/>
      <c r="AI8" s="50"/>
      <c r="AJ8" s="50"/>
      <c r="AK8" s="3"/>
      <c r="AL8" s="51">
        <f>データ!S6</f>
        <v>22533</v>
      </c>
      <c r="AM8" s="51"/>
      <c r="AN8" s="51"/>
      <c r="AO8" s="51"/>
      <c r="AP8" s="51"/>
      <c r="AQ8" s="51"/>
      <c r="AR8" s="51"/>
      <c r="AS8" s="51"/>
      <c r="AT8" s="46">
        <f>データ!T6</f>
        <v>130.55000000000001</v>
      </c>
      <c r="AU8" s="46"/>
      <c r="AV8" s="46"/>
      <c r="AW8" s="46"/>
      <c r="AX8" s="46"/>
      <c r="AY8" s="46"/>
      <c r="AZ8" s="46"/>
      <c r="BA8" s="46"/>
      <c r="BB8" s="46">
        <f>データ!U6</f>
        <v>172.6</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5.85</v>
      </c>
      <c r="Q10" s="46"/>
      <c r="R10" s="46"/>
      <c r="S10" s="46"/>
      <c r="T10" s="46"/>
      <c r="U10" s="46"/>
      <c r="V10" s="46"/>
      <c r="W10" s="46">
        <f>データ!Q6</f>
        <v>97.36</v>
      </c>
      <c r="X10" s="46"/>
      <c r="Y10" s="46"/>
      <c r="Z10" s="46"/>
      <c r="AA10" s="46"/>
      <c r="AB10" s="46"/>
      <c r="AC10" s="46"/>
      <c r="AD10" s="51">
        <f>データ!R6</f>
        <v>4150</v>
      </c>
      <c r="AE10" s="51"/>
      <c r="AF10" s="51"/>
      <c r="AG10" s="51"/>
      <c r="AH10" s="51"/>
      <c r="AI10" s="51"/>
      <c r="AJ10" s="51"/>
      <c r="AK10" s="2"/>
      <c r="AL10" s="51">
        <f>データ!V6</f>
        <v>1308</v>
      </c>
      <c r="AM10" s="51"/>
      <c r="AN10" s="51"/>
      <c r="AO10" s="51"/>
      <c r="AP10" s="51"/>
      <c r="AQ10" s="51"/>
      <c r="AR10" s="51"/>
      <c r="AS10" s="51"/>
      <c r="AT10" s="46">
        <f>データ!W6</f>
        <v>0.85</v>
      </c>
      <c r="AU10" s="46"/>
      <c r="AV10" s="46"/>
      <c r="AW10" s="46"/>
      <c r="AX10" s="46"/>
      <c r="AY10" s="46"/>
      <c r="AZ10" s="46"/>
      <c r="BA10" s="46"/>
      <c r="BB10" s="46">
        <f>データ!X6</f>
        <v>1538.82</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84" t="s">
        <v>119</v>
      </c>
      <c r="BM16" s="85"/>
      <c r="BN16" s="85"/>
      <c r="BO16" s="85"/>
      <c r="BP16" s="85"/>
      <c r="BQ16" s="85"/>
      <c r="BR16" s="85"/>
      <c r="BS16" s="85"/>
      <c r="BT16" s="85"/>
      <c r="BU16" s="85"/>
      <c r="BV16" s="85"/>
      <c r="BW16" s="85"/>
      <c r="BX16" s="85"/>
      <c r="BY16" s="85"/>
      <c r="BZ16" s="8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84"/>
      <c r="BM17" s="85"/>
      <c r="BN17" s="85"/>
      <c r="BO17" s="85"/>
      <c r="BP17" s="85"/>
      <c r="BQ17" s="85"/>
      <c r="BR17" s="85"/>
      <c r="BS17" s="85"/>
      <c r="BT17" s="85"/>
      <c r="BU17" s="85"/>
      <c r="BV17" s="85"/>
      <c r="BW17" s="85"/>
      <c r="BX17" s="85"/>
      <c r="BY17" s="85"/>
      <c r="BZ17" s="8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84"/>
      <c r="BM18" s="85"/>
      <c r="BN18" s="85"/>
      <c r="BO18" s="85"/>
      <c r="BP18" s="85"/>
      <c r="BQ18" s="85"/>
      <c r="BR18" s="85"/>
      <c r="BS18" s="85"/>
      <c r="BT18" s="85"/>
      <c r="BU18" s="85"/>
      <c r="BV18" s="85"/>
      <c r="BW18" s="85"/>
      <c r="BX18" s="85"/>
      <c r="BY18" s="85"/>
      <c r="BZ18" s="8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84"/>
      <c r="BM19" s="85"/>
      <c r="BN19" s="85"/>
      <c r="BO19" s="85"/>
      <c r="BP19" s="85"/>
      <c r="BQ19" s="85"/>
      <c r="BR19" s="85"/>
      <c r="BS19" s="85"/>
      <c r="BT19" s="85"/>
      <c r="BU19" s="85"/>
      <c r="BV19" s="85"/>
      <c r="BW19" s="85"/>
      <c r="BX19" s="85"/>
      <c r="BY19" s="85"/>
      <c r="BZ19" s="8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84"/>
      <c r="BM20" s="85"/>
      <c r="BN20" s="85"/>
      <c r="BO20" s="85"/>
      <c r="BP20" s="85"/>
      <c r="BQ20" s="85"/>
      <c r="BR20" s="85"/>
      <c r="BS20" s="85"/>
      <c r="BT20" s="85"/>
      <c r="BU20" s="85"/>
      <c r="BV20" s="85"/>
      <c r="BW20" s="85"/>
      <c r="BX20" s="85"/>
      <c r="BY20" s="85"/>
      <c r="BZ20" s="8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84"/>
      <c r="BM21" s="85"/>
      <c r="BN21" s="85"/>
      <c r="BO21" s="85"/>
      <c r="BP21" s="85"/>
      <c r="BQ21" s="85"/>
      <c r="BR21" s="85"/>
      <c r="BS21" s="85"/>
      <c r="BT21" s="85"/>
      <c r="BU21" s="85"/>
      <c r="BV21" s="85"/>
      <c r="BW21" s="85"/>
      <c r="BX21" s="85"/>
      <c r="BY21" s="85"/>
      <c r="BZ21" s="8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84"/>
      <c r="BM22" s="85"/>
      <c r="BN22" s="85"/>
      <c r="BO22" s="85"/>
      <c r="BP22" s="85"/>
      <c r="BQ22" s="85"/>
      <c r="BR22" s="85"/>
      <c r="BS22" s="85"/>
      <c r="BT22" s="85"/>
      <c r="BU22" s="85"/>
      <c r="BV22" s="85"/>
      <c r="BW22" s="85"/>
      <c r="BX22" s="85"/>
      <c r="BY22" s="85"/>
      <c r="BZ22" s="8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84"/>
      <c r="BM23" s="85"/>
      <c r="BN23" s="85"/>
      <c r="BO23" s="85"/>
      <c r="BP23" s="85"/>
      <c r="BQ23" s="85"/>
      <c r="BR23" s="85"/>
      <c r="BS23" s="85"/>
      <c r="BT23" s="85"/>
      <c r="BU23" s="85"/>
      <c r="BV23" s="85"/>
      <c r="BW23" s="85"/>
      <c r="BX23" s="85"/>
      <c r="BY23" s="85"/>
      <c r="BZ23" s="8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84"/>
      <c r="BM24" s="85"/>
      <c r="BN24" s="85"/>
      <c r="BO24" s="85"/>
      <c r="BP24" s="85"/>
      <c r="BQ24" s="85"/>
      <c r="BR24" s="85"/>
      <c r="BS24" s="85"/>
      <c r="BT24" s="85"/>
      <c r="BU24" s="85"/>
      <c r="BV24" s="85"/>
      <c r="BW24" s="85"/>
      <c r="BX24" s="85"/>
      <c r="BY24" s="85"/>
      <c r="BZ24" s="8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84"/>
      <c r="BM25" s="85"/>
      <c r="BN25" s="85"/>
      <c r="BO25" s="85"/>
      <c r="BP25" s="85"/>
      <c r="BQ25" s="85"/>
      <c r="BR25" s="85"/>
      <c r="BS25" s="85"/>
      <c r="BT25" s="85"/>
      <c r="BU25" s="85"/>
      <c r="BV25" s="85"/>
      <c r="BW25" s="85"/>
      <c r="BX25" s="85"/>
      <c r="BY25" s="85"/>
      <c r="BZ25" s="8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84"/>
      <c r="BM26" s="85"/>
      <c r="BN26" s="85"/>
      <c r="BO26" s="85"/>
      <c r="BP26" s="85"/>
      <c r="BQ26" s="85"/>
      <c r="BR26" s="85"/>
      <c r="BS26" s="85"/>
      <c r="BT26" s="85"/>
      <c r="BU26" s="85"/>
      <c r="BV26" s="85"/>
      <c r="BW26" s="85"/>
      <c r="BX26" s="85"/>
      <c r="BY26" s="85"/>
      <c r="BZ26" s="8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84"/>
      <c r="BM27" s="85"/>
      <c r="BN27" s="85"/>
      <c r="BO27" s="85"/>
      <c r="BP27" s="85"/>
      <c r="BQ27" s="85"/>
      <c r="BR27" s="85"/>
      <c r="BS27" s="85"/>
      <c r="BT27" s="85"/>
      <c r="BU27" s="85"/>
      <c r="BV27" s="85"/>
      <c r="BW27" s="85"/>
      <c r="BX27" s="85"/>
      <c r="BY27" s="85"/>
      <c r="BZ27" s="8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84"/>
      <c r="BM28" s="85"/>
      <c r="BN28" s="85"/>
      <c r="BO28" s="85"/>
      <c r="BP28" s="85"/>
      <c r="BQ28" s="85"/>
      <c r="BR28" s="85"/>
      <c r="BS28" s="85"/>
      <c r="BT28" s="85"/>
      <c r="BU28" s="85"/>
      <c r="BV28" s="85"/>
      <c r="BW28" s="85"/>
      <c r="BX28" s="85"/>
      <c r="BY28" s="85"/>
      <c r="BZ28" s="8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84"/>
      <c r="BM29" s="85"/>
      <c r="BN29" s="85"/>
      <c r="BO29" s="85"/>
      <c r="BP29" s="85"/>
      <c r="BQ29" s="85"/>
      <c r="BR29" s="85"/>
      <c r="BS29" s="85"/>
      <c r="BT29" s="85"/>
      <c r="BU29" s="85"/>
      <c r="BV29" s="85"/>
      <c r="BW29" s="85"/>
      <c r="BX29" s="85"/>
      <c r="BY29" s="85"/>
      <c r="BZ29" s="8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84"/>
      <c r="BM30" s="85"/>
      <c r="BN30" s="85"/>
      <c r="BO30" s="85"/>
      <c r="BP30" s="85"/>
      <c r="BQ30" s="85"/>
      <c r="BR30" s="85"/>
      <c r="BS30" s="85"/>
      <c r="BT30" s="85"/>
      <c r="BU30" s="85"/>
      <c r="BV30" s="85"/>
      <c r="BW30" s="85"/>
      <c r="BX30" s="85"/>
      <c r="BY30" s="85"/>
      <c r="BZ30" s="8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84"/>
      <c r="BM31" s="85"/>
      <c r="BN31" s="85"/>
      <c r="BO31" s="85"/>
      <c r="BP31" s="85"/>
      <c r="BQ31" s="85"/>
      <c r="BR31" s="85"/>
      <c r="BS31" s="85"/>
      <c r="BT31" s="85"/>
      <c r="BU31" s="85"/>
      <c r="BV31" s="85"/>
      <c r="BW31" s="85"/>
      <c r="BX31" s="85"/>
      <c r="BY31" s="85"/>
      <c r="BZ31" s="8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84"/>
      <c r="BM32" s="85"/>
      <c r="BN32" s="85"/>
      <c r="BO32" s="85"/>
      <c r="BP32" s="85"/>
      <c r="BQ32" s="85"/>
      <c r="BR32" s="85"/>
      <c r="BS32" s="85"/>
      <c r="BT32" s="85"/>
      <c r="BU32" s="85"/>
      <c r="BV32" s="85"/>
      <c r="BW32" s="85"/>
      <c r="BX32" s="85"/>
      <c r="BY32" s="85"/>
      <c r="BZ32" s="8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84"/>
      <c r="BM33" s="85"/>
      <c r="BN33" s="85"/>
      <c r="BO33" s="85"/>
      <c r="BP33" s="85"/>
      <c r="BQ33" s="85"/>
      <c r="BR33" s="85"/>
      <c r="BS33" s="85"/>
      <c r="BT33" s="85"/>
      <c r="BU33" s="85"/>
      <c r="BV33" s="85"/>
      <c r="BW33" s="85"/>
      <c r="BX33" s="85"/>
      <c r="BY33" s="85"/>
      <c r="BZ33" s="8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84"/>
      <c r="BM34" s="85"/>
      <c r="BN34" s="85"/>
      <c r="BO34" s="85"/>
      <c r="BP34" s="85"/>
      <c r="BQ34" s="85"/>
      <c r="BR34" s="85"/>
      <c r="BS34" s="85"/>
      <c r="BT34" s="85"/>
      <c r="BU34" s="85"/>
      <c r="BV34" s="85"/>
      <c r="BW34" s="85"/>
      <c r="BX34" s="85"/>
      <c r="BY34" s="85"/>
      <c r="BZ34" s="8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84"/>
      <c r="BM35" s="85"/>
      <c r="BN35" s="85"/>
      <c r="BO35" s="85"/>
      <c r="BP35" s="85"/>
      <c r="BQ35" s="85"/>
      <c r="BR35" s="85"/>
      <c r="BS35" s="85"/>
      <c r="BT35" s="85"/>
      <c r="BU35" s="85"/>
      <c r="BV35" s="85"/>
      <c r="BW35" s="85"/>
      <c r="BX35" s="85"/>
      <c r="BY35" s="85"/>
      <c r="BZ35" s="8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84"/>
      <c r="BM36" s="85"/>
      <c r="BN36" s="85"/>
      <c r="BO36" s="85"/>
      <c r="BP36" s="85"/>
      <c r="BQ36" s="85"/>
      <c r="BR36" s="85"/>
      <c r="BS36" s="85"/>
      <c r="BT36" s="85"/>
      <c r="BU36" s="85"/>
      <c r="BV36" s="85"/>
      <c r="BW36" s="85"/>
      <c r="BX36" s="85"/>
      <c r="BY36" s="85"/>
      <c r="BZ36" s="8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84"/>
      <c r="BM37" s="85"/>
      <c r="BN37" s="85"/>
      <c r="BO37" s="85"/>
      <c r="BP37" s="85"/>
      <c r="BQ37" s="85"/>
      <c r="BR37" s="85"/>
      <c r="BS37" s="85"/>
      <c r="BT37" s="85"/>
      <c r="BU37" s="85"/>
      <c r="BV37" s="85"/>
      <c r="BW37" s="85"/>
      <c r="BX37" s="85"/>
      <c r="BY37" s="85"/>
      <c r="BZ37" s="8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84"/>
      <c r="BM38" s="85"/>
      <c r="BN38" s="85"/>
      <c r="BO38" s="85"/>
      <c r="BP38" s="85"/>
      <c r="BQ38" s="85"/>
      <c r="BR38" s="85"/>
      <c r="BS38" s="85"/>
      <c r="BT38" s="85"/>
      <c r="BU38" s="85"/>
      <c r="BV38" s="85"/>
      <c r="BW38" s="85"/>
      <c r="BX38" s="85"/>
      <c r="BY38" s="85"/>
      <c r="BZ38" s="8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84"/>
      <c r="BM39" s="85"/>
      <c r="BN39" s="85"/>
      <c r="BO39" s="85"/>
      <c r="BP39" s="85"/>
      <c r="BQ39" s="85"/>
      <c r="BR39" s="85"/>
      <c r="BS39" s="85"/>
      <c r="BT39" s="85"/>
      <c r="BU39" s="85"/>
      <c r="BV39" s="85"/>
      <c r="BW39" s="85"/>
      <c r="BX39" s="85"/>
      <c r="BY39" s="85"/>
      <c r="BZ39" s="8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84"/>
      <c r="BM40" s="85"/>
      <c r="BN40" s="85"/>
      <c r="BO40" s="85"/>
      <c r="BP40" s="85"/>
      <c r="BQ40" s="85"/>
      <c r="BR40" s="85"/>
      <c r="BS40" s="85"/>
      <c r="BT40" s="85"/>
      <c r="BU40" s="85"/>
      <c r="BV40" s="85"/>
      <c r="BW40" s="85"/>
      <c r="BX40" s="85"/>
      <c r="BY40" s="85"/>
      <c r="BZ40" s="8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84"/>
      <c r="BM41" s="85"/>
      <c r="BN41" s="85"/>
      <c r="BO41" s="85"/>
      <c r="BP41" s="85"/>
      <c r="BQ41" s="85"/>
      <c r="BR41" s="85"/>
      <c r="BS41" s="85"/>
      <c r="BT41" s="85"/>
      <c r="BU41" s="85"/>
      <c r="BV41" s="85"/>
      <c r="BW41" s="85"/>
      <c r="BX41" s="85"/>
      <c r="BY41" s="85"/>
      <c r="BZ41" s="8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84"/>
      <c r="BM42" s="85"/>
      <c r="BN42" s="85"/>
      <c r="BO42" s="85"/>
      <c r="BP42" s="85"/>
      <c r="BQ42" s="85"/>
      <c r="BR42" s="85"/>
      <c r="BS42" s="85"/>
      <c r="BT42" s="85"/>
      <c r="BU42" s="85"/>
      <c r="BV42" s="85"/>
      <c r="BW42" s="85"/>
      <c r="BX42" s="85"/>
      <c r="BY42" s="85"/>
      <c r="BZ42" s="8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84"/>
      <c r="BM43" s="85"/>
      <c r="BN43" s="85"/>
      <c r="BO43" s="85"/>
      <c r="BP43" s="85"/>
      <c r="BQ43" s="85"/>
      <c r="BR43" s="85"/>
      <c r="BS43" s="85"/>
      <c r="BT43" s="85"/>
      <c r="BU43" s="85"/>
      <c r="BV43" s="85"/>
      <c r="BW43" s="85"/>
      <c r="BX43" s="85"/>
      <c r="BY43" s="85"/>
      <c r="BZ43" s="8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87"/>
      <c r="BM44" s="88"/>
      <c r="BN44" s="88"/>
      <c r="BO44" s="88"/>
      <c r="BP44" s="88"/>
      <c r="BQ44" s="88"/>
      <c r="BR44" s="88"/>
      <c r="BS44" s="88"/>
      <c r="BT44" s="88"/>
      <c r="BU44" s="88"/>
      <c r="BV44" s="88"/>
      <c r="BW44" s="88"/>
      <c r="BX44" s="88"/>
      <c r="BY44" s="88"/>
      <c r="BZ44" s="8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117</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118</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44</v>
      </c>
      <c r="H86" s="26" t="str">
        <f>データ!BP6</f>
        <v>【953.26】</v>
      </c>
      <c r="I86" s="26" t="str">
        <f>データ!CA6</f>
        <v>【45.31】</v>
      </c>
      <c r="J86" s="26" t="str">
        <f>データ!CL6</f>
        <v>【379.91】</v>
      </c>
      <c r="K86" s="26" t="str">
        <f>データ!CW6</f>
        <v>【33.67】</v>
      </c>
      <c r="L86" s="26" t="str">
        <f>データ!DH6</f>
        <v>【79.94】</v>
      </c>
      <c r="M86" s="26" t="s">
        <v>44</v>
      </c>
      <c r="N86" s="26" t="s">
        <v>44</v>
      </c>
      <c r="O86" s="26" t="str">
        <f>データ!EO6</f>
        <v>【0.01】</v>
      </c>
    </row>
  </sheetData>
  <sheetProtection algorithmName="SHA-512" hashValue="5N+rBPl+k4Bq4IwDIgWp6UY4WvuIE8gO3Vrm9/i4NFkEkeEzMAfki9qpWoQLrPbfyP4LmAauXnSD2+H+I2hYBA==" saltValue="h2uyEesQD6zgWRIMcBsWcw=="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2019</v>
      </c>
      <c r="C6" s="33">
        <f t="shared" ref="C6:X6" si="3">C7</f>
        <v>422088</v>
      </c>
      <c r="D6" s="33">
        <f t="shared" si="3"/>
        <v>47</v>
      </c>
      <c r="E6" s="33">
        <f t="shared" si="3"/>
        <v>17</v>
      </c>
      <c r="F6" s="33">
        <f t="shared" si="3"/>
        <v>6</v>
      </c>
      <c r="G6" s="33">
        <f t="shared" si="3"/>
        <v>0</v>
      </c>
      <c r="H6" s="33" t="str">
        <f t="shared" si="3"/>
        <v>長崎県　松浦市</v>
      </c>
      <c r="I6" s="33" t="str">
        <f t="shared" si="3"/>
        <v>法非適用</v>
      </c>
      <c r="J6" s="33" t="str">
        <f t="shared" si="3"/>
        <v>下水道事業</v>
      </c>
      <c r="K6" s="33" t="str">
        <f t="shared" si="3"/>
        <v>漁業集落排水</v>
      </c>
      <c r="L6" s="33" t="str">
        <f t="shared" si="3"/>
        <v>H2</v>
      </c>
      <c r="M6" s="33" t="str">
        <f t="shared" si="3"/>
        <v>非設置</v>
      </c>
      <c r="N6" s="34" t="str">
        <f t="shared" si="3"/>
        <v>-</v>
      </c>
      <c r="O6" s="34" t="str">
        <f t="shared" si="3"/>
        <v>該当数値なし</v>
      </c>
      <c r="P6" s="34">
        <f t="shared" si="3"/>
        <v>5.85</v>
      </c>
      <c r="Q6" s="34">
        <f t="shared" si="3"/>
        <v>97.36</v>
      </c>
      <c r="R6" s="34">
        <f t="shared" si="3"/>
        <v>4150</v>
      </c>
      <c r="S6" s="34">
        <f t="shared" si="3"/>
        <v>22533</v>
      </c>
      <c r="T6" s="34">
        <f t="shared" si="3"/>
        <v>130.55000000000001</v>
      </c>
      <c r="U6" s="34">
        <f t="shared" si="3"/>
        <v>172.6</v>
      </c>
      <c r="V6" s="34">
        <f t="shared" si="3"/>
        <v>1308</v>
      </c>
      <c r="W6" s="34">
        <f t="shared" si="3"/>
        <v>0.85</v>
      </c>
      <c r="X6" s="34">
        <f t="shared" si="3"/>
        <v>1538.82</v>
      </c>
      <c r="Y6" s="35">
        <f>IF(Y7="",NA(),Y7)</f>
        <v>75.98</v>
      </c>
      <c r="Z6" s="35">
        <f t="shared" ref="Z6:AH6" si="4">IF(Z7="",NA(),Z7)</f>
        <v>79.680000000000007</v>
      </c>
      <c r="AA6" s="35">
        <f t="shared" si="4"/>
        <v>95.09</v>
      </c>
      <c r="AB6" s="35">
        <f t="shared" si="4"/>
        <v>95.16</v>
      </c>
      <c r="AC6" s="35">
        <f t="shared" si="4"/>
        <v>93.88</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1029.24</v>
      </c>
      <c r="BL6" s="35">
        <f t="shared" si="7"/>
        <v>1063.93</v>
      </c>
      <c r="BM6" s="35">
        <f t="shared" si="7"/>
        <v>1060.8599999999999</v>
      </c>
      <c r="BN6" s="35">
        <f t="shared" si="7"/>
        <v>1006.65</v>
      </c>
      <c r="BO6" s="35">
        <f t="shared" si="7"/>
        <v>998.42</v>
      </c>
      <c r="BP6" s="34" t="str">
        <f>IF(BP7="","",IF(BP7="-","【-】","【"&amp;SUBSTITUTE(TEXT(BP7,"#,##0.00"),"-","△")&amp;"】"))</f>
        <v>【953.26】</v>
      </c>
      <c r="BQ6" s="35">
        <f>IF(BQ7="",NA(),BQ7)</f>
        <v>31.27</v>
      </c>
      <c r="BR6" s="35">
        <f t="shared" ref="BR6:BZ6" si="8">IF(BR7="",NA(),BR7)</f>
        <v>50.92</v>
      </c>
      <c r="BS6" s="35">
        <f t="shared" si="8"/>
        <v>42.03</v>
      </c>
      <c r="BT6" s="35">
        <f t="shared" si="8"/>
        <v>45.18</v>
      </c>
      <c r="BU6" s="35">
        <f t="shared" si="8"/>
        <v>24.71</v>
      </c>
      <c r="BV6" s="35">
        <f t="shared" si="8"/>
        <v>43.13</v>
      </c>
      <c r="BW6" s="35">
        <f t="shared" si="8"/>
        <v>46.26</v>
      </c>
      <c r="BX6" s="35">
        <f t="shared" si="8"/>
        <v>45.81</v>
      </c>
      <c r="BY6" s="35">
        <f t="shared" si="8"/>
        <v>43.43</v>
      </c>
      <c r="BZ6" s="35">
        <f t="shared" si="8"/>
        <v>41.41</v>
      </c>
      <c r="CA6" s="34" t="str">
        <f>IF(CA7="","",IF(CA7="-","【-】","【"&amp;SUBSTITUTE(TEXT(CA7,"#,##0.00"),"-","△")&amp;"】"))</f>
        <v>【45.31】</v>
      </c>
      <c r="CB6" s="35">
        <f>IF(CB7="",NA(),CB7)</f>
        <v>643.03</v>
      </c>
      <c r="CC6" s="35">
        <f t="shared" ref="CC6:CK6" si="9">IF(CC7="",NA(),CC7)</f>
        <v>395.87</v>
      </c>
      <c r="CD6" s="35">
        <f t="shared" si="9"/>
        <v>478.57</v>
      </c>
      <c r="CE6" s="35">
        <f t="shared" si="9"/>
        <v>444.98</v>
      </c>
      <c r="CF6" s="35">
        <f t="shared" si="9"/>
        <v>826.01</v>
      </c>
      <c r="CG6" s="35">
        <f t="shared" si="9"/>
        <v>392.03</v>
      </c>
      <c r="CH6" s="35">
        <f t="shared" si="9"/>
        <v>376.4</v>
      </c>
      <c r="CI6" s="35">
        <f t="shared" si="9"/>
        <v>383.92</v>
      </c>
      <c r="CJ6" s="35">
        <f t="shared" si="9"/>
        <v>400.44</v>
      </c>
      <c r="CK6" s="35">
        <f t="shared" si="9"/>
        <v>417.56</v>
      </c>
      <c r="CL6" s="34" t="str">
        <f>IF(CL7="","",IF(CL7="-","【-】","【"&amp;SUBSTITUTE(TEXT(CL7,"#,##0.00"),"-","△")&amp;"】"))</f>
        <v>【379.91】</v>
      </c>
      <c r="CM6" s="35">
        <f>IF(CM7="",NA(),CM7)</f>
        <v>18.010000000000002</v>
      </c>
      <c r="CN6" s="35">
        <f t="shared" ref="CN6:CV6" si="10">IF(CN7="",NA(),CN7)</f>
        <v>18.53</v>
      </c>
      <c r="CO6" s="35">
        <f t="shared" si="10"/>
        <v>18.43</v>
      </c>
      <c r="CP6" s="35">
        <f t="shared" si="10"/>
        <v>18.32</v>
      </c>
      <c r="CQ6" s="35">
        <f t="shared" si="10"/>
        <v>17.079999999999998</v>
      </c>
      <c r="CR6" s="35">
        <f t="shared" si="10"/>
        <v>35.64</v>
      </c>
      <c r="CS6" s="35">
        <f t="shared" si="10"/>
        <v>33.729999999999997</v>
      </c>
      <c r="CT6" s="35">
        <f t="shared" si="10"/>
        <v>33.21</v>
      </c>
      <c r="CU6" s="35">
        <f t="shared" si="10"/>
        <v>32.229999999999997</v>
      </c>
      <c r="CV6" s="35">
        <f t="shared" si="10"/>
        <v>32.479999999999997</v>
      </c>
      <c r="CW6" s="34" t="str">
        <f>IF(CW7="","",IF(CW7="-","【-】","【"&amp;SUBSTITUTE(TEXT(CW7,"#,##0.00"),"-","△")&amp;"】"))</f>
        <v>【33.67】</v>
      </c>
      <c r="CX6" s="35">
        <f>IF(CX7="",NA(),CX7)</f>
        <v>62.63</v>
      </c>
      <c r="CY6" s="35">
        <f t="shared" ref="CY6:DG6" si="11">IF(CY7="",NA(),CY7)</f>
        <v>64.78</v>
      </c>
      <c r="CZ6" s="35">
        <f t="shared" si="11"/>
        <v>67.900000000000006</v>
      </c>
      <c r="DA6" s="35">
        <f t="shared" si="11"/>
        <v>70.38</v>
      </c>
      <c r="DB6" s="35">
        <f t="shared" si="11"/>
        <v>70.569999999999993</v>
      </c>
      <c r="DC6" s="35">
        <f t="shared" si="11"/>
        <v>82.92</v>
      </c>
      <c r="DD6" s="35">
        <f t="shared" si="11"/>
        <v>79.989999999999995</v>
      </c>
      <c r="DE6" s="35">
        <f t="shared" si="11"/>
        <v>79.98</v>
      </c>
      <c r="DF6" s="35">
        <f t="shared" si="11"/>
        <v>80.8</v>
      </c>
      <c r="DG6" s="35">
        <f t="shared" si="11"/>
        <v>79.2</v>
      </c>
      <c r="DH6" s="34" t="str">
        <f>IF(DH7="","",IF(DH7="-","【-】","【"&amp;SUBSTITUTE(TEXT(DH7,"#,##0.00"),"-","△")&amp;"】"))</f>
        <v>【79.94】</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0.18</v>
      </c>
      <c r="EK6" s="35">
        <f t="shared" si="14"/>
        <v>0.01</v>
      </c>
      <c r="EL6" s="35">
        <f t="shared" si="14"/>
        <v>0.09</v>
      </c>
      <c r="EM6" s="35">
        <f t="shared" si="14"/>
        <v>0.02</v>
      </c>
      <c r="EN6" s="35">
        <f t="shared" si="14"/>
        <v>0.01</v>
      </c>
      <c r="EO6" s="34" t="str">
        <f>IF(EO7="","",IF(EO7="-","【-】","【"&amp;SUBSTITUTE(TEXT(EO7,"#,##0.00"),"-","△")&amp;"】"))</f>
        <v>【0.01】</v>
      </c>
    </row>
    <row r="7" spans="1:145" s="36" customFormat="1" x14ac:dyDescent="0.15">
      <c r="A7" s="28"/>
      <c r="B7" s="37">
        <v>2019</v>
      </c>
      <c r="C7" s="37">
        <v>422088</v>
      </c>
      <c r="D7" s="37">
        <v>47</v>
      </c>
      <c r="E7" s="37">
        <v>17</v>
      </c>
      <c r="F7" s="37">
        <v>6</v>
      </c>
      <c r="G7" s="37">
        <v>0</v>
      </c>
      <c r="H7" s="37" t="s">
        <v>98</v>
      </c>
      <c r="I7" s="37" t="s">
        <v>99</v>
      </c>
      <c r="J7" s="37" t="s">
        <v>100</v>
      </c>
      <c r="K7" s="37" t="s">
        <v>101</v>
      </c>
      <c r="L7" s="37" t="s">
        <v>102</v>
      </c>
      <c r="M7" s="37" t="s">
        <v>103</v>
      </c>
      <c r="N7" s="38" t="s">
        <v>104</v>
      </c>
      <c r="O7" s="38" t="s">
        <v>105</v>
      </c>
      <c r="P7" s="38">
        <v>5.85</v>
      </c>
      <c r="Q7" s="38">
        <v>97.36</v>
      </c>
      <c r="R7" s="38">
        <v>4150</v>
      </c>
      <c r="S7" s="38">
        <v>22533</v>
      </c>
      <c r="T7" s="38">
        <v>130.55000000000001</v>
      </c>
      <c r="U7" s="38">
        <v>172.6</v>
      </c>
      <c r="V7" s="38">
        <v>1308</v>
      </c>
      <c r="W7" s="38">
        <v>0.85</v>
      </c>
      <c r="X7" s="38">
        <v>1538.82</v>
      </c>
      <c r="Y7" s="38">
        <v>75.98</v>
      </c>
      <c r="Z7" s="38">
        <v>79.680000000000007</v>
      </c>
      <c r="AA7" s="38">
        <v>95.09</v>
      </c>
      <c r="AB7" s="38">
        <v>95.16</v>
      </c>
      <c r="AC7" s="38">
        <v>93.88</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1029.24</v>
      </c>
      <c r="BL7" s="38">
        <v>1063.93</v>
      </c>
      <c r="BM7" s="38">
        <v>1060.8599999999999</v>
      </c>
      <c r="BN7" s="38">
        <v>1006.65</v>
      </c>
      <c r="BO7" s="38">
        <v>998.42</v>
      </c>
      <c r="BP7" s="38">
        <v>953.26</v>
      </c>
      <c r="BQ7" s="38">
        <v>31.27</v>
      </c>
      <c r="BR7" s="38">
        <v>50.92</v>
      </c>
      <c r="BS7" s="38">
        <v>42.03</v>
      </c>
      <c r="BT7" s="38">
        <v>45.18</v>
      </c>
      <c r="BU7" s="38">
        <v>24.71</v>
      </c>
      <c r="BV7" s="38">
        <v>43.13</v>
      </c>
      <c r="BW7" s="38">
        <v>46.26</v>
      </c>
      <c r="BX7" s="38">
        <v>45.81</v>
      </c>
      <c r="BY7" s="38">
        <v>43.43</v>
      </c>
      <c r="BZ7" s="38">
        <v>41.41</v>
      </c>
      <c r="CA7" s="38">
        <v>45.31</v>
      </c>
      <c r="CB7" s="38">
        <v>643.03</v>
      </c>
      <c r="CC7" s="38">
        <v>395.87</v>
      </c>
      <c r="CD7" s="38">
        <v>478.57</v>
      </c>
      <c r="CE7" s="38">
        <v>444.98</v>
      </c>
      <c r="CF7" s="38">
        <v>826.01</v>
      </c>
      <c r="CG7" s="38">
        <v>392.03</v>
      </c>
      <c r="CH7" s="38">
        <v>376.4</v>
      </c>
      <c r="CI7" s="38">
        <v>383.92</v>
      </c>
      <c r="CJ7" s="38">
        <v>400.44</v>
      </c>
      <c r="CK7" s="38">
        <v>417.56</v>
      </c>
      <c r="CL7" s="38">
        <v>379.91</v>
      </c>
      <c r="CM7" s="38">
        <v>18.010000000000002</v>
      </c>
      <c r="CN7" s="38">
        <v>18.53</v>
      </c>
      <c r="CO7" s="38">
        <v>18.43</v>
      </c>
      <c r="CP7" s="38">
        <v>18.32</v>
      </c>
      <c r="CQ7" s="38">
        <v>17.079999999999998</v>
      </c>
      <c r="CR7" s="38">
        <v>35.64</v>
      </c>
      <c r="CS7" s="38">
        <v>33.729999999999997</v>
      </c>
      <c r="CT7" s="38">
        <v>33.21</v>
      </c>
      <c r="CU7" s="38">
        <v>32.229999999999997</v>
      </c>
      <c r="CV7" s="38">
        <v>32.479999999999997</v>
      </c>
      <c r="CW7" s="38">
        <v>33.67</v>
      </c>
      <c r="CX7" s="38">
        <v>62.63</v>
      </c>
      <c r="CY7" s="38">
        <v>64.78</v>
      </c>
      <c r="CZ7" s="38">
        <v>67.900000000000006</v>
      </c>
      <c r="DA7" s="38">
        <v>70.38</v>
      </c>
      <c r="DB7" s="38">
        <v>70.569999999999993</v>
      </c>
      <c r="DC7" s="38">
        <v>82.92</v>
      </c>
      <c r="DD7" s="38">
        <v>79.989999999999995</v>
      </c>
      <c r="DE7" s="38">
        <v>79.98</v>
      </c>
      <c r="DF7" s="38">
        <v>80.8</v>
      </c>
      <c r="DG7" s="38">
        <v>79.2</v>
      </c>
      <c r="DH7" s="38">
        <v>79.94</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0.18</v>
      </c>
      <c r="EK7" s="38">
        <v>0.01</v>
      </c>
      <c r="EL7" s="38">
        <v>0.09</v>
      </c>
      <c r="EM7" s="38">
        <v>0.02</v>
      </c>
      <c r="EN7" s="38">
        <v>0.01</v>
      </c>
      <c r="EO7" s="38">
        <v>0.01</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111</v>
      </c>
    </row>
    <row r="12" spans="1:145" x14ac:dyDescent="0.15">
      <c r="B12">
        <v>1</v>
      </c>
      <c r="C12">
        <v>1</v>
      </c>
      <c r="D12">
        <v>1</v>
      </c>
      <c r="E12">
        <v>1</v>
      </c>
      <c r="F12">
        <v>1</v>
      </c>
      <c r="G12" t="s">
        <v>112</v>
      </c>
    </row>
    <row r="13" spans="1:145" x14ac:dyDescent="0.15">
      <c r="B13" t="s">
        <v>113</v>
      </c>
      <c r="C13" t="s">
        <v>114</v>
      </c>
      <c r="D13" t="s">
        <v>114</v>
      </c>
      <c r="E13" t="s">
        <v>114</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石井 沙織</cp:lastModifiedBy>
  <cp:lastPrinted>2021-02-10T10:09:28Z</cp:lastPrinted>
  <dcterms:created xsi:type="dcterms:W3CDTF">2020-12-04T03:12:33Z</dcterms:created>
  <dcterms:modified xsi:type="dcterms:W3CDTF">2021-02-22T09:03:53Z</dcterms:modified>
  <cp:category/>
</cp:coreProperties>
</file>