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4_市町→県\09 壱岐市 ○\上水道事業\"/>
    </mc:Choice>
  </mc:AlternateContent>
  <xr:revisionPtr revIDLastSave="0" documentId="13_ncr:1_{5AC8FC99-0B62-4705-AB57-9BCEDF49C528}" xr6:coauthVersionLast="45" xr6:coauthVersionMax="45" xr10:uidLastSave="{00000000-0000-0000-0000-000000000000}"/>
  <workbookProtection workbookAlgorithmName="SHA-512" workbookHashValue="m0RHtxaN2k9xT7P6zcp76X6BrTEP75qkkepr1Tn9sws+W/2u2KtrqedN1INUb+a4UI6KuWaEh/XyIZlrNIx8Pg==" workbookSaltValue="NO5ZmfX+FT+7qUo+XMe7h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<sst xmlns="http://schemas.openxmlformats.org/spreadsheetml/2006/main" count="228" uniqueCount="114">
  <si>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</si>
  <si>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</si>
  <si>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</si>
  <si>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</si>
  <si>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</si>
  <si>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</si>
  <si>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</si>
  <si>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</si>
  <si>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</si>
  <si>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</si>
  <si>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</si>
  <si>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</si>
  <si>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</si>
  <si>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</si>
  <si>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</si>
  <si>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</si>
  <si>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</si>
  <si>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</si>
  <si>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</si>
  <si>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</si>
  <si>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</si>
  <si>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</si>
  <si>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</si>
  <si>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</si>
  <si>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</si>
  <si>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</si>
  <si>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</si>
  <si>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</si>
  <si>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</si>
  <si>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</si>
  <si>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</si>
  <si>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</si>
  <si>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</si>
  <si>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</si>
  <si>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</si>
  <si>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</si>
  <si>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</si>
  <si>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</si>
  <si>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</si>
  <si>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</si>
  <si>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</si>
  <si>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</si>
  <si>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</si>
  <si>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</si>
  <si>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</si>
  <si>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</si>
  <si>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</si>
  <si>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</si>
  <si>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</si>
  <si>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</si>
  <si>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</si>
  <si>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</si>
  <si>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</si>
  <si>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</si>
  <si>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</si>
  <si>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</si>
  <si>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</si>
  <si>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</si>
  <si>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</si>
  <si>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</si>
  <si>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</si>
  <si>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</si>
  <si>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</si>
  <si>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</si>
  <si>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</si>
  <si>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</si>
  <si>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</si>
  <si>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</si>
  <si>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</si>
  <si>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</si>
  <si>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</si>
  <si>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</si>
  <si>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</si>
  <si>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</si>
  <si>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</si>
  <si>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</si>
  <si>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</si>
  <si>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</si>
  <si>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</si>
  <si>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</si>
  <si>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</si>
  <si>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</si>
  <si>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</si>
  <si>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</si>
  <si>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</si>
  <si>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</si>
  <si>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</si>
  <si>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</si>
  <si>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</si>
  <si>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</si>
  <si>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</si>
  <si>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</si>
  <si>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</si>
  <si>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</si>
  <si>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</si>
  <si>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</si>
  <si>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</si>
  <si>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</si>
  <si>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</si>
  <si>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</si>
  <si>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</si>
  <si>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</si>
  <si>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</si>
  <si>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</si>
  <si>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</si>
  <si>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</si>
  <si>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</si>
  <si>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</si>
  <si>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</si>
  <si>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</si>
  <si>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</si>
  <si>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簡水を統合した事で経営状況が悪化し、平均値を下回る箇所（項目）が見られるため、経常収支比率や有収率の向上等、更なる経営健全化を図る必要がある。
また今後は老朽施設・管路等の設備更新を実施する必要があり、一般会計からの繰入金縮減の為にも、水道料金の改定を含めた財源の確保が重要課題である。</t>
    <rPh sb="7" eb="8">
      <t>コト</t>
    </rPh>
    <rPh sb="9" eb="11">
      <t>ケイエイ</t>
    </rPh>
    <rPh sb="11" eb="13">
      <t>ジョウキョウ</t>
    </rPh>
    <rPh sb="14" eb="16">
      <t>アッカ</t>
    </rPh>
    <rPh sb="18" eb="21">
      <t>ヘイキンチ</t>
    </rPh>
    <rPh sb="22" eb="24">
      <t>シタマワ</t>
    </rPh>
    <rPh sb="25" eb="27">
      <t>カショ</t>
    </rPh>
    <rPh sb="28" eb="30">
      <t>コウモク</t>
    </rPh>
    <rPh sb="32" eb="33">
      <t>ミ</t>
    </rPh>
    <rPh sb="39" eb="41">
      <t>ケイジョウ</t>
    </rPh>
    <rPh sb="54" eb="55">
      <t>サラ</t>
    </rPh>
    <rPh sb="79" eb="81">
      <t>シセツ</t>
    </rPh>
    <rPh sb="82" eb="84">
      <t>カンロ</t>
    </rPh>
    <rPh sb="101" eb="103">
      <t>イッパン</t>
    </rPh>
    <rPh sb="103" eb="105">
      <t>カイケイ</t>
    </rPh>
    <rPh sb="108" eb="110">
      <t>クリイレ</t>
    </rPh>
    <rPh sb="110" eb="111">
      <t>キン</t>
    </rPh>
    <rPh sb="111" eb="113">
      <t>シュクゲン</t>
    </rPh>
    <rPh sb="114" eb="115">
      <t>タメ</t>
    </rPh>
    <phoneticPr fontId="4"/>
  </si>
  <si>
    <t>①経常収支比率は100％を超えているが、一般会計からの繰入金に依存した経営状況であり、今後は料金改定を検討する段階にある。
②累積欠損金は発生していないが、維持管理費が増大している為、将来に渡る経営分析を必要とする。
③流動比率は100％を超えているが、平均値は下回っている。但し増加傾向にあるので、現状問題ないと考えている。
④企業債残高対給水収益比率は平成29年度に簡水を統合した為、平均値を上回っている。
⑤料金回収率は増加傾向にあるものの平均値を下回っており、①同様、今後料金改定も検討する必要がある。
⑥給水原価は有収率が低いために平均値を大きく上回っている。今後も有収率の向上が必要である。
⑦施設利用率は季節による変動がある為、ピーク時には高負荷での稼働を余儀なくされている。今後の人口減少を踏まえ、施設の統廃合・ダウンサイジングも検討すべきと考える。
⑧有収率は対策を講じているものの、依然として平均値を大きく下回っている。今後も継続的な漏水調査、老朽管の更新を行う。</t>
    <rPh sb="13" eb="14">
      <t>コ</t>
    </rPh>
    <rPh sb="31" eb="33">
      <t>イゾン</t>
    </rPh>
    <rPh sb="35" eb="37">
      <t>ケイエイ</t>
    </rPh>
    <rPh sb="55" eb="57">
      <t>ダンカイ</t>
    </rPh>
    <rPh sb="64" eb="66">
      <t>ルイセキ</t>
    </rPh>
    <rPh sb="66" eb="68">
      <t>ケッソン</t>
    </rPh>
    <rPh sb="68" eb="69">
      <t>キン</t>
    </rPh>
    <rPh sb="70" eb="72">
      <t>ハッセイ</t>
    </rPh>
    <rPh sb="79" eb="81">
      <t>イジ</t>
    </rPh>
    <rPh sb="81" eb="84">
      <t>カンリヒ</t>
    </rPh>
    <rPh sb="85" eb="87">
      <t>ゾウダイ</t>
    </rPh>
    <rPh sb="91" eb="92">
      <t>タメ</t>
    </rPh>
    <rPh sb="93" eb="95">
      <t>ショウライ</t>
    </rPh>
    <rPh sb="96" eb="97">
      <t>ワタ</t>
    </rPh>
    <rPh sb="98" eb="100">
      <t>ケイエイ</t>
    </rPh>
    <rPh sb="100" eb="102">
      <t>ブンセキ</t>
    </rPh>
    <rPh sb="103" eb="105">
      <t>ヒツヨウ</t>
    </rPh>
    <rPh sb="122" eb="123">
      <t>コ</t>
    </rPh>
    <rPh sb="140" eb="141">
      <t>タダ</t>
    </rPh>
    <rPh sb="142" eb="144">
      <t>ゾウカ</t>
    </rPh>
    <rPh sb="144" eb="146">
      <t>ケイコウ</t>
    </rPh>
    <rPh sb="152" eb="154">
      <t>ゲンジョウ</t>
    </rPh>
    <rPh sb="217" eb="219">
      <t>ゾウカ</t>
    </rPh>
    <rPh sb="219" eb="221">
      <t>ケイコウ</t>
    </rPh>
    <rPh sb="227" eb="230">
      <t>ヘイキンチ</t>
    </rPh>
    <rPh sb="239" eb="241">
      <t>ドウヨウ</t>
    </rPh>
    <phoneticPr fontId="4"/>
  </si>
  <si>
    <t>①有形固定資産減価償却率②管路経年化率③管路更新率のいずれも平均値を大きく下回っているが、これは統合簡水分の管路経過年数について正確に把握できていない部分があることが要因と考える。
今後も管理資産精度の向上及び、老朽管の計画的・継続的な更新が必要と考える。</t>
    <rPh sb="75" eb="77">
      <t>ブブン</t>
    </rPh>
    <rPh sb="94" eb="96">
      <t>カンリ</t>
    </rPh>
    <rPh sb="96" eb="98">
      <t>シサン</t>
    </rPh>
    <rPh sb="98" eb="100">
      <t>セイド</t>
    </rPh>
    <rPh sb="101" eb="103">
      <t>コウジョウ</t>
    </rPh>
    <rPh sb="103" eb="104">
      <t>オヨ</t>
    </rPh>
    <rPh sb="124" eb="12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</si>
</sst>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0.56000000000000005</c:v>
                </c:pt>
                <c:pt idx="2">
                  <c:v>0.19</c:v>
                </c:pt>
                <c:pt idx="3">
                  <c:v>0.42</c:v>
                </c:pt>
                <c:pt idx="4">
                  <c:v>0.26</c:v>
                </c:pt>
              </c:numCache>
            </c:numRef>
          </c:val>
          <c:extLst>
            <c:ext xmlns:c16="http://schemas.microsoft.com/office/drawing/2014/chart" uri="{C3380CC4-5D6E-409C-BE32-E72D297353CC}">
              <c16:uniqueId val="{00000000-76A5-4C6E-ADF9-02F48C021B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76A5-4C6E-ADF9-02F48C021B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62.63</c:v>
                </c:pt>
                <c:pt idx="1">
                  <c:v>63.86</c:v>
                </c:pt>
                <c:pt idx="2">
                  <c:v>59.64</c:v>
                </c:pt>
                <c:pt idx="3">
                  <c:v>59.49</c:v>
                </c:pt>
                <c:pt idx="4">
                  <c:v>59.56</c:v>
                </c:pt>
              </c:numCache>
            </c:numRef>
          </c:val>
          <c:extLst>
            <c:ext xmlns:c16="http://schemas.microsoft.com/office/drawing/2014/chart" uri="{C3380CC4-5D6E-409C-BE32-E72D297353CC}">
              <c16:uniqueId val="{00000000-2889-43DB-9EC7-DC050C769C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2889-43DB-9EC7-DC050C769C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74.27</c:v>
                </c:pt>
                <c:pt idx="1">
                  <c:v>78.040000000000006</c:v>
                </c:pt>
                <c:pt idx="2">
                  <c:v>65.459999999999994</c:v>
                </c:pt>
                <c:pt idx="3">
                  <c:v>64.900000000000006</c:v>
                </c:pt>
                <c:pt idx="4">
                  <c:v>64.430000000000007</c:v>
                </c:pt>
              </c:numCache>
            </c:numRef>
          </c:val>
          <c:extLst>
            <c:ext xmlns:c16="http://schemas.microsoft.com/office/drawing/2014/chart" uri="{C3380CC4-5D6E-409C-BE32-E72D297353CC}">
              <c16:uniqueId val="{00000000-25C7-4AB4-8E05-478C76C95C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25C7-4AB4-8E05-478C76C95C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112.26</c:v>
                </c:pt>
                <c:pt idx="1">
                  <c:v>118.68</c:v>
                </c:pt>
                <c:pt idx="2">
                  <c:v>104.07</c:v>
                </c:pt>
                <c:pt idx="3">
                  <c:v>108.41</c:v>
                </c:pt>
                <c:pt idx="4">
                  <c:v>104.28</c:v>
                </c:pt>
              </c:numCache>
            </c:numRef>
          </c:val>
          <c:extLst>
            <c:ext xmlns:c16="http://schemas.microsoft.com/office/drawing/2014/chart" uri="{C3380CC4-5D6E-409C-BE32-E72D297353CC}">
              <c16:uniqueId val="{00000000-C5B5-4D20-B3F8-414FC57A2E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C5B5-4D20-B3F8-414FC57A2E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43.48</c:v>
                </c:pt>
                <c:pt idx="1">
                  <c:v>46.33</c:v>
                </c:pt>
                <c:pt idx="2">
                  <c:v>17.41</c:v>
                </c:pt>
                <c:pt idx="3">
                  <c:v>21.68</c:v>
                </c:pt>
                <c:pt idx="4">
                  <c:v>25.46</c:v>
                </c:pt>
              </c:numCache>
            </c:numRef>
          </c:val>
          <c:extLst>
            <c:ext xmlns:c16="http://schemas.microsoft.com/office/drawing/2014/chart" uri="{C3380CC4-5D6E-409C-BE32-E72D297353CC}">
              <c16:uniqueId val="{00000000-0969-45BA-B523-65E6AC6456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0969-45BA-B523-65E6AC6456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10.81</c:v>
                </c:pt>
                <c:pt idx="1">
                  <c:v>10.75</c:v>
                </c:pt>
                <c:pt idx="2">
                  <c:v>1.58</c:v>
                </c:pt>
                <c:pt idx="3">
                  <c:v>1.66</c:v>
                </c:pt>
                <c:pt idx="4">
                  <c:v>1.57</c:v>
                </c:pt>
              </c:numCache>
            </c:numRef>
          </c:val>
          <c:extLst>
            <c:ext xmlns:c16="http://schemas.microsoft.com/office/drawing/2014/chart" uri="{C3380CC4-5D6E-409C-BE32-E72D297353CC}">
              <c16:uniqueId val="{00000000-A79E-4B0E-B140-31FAC4E8E9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A79E-4B0E-B140-31FAC4E8E9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6B-462E-A742-6BA009AD6D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936B-462E-A742-6BA009AD6D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613.44000000000005</c:v>
                </c:pt>
                <c:pt idx="1">
                  <c:v>779.58</c:v>
                </c:pt>
                <c:pt idx="2">
                  <c:v>231.79</c:v>
                </c:pt>
                <c:pt idx="3">
                  <c:v>242.09</c:v>
                </c:pt>
                <c:pt idx="4">
                  <c:v>306.74</c:v>
                </c:pt>
              </c:numCache>
            </c:numRef>
          </c:val>
          <c:extLst>
            <c:ext xmlns:c16="http://schemas.microsoft.com/office/drawing/2014/chart" uri="{C3380CC4-5D6E-409C-BE32-E72D297353CC}">
              <c16:uniqueId val="{00000000-E936-4C0E-B272-F43A67A9CE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E936-4C0E-B272-F43A67A9CE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103.47</c:v>
                </c:pt>
                <c:pt idx="1">
                  <c:v>89.84</c:v>
                </c:pt>
                <c:pt idx="2">
                  <c:v>670.68</c:v>
                </c:pt>
                <c:pt idx="3">
                  <c:v>618.21</c:v>
                </c:pt>
                <c:pt idx="4">
                  <c:v>509.69</c:v>
                </c:pt>
              </c:numCache>
            </c:numRef>
          </c:val>
          <c:extLst>
            <c:ext xmlns:c16="http://schemas.microsoft.com/office/drawing/2014/chart" uri="{C3380CC4-5D6E-409C-BE32-E72D297353CC}">
              <c16:uniqueId val="{00000000-1295-4B94-BCB5-D34BFBB2CC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1295-4B94-BCB5-D34BFBB2CC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111.93</c:v>
                </c:pt>
                <c:pt idx="1">
                  <c:v>118.33</c:v>
                </c:pt>
                <c:pt idx="2">
                  <c:v>72.95</c:v>
                </c:pt>
                <c:pt idx="3">
                  <c:v>76.92</c:v>
                </c:pt>
                <c:pt idx="4">
                  <c:v>80.33</c:v>
                </c:pt>
              </c:numCache>
            </c:numRef>
          </c:val>
          <c:extLst>
            <c:ext xmlns:c16="http://schemas.microsoft.com/office/drawing/2014/chart" uri="{C3380CC4-5D6E-409C-BE32-E72D297353CC}">
              <c16:uniqueId val="{00000000-33F5-47CA-BDDC-C6AE296DA0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33F5-47CA-BDDC-C6AE296DA0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183.52</c:v>
                </c:pt>
                <c:pt idx="1">
                  <c:v>165.02</c:v>
                </c:pt>
                <c:pt idx="2">
                  <c:v>275.52</c:v>
                </c:pt>
                <c:pt idx="3">
                  <c:v>263.08999999999997</c:v>
                </c:pt>
                <c:pt idx="4">
                  <c:v>248.45</c:v>
                </c:pt>
              </c:numCache>
            </c:numRef>
          </c:val>
          <c:extLst>
            <c:ext xmlns:c16="http://schemas.microsoft.com/office/drawing/2014/chart" uri="{C3380CC4-5D6E-409C-BE32-E72D297353CC}">
              <c16:uniqueId val="{00000000-0493-4A57-A584-1775152F06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0493-4A57-A584-1775152F06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長崎県　壱岐市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自治体職員</v>
      </c>
      <c r="AE8" s="86"/>
      <c r="AF8" s="86"/>
      <c r="AG8" s="86"/>
      <c r="AH8" s="86"/>
      <c r="AI8" s="86"/>
      <c r="AJ8" s="86"/>
      <c r="AK8" s="4"/>
      <c r="AL8" s="74">
        <f>データ!$R$6</f>
        <v>26439</v>
      </c>
      <c r="AM8" s="74"/>
      <c r="AN8" s="74"/>
      <c r="AO8" s="74"/>
      <c r="AP8" s="74"/>
      <c r="AQ8" s="74"/>
      <c r="AR8" s="74"/>
      <c r="AS8" s="74"/>
      <c r="AT8" s="70">
        <f>データ!$S$6</f>
        <v>139.41999999999999</v>
      </c>
      <c r="AU8" s="71"/>
      <c r="AV8" s="71"/>
      <c r="AW8" s="71"/>
      <c r="AX8" s="71"/>
      <c r="AY8" s="71"/>
      <c r="AZ8" s="71"/>
      <c r="BA8" s="71"/>
      <c r="BB8" s="73">
        <f>データ!$T$6</f>
        <v>189.64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69.22</v>
      </c>
      <c r="J10" s="71"/>
      <c r="K10" s="71"/>
      <c r="L10" s="71"/>
      <c r="M10" s="71"/>
      <c r="N10" s="71"/>
      <c r="O10" s="72"/>
      <c r="P10" s="73">
        <f>データ!$P$6</f>
        <v>99.72</v>
      </c>
      <c r="Q10" s="73"/>
      <c r="R10" s="73"/>
      <c r="S10" s="73"/>
      <c r="T10" s="73"/>
      <c r="U10" s="73"/>
      <c r="V10" s="73"/>
      <c r="W10" s="74">
        <f>データ!$Q$6</f>
        <v>4240</v>
      </c>
      <c r="X10" s="74"/>
      <c r="Y10" s="74"/>
      <c r="Z10" s="74"/>
      <c r="AA10" s="74"/>
      <c r="AB10" s="74"/>
      <c r="AC10" s="74"/>
      <c r="AD10" s="2"/>
      <c r="AE10" s="2"/>
      <c r="AF10" s="2"/>
      <c r="AG10" s="2"/>
      <c r="AH10" s="4"/>
      <c r="AI10" s="4"/>
      <c r="AJ10" s="4"/>
      <c r="AK10" s="4"/>
      <c r="AL10" s="74">
        <f>データ!$U$6</f>
        <v>25998</v>
      </c>
      <c r="AM10" s="74"/>
      <c r="AN10" s="74"/>
      <c r="AO10" s="74"/>
      <c r="AP10" s="74"/>
      <c r="AQ10" s="74"/>
      <c r="AR10" s="74"/>
      <c r="AS10" s="74"/>
      <c r="AT10" s="70">
        <f>データ!$V$6</f>
        <v>133.93</v>
      </c>
      <c r="AU10" s="71"/>
      <c r="AV10" s="71"/>
      <c r="AW10" s="71"/>
      <c r="AX10" s="71"/>
      <c r="AY10" s="71"/>
      <c r="AZ10" s="71"/>
      <c r="BA10" s="71"/>
      <c r="BB10" s="73">
        <f>データ!$W$6</f>
        <v>194.12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2QSy89rWScNg6nDyATYyMiznVu7h/GA4HGrDrreUpyRqPnBNeP7xeMWuKFfA49SE2sxcBs1gzt3RLMyre/2A==" saltValue="Dk/GjdIOr6qwC94hTchg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422100</v>
      </c>
      <c r="D6" s="34">
        <f t="shared" si="3"/>
        <v>46</v>
      </c>
      <c r="E6" s="34">
        <f t="shared" si="3"/>
        <v>1</v>
      </c>
      <c r="F6" s="34">
        <f t="shared" si="3"/>
        <v>0</v>
      </c>
      <c r="G6" s="34">
        <f t="shared" si="3"/>
        <v>1</v>
      </c>
      <c r="H6" s="34" t="str">
        <f t="shared" si="3"/>
        <v>長崎県　壱岐市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69.22</v>
      </c>
      <c r="P6" s="35">
        <f t="shared" si="3"/>
        <v>99.72</v>
      </c>
      <c r="Q6" s="35">
        <f t="shared" si="3"/>
        <v>4240</v>
      </c>
      <c r="R6" s="35">
        <f t="shared" si="3"/>
        <v>26439</v>
      </c>
      <c r="S6" s="35">
        <f t="shared" si="3"/>
        <v>139.41999999999999</v>
      </c>
      <c r="T6" s="35">
        <f t="shared" si="3"/>
        <v>189.64</v>
      </c>
      <c r="U6" s="35">
        <f t="shared" si="3"/>
        <v>25998</v>
      </c>
      <c r="V6" s="35">
        <f t="shared" si="3"/>
        <v>133.93</v>
      </c>
      <c r="W6" s="35">
        <f t="shared" si="3"/>
        <v>194.12</v>
      </c>
      <c r="X6" s="36">
        <f>IF(X7="",NA(),X7)</f>
        <v>112.26</v>
      </c>
      <c r="Y6" s="36">
        <f t="shared" ref="Y6:AG6" si="4">IF(Y7="",NA(),Y7)</f>
        <v>118.68</v>
      </c>
      <c r="Z6" s="36">
        <f t="shared" si="4"/>
        <v>104.07</v>
      </c>
      <c r="AA6" s="36">
        <f t="shared" si="4"/>
        <v>108.41</v>
      </c>
      <c r="AB6" s="36">
        <f t="shared" si="4"/>
        <v>104.28</v>
      </c>
      <c r="AC6" s="36">
        <f t="shared" si="4"/>
        <v>106.62</v>
      </c>
      <c r="AD6" s="36">
        <f t="shared" si="4"/>
        <v>107.95</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2.64</v>
      </c>
      <c r="AQ6" s="36">
        <f t="shared" si="5"/>
        <v>3.16</v>
      </c>
      <c r="AR6" s="36">
        <f t="shared" si="5"/>
        <v>3.59</v>
      </c>
      <c r="AS6" s="35" t="str">
        <f>IF(AS7="","",IF(AS7="-","【-】","【"&amp;SUBSTITUTE(TEXT(AS7,"#,##0.00"),"-","△")&amp;"】"))</f>
        <v>【1.08】</v>
      </c>
      <c r="AT6" s="36">
        <f>IF(AT7="",NA(),AT7)</f>
        <v>613.44000000000005</v>
      </c>
      <c r="AU6" s="36">
        <f t="shared" ref="AU6:BC6" si="6">IF(AU7="",NA(),AU7)</f>
        <v>779.58</v>
      </c>
      <c r="AV6" s="36">
        <f t="shared" si="6"/>
        <v>231.79</v>
      </c>
      <c r="AW6" s="36">
        <f t="shared" si="6"/>
        <v>242.09</v>
      </c>
      <c r="AX6" s="36">
        <f t="shared" si="6"/>
        <v>306.74</v>
      </c>
      <c r="AY6" s="36">
        <f t="shared" si="6"/>
        <v>416.14</v>
      </c>
      <c r="AZ6" s="36">
        <f t="shared" si="6"/>
        <v>371.89</v>
      </c>
      <c r="BA6" s="36">
        <f t="shared" si="6"/>
        <v>359.47</v>
      </c>
      <c r="BB6" s="36">
        <f t="shared" si="6"/>
        <v>369.69</v>
      </c>
      <c r="BC6" s="36">
        <f t="shared" si="6"/>
        <v>379.08</v>
      </c>
      <c r="BD6" s="35" t="str">
        <f>IF(BD7="","",IF(BD7="-","【-】","【"&amp;SUBSTITUTE(TEXT(BD7,"#,##0.00"),"-","△")&amp;"】"))</f>
        <v>【264.97】</v>
      </c>
      <c r="BE6" s="36">
        <f>IF(BE7="",NA(),BE7)</f>
        <v>103.47</v>
      </c>
      <c r="BF6" s="36">
        <f t="shared" ref="BF6:BN6" si="7">IF(BF7="",NA(),BF7)</f>
        <v>89.84</v>
      </c>
      <c r="BG6" s="36">
        <f t="shared" si="7"/>
        <v>670.68</v>
      </c>
      <c r="BH6" s="36">
        <f t="shared" si="7"/>
        <v>618.21</v>
      </c>
      <c r="BI6" s="36">
        <f t="shared" si="7"/>
        <v>509.69</v>
      </c>
      <c r="BJ6" s="36">
        <f t="shared" si="7"/>
        <v>487.22</v>
      </c>
      <c r="BK6" s="36">
        <f t="shared" si="7"/>
        <v>483.11</v>
      </c>
      <c r="BL6" s="36">
        <f t="shared" si="7"/>
        <v>401.79</v>
      </c>
      <c r="BM6" s="36">
        <f t="shared" si="7"/>
        <v>402.99</v>
      </c>
      <c r="BN6" s="36">
        <f t="shared" si="7"/>
        <v>398.98</v>
      </c>
      <c r="BO6" s="35" t="str">
        <f>IF(BO7="","",IF(BO7="-","【-】","【"&amp;SUBSTITUTE(TEXT(BO7,"#,##0.00"),"-","△")&amp;"】"))</f>
        <v>【266.61】</v>
      </c>
      <c r="BP6" s="36">
        <f>IF(BP7="",NA(),BP7)</f>
        <v>111.93</v>
      </c>
      <c r="BQ6" s="36">
        <f t="shared" ref="BQ6:BY6" si="8">IF(BQ7="",NA(),BQ7)</f>
        <v>118.33</v>
      </c>
      <c r="BR6" s="36">
        <f t="shared" si="8"/>
        <v>72.95</v>
      </c>
      <c r="BS6" s="36">
        <f t="shared" si="8"/>
        <v>76.92</v>
      </c>
      <c r="BT6" s="36">
        <f t="shared" si="8"/>
        <v>80.33</v>
      </c>
      <c r="BU6" s="36">
        <f t="shared" si="8"/>
        <v>92.76</v>
      </c>
      <c r="BV6" s="36">
        <f t="shared" si="8"/>
        <v>93.28</v>
      </c>
      <c r="BW6" s="36">
        <f t="shared" si="8"/>
        <v>100.12</v>
      </c>
      <c r="BX6" s="36">
        <f t="shared" si="8"/>
        <v>98.66</v>
      </c>
      <c r="BY6" s="36">
        <f t="shared" si="8"/>
        <v>98.64</v>
      </c>
      <c r="BZ6" s="35" t="str">
        <f>IF(BZ7="","",IF(BZ7="-","【-】","【"&amp;SUBSTITUTE(TEXT(BZ7,"#,##0.00"),"-","△")&amp;"】"))</f>
        <v>【103.24】</v>
      </c>
      <c r="CA6" s="36">
        <f>IF(CA7="",NA(),CA7)</f>
        <v>183.52</v>
      </c>
      <c r="CB6" s="36">
        <f t="shared" ref="CB6:CJ6" si="9">IF(CB7="",NA(),CB7)</f>
        <v>165.02</v>
      </c>
      <c r="CC6" s="36">
        <f t="shared" si="9"/>
        <v>275.52</v>
      </c>
      <c r="CD6" s="36">
        <f t="shared" si="9"/>
        <v>263.08999999999997</v>
      </c>
      <c r="CE6" s="36">
        <f t="shared" si="9"/>
        <v>248.45</v>
      </c>
      <c r="CF6" s="36">
        <f t="shared" si="9"/>
        <v>208.67</v>
      </c>
      <c r="CG6" s="36">
        <f t="shared" si="9"/>
        <v>208.29</v>
      </c>
      <c r="CH6" s="36">
        <f t="shared" si="9"/>
        <v>174.97</v>
      </c>
      <c r="CI6" s="36">
        <f t="shared" si="9"/>
        <v>178.59</v>
      </c>
      <c r="CJ6" s="36">
        <f t="shared" si="9"/>
        <v>178.92</v>
      </c>
      <c r="CK6" s="35" t="str">
        <f>IF(CK7="","",IF(CK7="-","【-】","【"&amp;SUBSTITUTE(TEXT(CK7,"#,##0.00"),"-","△")&amp;"】"))</f>
        <v>【168.38】</v>
      </c>
      <c r="CL6" s="36">
        <f>IF(CL7="",NA(),CL7)</f>
        <v>62.63</v>
      </c>
      <c r="CM6" s="36">
        <f t="shared" ref="CM6:CU6" si="10">IF(CM7="",NA(),CM7)</f>
        <v>63.86</v>
      </c>
      <c r="CN6" s="36">
        <f t="shared" si="10"/>
        <v>59.64</v>
      </c>
      <c r="CO6" s="36">
        <f t="shared" si="10"/>
        <v>59.49</v>
      </c>
      <c r="CP6" s="36">
        <f t="shared" si="10"/>
        <v>59.56</v>
      </c>
      <c r="CQ6" s="36">
        <f t="shared" si="10"/>
        <v>49.08</v>
      </c>
      <c r="CR6" s="36">
        <f t="shared" si="10"/>
        <v>49.32</v>
      </c>
      <c r="CS6" s="36">
        <f t="shared" si="10"/>
        <v>55.63</v>
      </c>
      <c r="CT6" s="36">
        <f t="shared" si="10"/>
        <v>55.03</v>
      </c>
      <c r="CU6" s="36">
        <f t="shared" si="10"/>
        <v>55.14</v>
      </c>
      <c r="CV6" s="35" t="str">
        <f>IF(CV7="","",IF(CV7="-","【-】","【"&amp;SUBSTITUTE(TEXT(CV7,"#,##0.00"),"-","△")&amp;"】"))</f>
        <v>【60.00】</v>
      </c>
      <c r="CW6" s="36">
        <f>IF(CW7="",NA(),CW7)</f>
        <v>74.27</v>
      </c>
      <c r="CX6" s="36">
        <f t="shared" ref="CX6:DF6" si="11">IF(CX7="",NA(),CX7)</f>
        <v>78.040000000000006</v>
      </c>
      <c r="CY6" s="36">
        <f t="shared" si="11"/>
        <v>65.459999999999994</v>
      </c>
      <c r="CZ6" s="36">
        <f t="shared" si="11"/>
        <v>64.900000000000006</v>
      </c>
      <c r="DA6" s="36">
        <f t="shared" si="11"/>
        <v>64.430000000000007</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43.48</v>
      </c>
      <c r="DI6" s="36">
        <f t="shared" ref="DI6:DQ6" si="12">IF(DI7="",NA(),DI7)</f>
        <v>46.33</v>
      </c>
      <c r="DJ6" s="36">
        <f t="shared" si="12"/>
        <v>17.41</v>
      </c>
      <c r="DK6" s="36">
        <f t="shared" si="12"/>
        <v>21.68</v>
      </c>
      <c r="DL6" s="36">
        <f t="shared" si="12"/>
        <v>25.46</v>
      </c>
      <c r="DM6" s="36">
        <f t="shared" si="12"/>
        <v>47.44</v>
      </c>
      <c r="DN6" s="36">
        <f t="shared" si="12"/>
        <v>48.3</v>
      </c>
      <c r="DO6" s="36">
        <f t="shared" si="12"/>
        <v>48.05</v>
      </c>
      <c r="DP6" s="36">
        <f t="shared" si="12"/>
        <v>48.87</v>
      </c>
      <c r="DQ6" s="36">
        <f t="shared" si="12"/>
        <v>49.92</v>
      </c>
      <c r="DR6" s="35" t="str">
        <f>IF(DR7="","",IF(DR7="-","【-】","【"&amp;SUBSTITUTE(TEXT(DR7,"#,##0.00"),"-","△")&amp;"】"))</f>
        <v>【49.59】</v>
      </c>
      <c r="DS6" s="36">
        <f>IF(DS7="",NA(),DS7)</f>
        <v>10.81</v>
      </c>
      <c r="DT6" s="36">
        <f t="shared" ref="DT6:EB6" si="13">IF(DT7="",NA(),DT7)</f>
        <v>10.75</v>
      </c>
      <c r="DU6" s="36">
        <f t="shared" si="13"/>
        <v>1.58</v>
      </c>
      <c r="DV6" s="36">
        <f t="shared" si="13"/>
        <v>1.66</v>
      </c>
      <c r="DW6" s="36">
        <f t="shared" si="13"/>
        <v>1.57</v>
      </c>
      <c r="DX6" s="36">
        <f t="shared" si="13"/>
        <v>11.16</v>
      </c>
      <c r="DY6" s="36">
        <f t="shared" si="13"/>
        <v>12.43</v>
      </c>
      <c r="DZ6" s="36">
        <f t="shared" si="13"/>
        <v>13.39</v>
      </c>
      <c r="EA6" s="36">
        <f t="shared" si="13"/>
        <v>14.85</v>
      </c>
      <c r="EB6" s="36">
        <f t="shared" si="13"/>
        <v>16.88</v>
      </c>
      <c r="EC6" s="35" t="str">
        <f>IF(EC7="","",IF(EC7="-","【-】","【"&amp;SUBSTITUTE(TEXT(EC7,"#,##0.00"),"-","△")&amp;"】"))</f>
        <v>【19.44】</v>
      </c>
      <c r="ED6" s="36">
        <f>IF(ED7="",NA(),ED7)</f>
        <v>0.69</v>
      </c>
      <c r="EE6" s="36">
        <f t="shared" ref="EE6:EM6" si="14">IF(EE7="",NA(),EE7)</f>
        <v>0.56000000000000005</v>
      </c>
      <c r="EF6" s="36">
        <f t="shared" si="14"/>
        <v>0.19</v>
      </c>
      <c r="EG6" s="36">
        <f t="shared" si="14"/>
        <v>0.42</v>
      </c>
      <c r="EH6" s="36">
        <f t="shared" si="14"/>
        <v>0.26</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15">
      <c r="A7" s="29"/>
      <c r="B7" s="38">
        <v>2019</v>
      </c>
      <c r="C7" s="38">
        <v>422100</v>
      </c>
      <c r="D7" s="38">
        <v>46</v>
      </c>
      <c r="E7" s="38">
        <v>1</v>
      </c>
      <c r="F7" s="38">
        <v>0</v>
      </c>
      <c r="G7" s="38">
        <v>1</v>
      </c>
      <c r="H7" s="38" t="s">
        <v>93</v>
      </c>
      <c r="I7" s="38" t="s">
        <v>94</v>
      </c>
      <c r="J7" s="38" t="s">
        <v>95</v>
      </c>
      <c r="K7" s="38" t="s">
        <v>96</v>
      </c>
      <c r="L7" s="38" t="s">
        <v>97</v>
      </c>
      <c r="M7" s="38" t="s">
        <v>98</v>
      </c>
      <c r="N7" s="39" t="s">
        <v>99</v>
      </c>
      <c r="O7" s="39">
        <v>69.22</v>
      </c>
      <c r="P7" s="39">
        <v>99.72</v>
      </c>
      <c r="Q7" s="39">
        <v>4240</v>
      </c>
      <c r="R7" s="39">
        <v>26439</v>
      </c>
      <c r="S7" s="39">
        <v>139.41999999999999</v>
      </c>
      <c r="T7" s="39">
        <v>189.64</v>
      </c>
      <c r="U7" s="39">
        <v>25998</v>
      </c>
      <c r="V7" s="39">
        <v>133.93</v>
      </c>
      <c r="W7" s="39">
        <v>194.12</v>
      </c>
      <c r="X7" s="39">
        <v>112.26</v>
      </c>
      <c r="Y7" s="39">
        <v>118.68</v>
      </c>
      <c r="Z7" s="39">
        <v>104.07</v>
      </c>
      <c r="AA7" s="39">
        <v>108.41</v>
      </c>
      <c r="AB7" s="39">
        <v>104.28</v>
      </c>
      <c r="AC7" s="39">
        <v>106.62</v>
      </c>
      <c r="AD7" s="39">
        <v>107.95</v>
      </c>
      <c r="AE7" s="39">
        <v>110.05</v>
      </c>
      <c r="AF7" s="39">
        <v>108.87</v>
      </c>
      <c r="AG7" s="39">
        <v>108.61</v>
      </c>
      <c r="AH7" s="39">
        <v>112.01</v>
      </c>
      <c r="AI7" s="39">
        <v>0</v>
      </c>
      <c r="AJ7" s="39">
        <v>0</v>
      </c>
      <c r="AK7" s="39">
        <v>0</v>
      </c>
      <c r="AL7" s="39">
        <v>0</v>
      </c>
      <c r="AM7" s="39">
        <v>0</v>
      </c>
      <c r="AN7" s="39">
        <v>12.59</v>
      </c>
      <c r="AO7" s="39">
        <v>12.44</v>
      </c>
      <c r="AP7" s="39">
        <v>2.64</v>
      </c>
      <c r="AQ7" s="39">
        <v>3.16</v>
      </c>
      <c r="AR7" s="39">
        <v>3.59</v>
      </c>
      <c r="AS7" s="39">
        <v>1.08</v>
      </c>
      <c r="AT7" s="39">
        <v>613.44000000000005</v>
      </c>
      <c r="AU7" s="39">
        <v>779.58</v>
      </c>
      <c r="AV7" s="39">
        <v>231.79</v>
      </c>
      <c r="AW7" s="39">
        <v>242.09</v>
      </c>
      <c r="AX7" s="39">
        <v>306.74</v>
      </c>
      <c r="AY7" s="39">
        <v>416.14</v>
      </c>
      <c r="AZ7" s="39">
        <v>371.89</v>
      </c>
      <c r="BA7" s="39">
        <v>359.47</v>
      </c>
      <c r="BB7" s="39">
        <v>369.69</v>
      </c>
      <c r="BC7" s="39">
        <v>379.08</v>
      </c>
      <c r="BD7" s="39">
        <v>264.97000000000003</v>
      </c>
      <c r="BE7" s="39">
        <v>103.47</v>
      </c>
      <c r="BF7" s="39">
        <v>89.84</v>
      </c>
      <c r="BG7" s="39">
        <v>670.68</v>
      </c>
      <c r="BH7" s="39">
        <v>618.21</v>
      </c>
      <c r="BI7" s="39">
        <v>509.69</v>
      </c>
      <c r="BJ7" s="39">
        <v>487.22</v>
      </c>
      <c r="BK7" s="39">
        <v>483.11</v>
      </c>
      <c r="BL7" s="39">
        <v>401.79</v>
      </c>
      <c r="BM7" s="39">
        <v>402.99</v>
      </c>
      <c r="BN7" s="39">
        <v>398.98</v>
      </c>
      <c r="BO7" s="39">
        <v>266.61</v>
      </c>
      <c r="BP7" s="39">
        <v>111.93</v>
      </c>
      <c r="BQ7" s="39">
        <v>118.33</v>
      </c>
      <c r="BR7" s="39">
        <v>72.95</v>
      </c>
      <c r="BS7" s="39">
        <v>76.92</v>
      </c>
      <c r="BT7" s="39">
        <v>80.33</v>
      </c>
      <c r="BU7" s="39">
        <v>92.76</v>
      </c>
      <c r="BV7" s="39">
        <v>93.28</v>
      </c>
      <c r="BW7" s="39">
        <v>100.12</v>
      </c>
      <c r="BX7" s="39">
        <v>98.66</v>
      </c>
      <c r="BY7" s="39">
        <v>98.64</v>
      </c>
      <c r="BZ7" s="39">
        <v>103.24</v>
      </c>
      <c r="CA7" s="39">
        <v>183.52</v>
      </c>
      <c r="CB7" s="39">
        <v>165.02</v>
      </c>
      <c r="CC7" s="39">
        <v>275.52</v>
      </c>
      <c r="CD7" s="39">
        <v>263.08999999999997</v>
      </c>
      <c r="CE7" s="39">
        <v>248.45</v>
      </c>
      <c r="CF7" s="39">
        <v>208.67</v>
      </c>
      <c r="CG7" s="39">
        <v>208.29</v>
      </c>
      <c r="CH7" s="39">
        <v>174.97</v>
      </c>
      <c r="CI7" s="39">
        <v>178.59</v>
      </c>
      <c r="CJ7" s="39">
        <v>178.92</v>
      </c>
      <c r="CK7" s="39">
        <v>168.38</v>
      </c>
      <c r="CL7" s="39">
        <v>62.63</v>
      </c>
      <c r="CM7" s="39">
        <v>63.86</v>
      </c>
      <c r="CN7" s="39">
        <v>59.64</v>
      </c>
      <c r="CO7" s="39">
        <v>59.49</v>
      </c>
      <c r="CP7" s="39">
        <v>59.56</v>
      </c>
      <c r="CQ7" s="39">
        <v>49.08</v>
      </c>
      <c r="CR7" s="39">
        <v>49.32</v>
      </c>
      <c r="CS7" s="39">
        <v>55.63</v>
      </c>
      <c r="CT7" s="39">
        <v>55.03</v>
      </c>
      <c r="CU7" s="39">
        <v>55.14</v>
      </c>
      <c r="CV7" s="39">
        <v>60</v>
      </c>
      <c r="CW7" s="39">
        <v>74.27</v>
      </c>
      <c r="CX7" s="39">
        <v>78.040000000000006</v>
      </c>
      <c r="CY7" s="39">
        <v>65.459999999999994</v>
      </c>
      <c r="CZ7" s="39">
        <v>64.900000000000006</v>
      </c>
      <c r="DA7" s="39">
        <v>64.430000000000007</v>
      </c>
      <c r="DB7" s="39">
        <v>79.3</v>
      </c>
      <c r="DC7" s="39">
        <v>79.34</v>
      </c>
      <c r="DD7" s="39">
        <v>82.04</v>
      </c>
      <c r="DE7" s="39">
        <v>81.900000000000006</v>
      </c>
      <c r="DF7" s="39">
        <v>81.39</v>
      </c>
      <c r="DG7" s="39">
        <v>89.8</v>
      </c>
      <c r="DH7" s="39">
        <v>43.48</v>
      </c>
      <c r="DI7" s="39">
        <v>46.33</v>
      </c>
      <c r="DJ7" s="39">
        <v>17.41</v>
      </c>
      <c r="DK7" s="39">
        <v>21.68</v>
      </c>
      <c r="DL7" s="39">
        <v>25.46</v>
      </c>
      <c r="DM7" s="39">
        <v>47.44</v>
      </c>
      <c r="DN7" s="39">
        <v>48.3</v>
      </c>
      <c r="DO7" s="39">
        <v>48.05</v>
      </c>
      <c r="DP7" s="39">
        <v>48.87</v>
      </c>
      <c r="DQ7" s="39">
        <v>49.92</v>
      </c>
      <c r="DR7" s="39">
        <v>49.59</v>
      </c>
      <c r="DS7" s="39">
        <v>10.81</v>
      </c>
      <c r="DT7" s="39">
        <v>10.75</v>
      </c>
      <c r="DU7" s="39">
        <v>1.58</v>
      </c>
      <c r="DV7" s="39">
        <v>1.66</v>
      </c>
      <c r="DW7" s="39">
        <v>1.57</v>
      </c>
      <c r="DX7" s="39">
        <v>11.16</v>
      </c>
      <c r="DY7" s="39">
        <v>12.43</v>
      </c>
      <c r="DZ7" s="39">
        <v>13.39</v>
      </c>
      <c r="EA7" s="39">
        <v>14.85</v>
      </c>
      <c r="EB7" s="39">
        <v>16.88</v>
      </c>
      <c r="EC7" s="39">
        <v>19.440000000000001</v>
      </c>
      <c r="ED7" s="39">
        <v>0.69</v>
      </c>
      <c r="EE7" s="39">
        <v>0.56000000000000005</v>
      </c>
      <c r="EF7" s="39">
        <v>0.19</v>
      </c>
      <c r="EG7" s="39">
        <v>0.42</v>
      </c>
      <c r="EH7" s="39">
        <v>0.26</v>
      </c>
      <c r="EI7" s="39">
        <v>0.65</v>
      </c>
      <c r="EJ7" s="39">
        <v>0.46</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2021-02-01T01:23:12Z</cp:lastPrinted>
  <dcterms:created xsi:type="dcterms:W3CDTF">2020-12-04T02:15:44Z</dcterms:created>
  <dcterms:modified xsi:type="dcterms:W3CDTF">2021-02-16T10:43:25Z</dcterms:modified>
  <cp:category/>
</cp:coreProperties>
</file>