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825FA627-3449-4787-99CE-1592D41CDF5E}" xr6:coauthVersionLast="45" xr6:coauthVersionMax="45" xr10:uidLastSave="{00000000-0000-0000-0000-000000000000}"/>
  <workbookProtection workbookAlgorithmName="SHA-512" workbookHashValue="wS7mswYJDLSSew//jiQ+g/Cb1I7otew0/FCvqxJZ76FyzKcVZEKQDbX5AjpWJnAjge3ET+gFx3NUTzsY8pjHww==" workbookSaltValue="Sdr1QkuSESQghvBhieV4c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I10" i="4" s="1"/>
  <c r="N6" i="5"/>
  <c r="B10" i="4" s="1"/>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H85" i="4"/>
  <c r="G85" i="4"/>
  <c r="BB10" i="4"/>
  <c r="AT10" i="4"/>
  <c r="W10" i="4"/>
  <c r="BB8" i="4"/>
  <c r="AT8" i="4"/>
  <c r="AL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<sst xmlns="http://schemas.openxmlformats.org/spreadsheetml/2006/main" count="228" uniqueCount="114">
  <si>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</si>
  <si>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</si>
  <si>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</si>
  <si>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</si>
  <si>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</si>
  <si>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</si>
  <si>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</si>
  <si>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</si>
  <si>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</si>
  <si>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</si>
  <si>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</si>
  <si>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</si>
  <si>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</si>
  <si>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</si>
  <si>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</si>
  <si>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</si>
  <si>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</si>
  <si>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</si>
  <si>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</si>
  <si>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</si>
  <si>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</si>
  <si>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</si>
  <si>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</si>
  <si>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</si>
  <si>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</si>
  <si>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</si>
  <si>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</si>
  <si>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</si>
  <si>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</si>
  <si>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</si>
  <si>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</si>
  <si>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</si>
  <si>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</si>
  <si>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</si>
  <si>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</si>
  <si>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</si>
  <si>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</si>
  <si>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</si>
  <si>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</si>
  <si>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</si>
  <si>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</si>
  <si>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</si>
  <si>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</si>
  <si>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</si>
  <si>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</si>
  <si>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</si>
  <si>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</si>
  <si>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</si>
  <si>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</si>
  <si>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</si>
  <si>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</si>
  <si>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</si>
  <si>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</si>
  <si>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</si>
  <si>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</si>
  <si>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</si>
  <si>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</si>
  <si>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</si>
  <si>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</si>
  <si>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</si>
  <si>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</si>
  <si>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</si>
  <si>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</si>
  <si>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</si>
  <si>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</si>
  <si>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</si>
  <si>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</si>
  <si>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</si>
  <si>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</si>
  <si>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</si>
  <si>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</si>
  <si>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</si>
  <si>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</si>
  <si>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</si>
  <si>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</si>
  <si>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</si>
  <si>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</si>
  <si>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</si>
  <si>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</si>
  <si>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</si>
  <si>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</si>
  <si>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</si>
  <si>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</si>
  <si>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</si>
  <si>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</si>
  <si>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</si>
  <si>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</si>
  <si>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</si>
  <si>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</si>
  <si>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</si>
  <si>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</si>
  <si>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</si>
  <si>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</si>
  <si>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</si>
  <si>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</si>
  <si>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</si>
  <si>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</si>
  <si>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</si>
  <si>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</si>
  <si>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</si>
  <si>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</si>
  <si>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</si>
  <si>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</si>
  <si>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</si>
  <si>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</si>
  <si>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</si>
  <si>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</si>
  <si>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</si>
  <si>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</si>
  <si>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</si>
  <si>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</si>
  <si>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類似団体平均と比較してほぼ同率となっていますが、資産の老朽度の進行が懸念されます。
②管路経年化率
　類似団体平均と比較して低い数値となっています。しかしながら、年々数値が上昇していることから法定耐用年数を経過した管路の保有が増加している状況で、今後も増加していくことが懸念されます。そのため、計画的な管路更新を進めていく必要があります。
③管路更新率
　「管路更新計画」に基づき、計画的な更新を行っているため、類似団体平均と比較して比率が高く、更新が進んでいます。</t>
    <rPh sb="14" eb="18">
      <t>ルイジダンタイ</t>
    </rPh>
    <rPh sb="65" eb="69">
      <t>ルイジダンタイ</t>
    </rPh>
    <rPh sb="231" eb="233">
      <t>ヒリツ</t>
    </rPh>
    <rPh sb="234" eb="235">
      <t>タカ</t>
    </rPh>
    <phoneticPr fontId="4"/>
  </si>
  <si>
    <t>　今年度は、昨年度に引き続き「上下水道事業中期経営計画（平成28年度～平成32年度）」に沿って事業を着実に実施し、経営の改善に努めました。
　今後は浄水場施設の耐震化及び劣化補修などが予定されており、経営状況は厳しくなることが予測されますので、さらなる経営基盤の強化を図る必要があります。</t>
    <rPh sb="74" eb="77">
      <t>ジョウスイジョウ</t>
    </rPh>
    <rPh sb="77" eb="79">
      <t>シセツ</t>
    </rPh>
    <rPh sb="80" eb="83">
      <t>タイシンカ</t>
    </rPh>
    <rPh sb="83" eb="84">
      <t>オヨ</t>
    </rPh>
    <rPh sb="85" eb="89">
      <t>レッカホシュウ</t>
    </rPh>
    <rPh sb="113" eb="115">
      <t>ヨソク</t>
    </rPh>
    <rPh sb="126" eb="130">
      <t>ケイエイキバン</t>
    </rPh>
    <rPh sb="131" eb="133">
      <t>キョウカ</t>
    </rPh>
    <rPh sb="136" eb="138">
      <t>ヒツヨウ</t>
    </rPh>
    <phoneticPr fontId="4"/>
  </si>
  <si>
    <r>
      <t>①経常収支比率、⑤料金回収率
　100％を上回っているため、費用を収益でまかなえていることになります。当年度は、老朽化した浄水設備更新に伴う資産減耗費及び維持管理費用等の減少により、前年度に対して数値が高くなっています。しかし、今後も費用の増加が見込まれるため、効率的な経営に努めていく必要があります。
②累積欠損比率
　平成26年度の新会計基準適用後、累積欠損金は生じていません。
③流動比率
　100％を上回っていますが、類似団体平均と比較して低く、短期的な支払能力に乏しい状況であると言えることから、今後、資金の確保を行っていく必要があります。
④企業債残高対給水収益比率
　これまで拡張事業に係る多額の費用を企業債で賄っているため、料金収入の約5倍を超える企業債残高を抱えています。前年度に対して、企業債残高が減少しているため、数値は下がっています。今後は、将来世代への過度な負担を避けるため、企業債の発行を抑制し、企業債残高の縮小を図っていく必要があります。
⑥給水原価
　前年度に対し数値が下がっています。</t>
    </r>
    <r>
      <rPr>
        <sz val="9"/>
        <color theme="1"/>
        <rFont val="ＭＳ ゴシック"/>
        <family val="3"/>
        <charset val="128"/>
      </rPr>
      <t>主な要因として、浄水設備更新等に伴う資産減耗費の減少が挙げられます。</t>
    </r>
    <r>
      <rPr>
        <sz val="9"/>
        <rFont val="ＭＳ ゴシック"/>
        <family val="3"/>
        <charset val="128"/>
      </rPr>
      <t xml:space="preserve">
⑦施設利用率
　類似団体平均と比較しても高い数値で、施設を効率的に利用しています。施設利用率が高いということは、予備能力が不足していることになり、ダムの取水制限等の影響を考慮した給水能力の増強を考えていく必要があります。　
⑧有収率
　前年度に対し数値が下がっています。今後も引き続き漏水調査・修繕の適正な実施に合わせ、漏水が頻発している個人所有の給水管を更新していく必要があります。</t>
    </r>
    <rPh sb="9" eb="11">
      <t>リョウキン</t>
    </rPh>
    <rPh sb="11" eb="13">
      <t>カイシュウ</t>
    </rPh>
    <rPh sb="13" eb="14">
      <t>リツ</t>
    </rPh>
    <rPh sb="51" eb="54">
      <t>トウネンド</t>
    </rPh>
    <rPh sb="85" eb="87">
      <t>ゲンショウ</t>
    </rPh>
    <rPh sb="91" eb="94">
      <t>ゼンネンド</t>
    </rPh>
    <rPh sb="95" eb="96">
      <t>タイ</t>
    </rPh>
    <rPh sb="98" eb="100">
      <t>スウチ</t>
    </rPh>
    <rPh sb="101" eb="102">
      <t>タカ</t>
    </rPh>
    <rPh sb="131" eb="134">
      <t>コウリツテキ</t>
    </rPh>
    <rPh sb="135" eb="137">
      <t>ケイエイ</t>
    </rPh>
    <rPh sb="153" eb="159">
      <t>ルイセキケッソンヒリツ</t>
    </rPh>
    <rPh sb="161" eb="163">
      <t>ヘイセイ</t>
    </rPh>
    <rPh sb="165" eb="167">
      <t>ネンド</t>
    </rPh>
    <rPh sb="168" eb="169">
      <t>シン</t>
    </rPh>
    <rPh sb="169" eb="171">
      <t>カイケイ</t>
    </rPh>
    <rPh sb="171" eb="173">
      <t>キジュン</t>
    </rPh>
    <rPh sb="173" eb="176">
      <t>テキヨウゴ</t>
    </rPh>
    <rPh sb="177" eb="181">
      <t>ルイセキケッソン</t>
    </rPh>
    <rPh sb="181" eb="182">
      <t>キン</t>
    </rPh>
    <rPh sb="183" eb="184">
      <t>ショウ</t>
    </rPh>
    <rPh sb="213" eb="217">
      <t>ルイジダンタイ</t>
    </rPh>
    <rPh sb="295" eb="299">
      <t>カクチョウジギョウ</t>
    </rPh>
    <rPh sb="329" eb="330">
      <t>コ</t>
    </rPh>
    <rPh sb="345" eb="348">
      <t>ゼンネンド</t>
    </rPh>
    <rPh sb="349" eb="350">
      <t>タイ</t>
    </rPh>
    <rPh sb="451" eb="452">
      <t>サ</t>
    </rPh>
    <rPh sb="483" eb="485">
      <t>ゲンショウ</t>
    </rPh>
    <rPh sb="495" eb="497">
      <t>シセツ</t>
    </rPh>
    <rPh sb="497" eb="499">
      <t>リヨウ</t>
    </rPh>
    <rPh sb="499" eb="500">
      <t>リツ</t>
    </rPh>
    <rPh sb="502" eb="504">
      <t>ルイジ</t>
    </rPh>
    <rPh sb="504" eb="506">
      <t>ダンタイ</t>
    </rPh>
    <rPh sb="506" eb="508">
      <t>ヘイキン</t>
    </rPh>
    <rPh sb="509" eb="511">
      <t>ヒカク</t>
    </rPh>
    <rPh sb="514" eb="515">
      <t>タカ</t>
    </rPh>
    <rPh sb="516" eb="518">
      <t>スウチ</t>
    </rPh>
    <rPh sb="520" eb="522">
      <t>シセツ</t>
    </rPh>
    <rPh sb="523" eb="526">
      <t>コウリツテキ</t>
    </rPh>
    <rPh sb="527" eb="529">
      <t>リヨウ</t>
    </rPh>
    <rPh sb="535" eb="540">
      <t>シセツリヨウリツ</t>
    </rPh>
    <rPh sb="541" eb="542">
      <t>タカ</t>
    </rPh>
    <rPh sb="555" eb="557">
      <t>フソク</t>
    </rPh>
    <rPh sb="570" eb="574">
      <t>シュスイセイゲン</t>
    </rPh>
    <rPh sb="574" eb="575">
      <t>トウ</t>
    </rPh>
    <rPh sb="576" eb="578">
      <t>エイキョウ</t>
    </rPh>
    <rPh sb="579" eb="581">
      <t>コウリョ</t>
    </rPh>
    <rPh sb="583" eb="585">
      <t>キュウスイ</t>
    </rPh>
    <rPh sb="585" eb="587">
      <t>ノウリョク</t>
    </rPh>
    <rPh sb="588" eb="590">
      <t>ゾウキョウ</t>
    </rPh>
    <rPh sb="591" eb="592">
      <t>カンガ</t>
    </rPh>
    <rPh sb="596" eb="598">
      <t>ヒツヨウ</t>
    </rPh>
    <rPh sb="612" eb="615">
      <t>ゼンネンド</t>
    </rPh>
    <rPh sb="616" eb="617">
      <t>タイ</t>
    </rPh>
    <rPh sb="629" eb="631">
      <t>コンゴ</t>
    </rPh>
    <rPh sb="632" eb="633">
      <t>ヒ</t>
    </rPh>
    <rPh sb="634" eb="63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</si>
</sst>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0.36</c:v>
                </c:pt>
                <c:pt idx="1">
                  <c:v>0.39</c:v>
                </c:pt>
                <c:pt idx="2">
                  <c:v>1.03</c:v>
                </c:pt>
                <c:pt idx="3">
                  <c:v>0.78</c:v>
                </c:pt>
                <c:pt idx="4">
                  <c:v>0.83</c:v>
                </c:pt>
              </c:numCache>
            </c:numRef>
          </c:val>
          <c:extLst>
            <c:ext xmlns:c16="http://schemas.microsoft.com/office/drawing/2014/chart" uri="{C3380CC4-5D6E-409C-BE32-E72D297353CC}">
              <c16:uniqueId val="{00000000-0238-420B-A723-17D3FA8D4D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0238-420B-A723-17D3FA8D4D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65.790000000000006</c:v>
                </c:pt>
                <c:pt idx="1">
                  <c:v>66</c:v>
                </c:pt>
                <c:pt idx="2">
                  <c:v>67.97</c:v>
                </c:pt>
                <c:pt idx="3">
                  <c:v>68.34</c:v>
                </c:pt>
                <c:pt idx="4">
                  <c:v>67.260000000000005</c:v>
                </c:pt>
              </c:numCache>
            </c:numRef>
          </c:val>
          <c:extLst>
            <c:ext xmlns:c16="http://schemas.microsoft.com/office/drawing/2014/chart" uri="{C3380CC4-5D6E-409C-BE32-E72D297353CC}">
              <c16:uniqueId val="{00000000-1548-4B20-A2BF-C42F432476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1548-4B20-A2BF-C42F432476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90.77</c:v>
                </c:pt>
                <c:pt idx="1">
                  <c:v>91.19</c:v>
                </c:pt>
                <c:pt idx="2">
                  <c:v>88.66</c:v>
                </c:pt>
                <c:pt idx="3">
                  <c:v>88.51</c:v>
                </c:pt>
                <c:pt idx="4">
                  <c:v>87.31</c:v>
                </c:pt>
              </c:numCache>
            </c:numRef>
          </c:val>
          <c:extLst>
            <c:ext xmlns:c16="http://schemas.microsoft.com/office/drawing/2014/chart" uri="{C3380CC4-5D6E-409C-BE32-E72D297353CC}">
              <c16:uniqueId val="{00000000-D0E0-4467-9AEF-10AB5577960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D0E0-4467-9AEF-10AB5577960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111.24</c:v>
                </c:pt>
                <c:pt idx="1">
                  <c:v>120.94</c:v>
                </c:pt>
                <c:pt idx="2">
                  <c:v>119.43</c:v>
                </c:pt>
                <c:pt idx="3">
                  <c:v>112.91</c:v>
                </c:pt>
                <c:pt idx="4">
                  <c:v>117</c:v>
                </c:pt>
              </c:numCache>
            </c:numRef>
          </c:val>
          <c:extLst>
            <c:ext xmlns:c16="http://schemas.microsoft.com/office/drawing/2014/chart" uri="{C3380CC4-5D6E-409C-BE32-E72D297353CC}">
              <c16:uniqueId val="{00000000-7E6D-4D74-9821-3EDFDE1D69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7E6D-4D74-9821-3EDFDE1D69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48.07</c:v>
                </c:pt>
                <c:pt idx="1">
                  <c:v>49.42</c:v>
                </c:pt>
                <c:pt idx="2">
                  <c:v>47</c:v>
                </c:pt>
                <c:pt idx="3">
                  <c:v>47.28</c:v>
                </c:pt>
                <c:pt idx="4">
                  <c:v>48.79</c:v>
                </c:pt>
              </c:numCache>
            </c:numRef>
          </c:val>
          <c:extLst>
            <c:ext xmlns:c16="http://schemas.microsoft.com/office/drawing/2014/chart" uri="{C3380CC4-5D6E-409C-BE32-E72D297353CC}">
              <c16:uniqueId val="{00000000-4B61-40F4-B8C0-0E4D6ED081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4B61-40F4-B8C0-0E4D6ED081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5.53</c:v>
                </c:pt>
                <c:pt idx="1">
                  <c:v>6.35</c:v>
                </c:pt>
                <c:pt idx="2">
                  <c:v>9.3000000000000007</c:v>
                </c:pt>
                <c:pt idx="3">
                  <c:v>10.86</c:v>
                </c:pt>
                <c:pt idx="4">
                  <c:v>11.12</c:v>
                </c:pt>
              </c:numCache>
            </c:numRef>
          </c:val>
          <c:extLst>
            <c:ext xmlns:c16="http://schemas.microsoft.com/office/drawing/2014/chart" uri="{C3380CC4-5D6E-409C-BE32-E72D297353CC}">
              <c16:uniqueId val="{00000000-37AF-4CD6-B3A4-3D1C09926C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37AF-4CD6-B3A4-3D1C09926C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22-4434-95DA-B37058F3EC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5922-4434-95DA-B37058F3EC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114.68</c:v>
                </c:pt>
                <c:pt idx="1">
                  <c:v>136.16999999999999</c:v>
                </c:pt>
                <c:pt idx="2">
                  <c:v>129.29</c:v>
                </c:pt>
                <c:pt idx="3">
                  <c:v>108.12</c:v>
                </c:pt>
                <c:pt idx="4">
                  <c:v>128.63</c:v>
                </c:pt>
              </c:numCache>
            </c:numRef>
          </c:val>
          <c:extLst>
            <c:ext xmlns:c16="http://schemas.microsoft.com/office/drawing/2014/chart" uri="{C3380CC4-5D6E-409C-BE32-E72D297353CC}">
              <c16:uniqueId val="{00000000-C8A4-46FF-B60F-17E4ADBD6A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C8A4-46FF-B60F-17E4ADBD6A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614.30999999999995</c:v>
                </c:pt>
                <c:pt idx="1">
                  <c:v>556.44000000000005</c:v>
                </c:pt>
                <c:pt idx="2">
                  <c:v>595.64</c:v>
                </c:pt>
                <c:pt idx="3">
                  <c:v>569.16999999999996</c:v>
                </c:pt>
                <c:pt idx="4">
                  <c:v>546.29999999999995</c:v>
                </c:pt>
              </c:numCache>
            </c:numRef>
          </c:val>
          <c:extLst>
            <c:ext xmlns:c16="http://schemas.microsoft.com/office/drawing/2014/chart" uri="{C3380CC4-5D6E-409C-BE32-E72D297353CC}">
              <c16:uniqueId val="{00000000-FD80-4C60-9935-29A01D3962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FD80-4C60-9935-29A01D3962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109.91</c:v>
                </c:pt>
                <c:pt idx="1">
                  <c:v>119.94</c:v>
                </c:pt>
                <c:pt idx="2">
                  <c:v>114.73</c:v>
                </c:pt>
                <c:pt idx="3">
                  <c:v>107.58</c:v>
                </c:pt>
                <c:pt idx="4">
                  <c:v>110.83</c:v>
                </c:pt>
              </c:numCache>
            </c:numRef>
          </c:val>
          <c:extLst>
            <c:ext xmlns:c16="http://schemas.microsoft.com/office/drawing/2014/chart" uri="{C3380CC4-5D6E-409C-BE32-E72D297353CC}">
              <c16:uniqueId val="{00000000-1EC3-46EC-8FC1-4D65ACF774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1EC3-46EC-8FC1-4D65ACF774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171.94</c:v>
                </c:pt>
                <c:pt idx="1">
                  <c:v>165.91</c:v>
                </c:pt>
                <c:pt idx="2">
                  <c:v>177.53</c:v>
                </c:pt>
                <c:pt idx="3">
                  <c:v>189.59</c:v>
                </c:pt>
                <c:pt idx="4">
                  <c:v>183.78</c:v>
                </c:pt>
              </c:numCache>
            </c:numRef>
          </c:val>
          <c:extLst>
            <c:ext xmlns:c16="http://schemas.microsoft.com/office/drawing/2014/chart" uri="{C3380CC4-5D6E-409C-BE32-E72D297353CC}">
              <c16:uniqueId val="{00000000-8EB9-4CAA-9141-C6A59FAA72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8EB9-4CAA-9141-C6A59FAA72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長崎県　大村市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自治体職員</v>
      </c>
      <c r="AE8" s="86"/>
      <c r="AF8" s="86"/>
      <c r="AG8" s="86"/>
      <c r="AH8" s="86"/>
      <c r="AI8" s="86"/>
      <c r="AJ8" s="86"/>
      <c r="AK8" s="4"/>
      <c r="AL8" s="74">
        <f>データ!$R$6</f>
        <v>96963</v>
      </c>
      <c r="AM8" s="74"/>
      <c r="AN8" s="74"/>
      <c r="AO8" s="74"/>
      <c r="AP8" s="74"/>
      <c r="AQ8" s="74"/>
      <c r="AR8" s="74"/>
      <c r="AS8" s="74"/>
      <c r="AT8" s="70">
        <f>データ!$S$6</f>
        <v>126.73</v>
      </c>
      <c r="AU8" s="71"/>
      <c r="AV8" s="71"/>
      <c r="AW8" s="71"/>
      <c r="AX8" s="71"/>
      <c r="AY8" s="71"/>
      <c r="AZ8" s="71"/>
      <c r="BA8" s="71"/>
      <c r="BB8" s="73">
        <f>データ!$T$6</f>
        <v>765.11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44.41</v>
      </c>
      <c r="J10" s="71"/>
      <c r="K10" s="71"/>
      <c r="L10" s="71"/>
      <c r="M10" s="71"/>
      <c r="N10" s="71"/>
      <c r="O10" s="72"/>
      <c r="P10" s="73">
        <f>データ!$P$6</f>
        <v>96.47</v>
      </c>
      <c r="Q10" s="73"/>
      <c r="R10" s="73"/>
      <c r="S10" s="73"/>
      <c r="T10" s="73"/>
      <c r="U10" s="73"/>
      <c r="V10" s="73"/>
      <c r="W10" s="74">
        <f>データ!$Q$6</f>
        <v>3905</v>
      </c>
      <c r="X10" s="74"/>
      <c r="Y10" s="74"/>
      <c r="Z10" s="74"/>
      <c r="AA10" s="74"/>
      <c r="AB10" s="74"/>
      <c r="AC10" s="74"/>
      <c r="AD10" s="2"/>
      <c r="AE10" s="2"/>
      <c r="AF10" s="2"/>
      <c r="AG10" s="2"/>
      <c r="AH10" s="4"/>
      <c r="AI10" s="4"/>
      <c r="AJ10" s="4"/>
      <c r="AK10" s="4"/>
      <c r="AL10" s="74">
        <f>データ!$U$6</f>
        <v>93216</v>
      </c>
      <c r="AM10" s="74"/>
      <c r="AN10" s="74"/>
      <c r="AO10" s="74"/>
      <c r="AP10" s="74"/>
      <c r="AQ10" s="74"/>
      <c r="AR10" s="74"/>
      <c r="AS10" s="74"/>
      <c r="AT10" s="70">
        <f>データ!$V$6</f>
        <v>65.3</v>
      </c>
      <c r="AU10" s="71"/>
      <c r="AV10" s="71"/>
      <c r="AW10" s="71"/>
      <c r="AX10" s="71"/>
      <c r="AY10" s="71"/>
      <c r="AZ10" s="71"/>
      <c r="BA10" s="71"/>
      <c r="BB10" s="73">
        <f>データ!$W$6</f>
        <v>1427.5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5vMuZPyt9mXDxsVpNa9aK+yTTWvnS9BiwRH1vXm29LYn0l9Kjl9zNM5bJqdzXNV2pbxUcYywwT1nCPOYVRoUA==" saltValue="sv1h7+2AUhZIeM1cjRD9j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422053</v>
      </c>
      <c r="D6" s="34">
        <f t="shared" si="3"/>
        <v>46</v>
      </c>
      <c r="E6" s="34">
        <f t="shared" si="3"/>
        <v>1</v>
      </c>
      <c r="F6" s="34">
        <f t="shared" si="3"/>
        <v>0</v>
      </c>
      <c r="G6" s="34">
        <f t="shared" si="3"/>
        <v>1</v>
      </c>
      <c r="H6" s="34" t="str">
        <f t="shared" si="3"/>
        <v>長崎県　大村市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44.41</v>
      </c>
      <c r="P6" s="35">
        <f t="shared" si="3"/>
        <v>96.47</v>
      </c>
      <c r="Q6" s="35">
        <f t="shared" si="3"/>
        <v>3905</v>
      </c>
      <c r="R6" s="35">
        <f t="shared" si="3"/>
        <v>96963</v>
      </c>
      <c r="S6" s="35">
        <f t="shared" si="3"/>
        <v>126.73</v>
      </c>
      <c r="T6" s="35">
        <f t="shared" si="3"/>
        <v>765.11</v>
      </c>
      <c r="U6" s="35">
        <f t="shared" si="3"/>
        <v>93216</v>
      </c>
      <c r="V6" s="35">
        <f t="shared" si="3"/>
        <v>65.3</v>
      </c>
      <c r="W6" s="35">
        <f t="shared" si="3"/>
        <v>1427.5</v>
      </c>
      <c r="X6" s="36">
        <f>IF(X7="",NA(),X7)</f>
        <v>111.24</v>
      </c>
      <c r="Y6" s="36">
        <f t="shared" ref="Y6:AG6" si="4">IF(Y7="",NA(),Y7)</f>
        <v>120.94</v>
      </c>
      <c r="Z6" s="36">
        <f t="shared" si="4"/>
        <v>119.43</v>
      </c>
      <c r="AA6" s="36">
        <f t="shared" si="4"/>
        <v>112.91</v>
      </c>
      <c r="AB6" s="36">
        <f t="shared" si="4"/>
        <v>117</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114.68</v>
      </c>
      <c r="AU6" s="36">
        <f t="shared" ref="AU6:BC6" si="6">IF(AU7="",NA(),AU7)</f>
        <v>136.16999999999999</v>
      </c>
      <c r="AV6" s="36">
        <f t="shared" si="6"/>
        <v>129.29</v>
      </c>
      <c r="AW6" s="36">
        <f t="shared" si="6"/>
        <v>108.12</v>
      </c>
      <c r="AX6" s="36">
        <f t="shared" si="6"/>
        <v>128.63</v>
      </c>
      <c r="AY6" s="36">
        <f t="shared" si="6"/>
        <v>346.59</v>
      </c>
      <c r="AZ6" s="36">
        <f t="shared" si="6"/>
        <v>357.82</v>
      </c>
      <c r="BA6" s="36">
        <f t="shared" si="6"/>
        <v>355.5</v>
      </c>
      <c r="BB6" s="36">
        <f t="shared" si="6"/>
        <v>349.83</v>
      </c>
      <c r="BC6" s="36">
        <f t="shared" si="6"/>
        <v>360.86</v>
      </c>
      <c r="BD6" s="35" t="str">
        <f>IF(BD7="","",IF(BD7="-","【-】","【"&amp;SUBSTITUTE(TEXT(BD7,"#,##0.00"),"-","△")&amp;"】"))</f>
        <v>【264.97】</v>
      </c>
      <c r="BE6" s="36">
        <f>IF(BE7="",NA(),BE7)</f>
        <v>614.30999999999995</v>
      </c>
      <c r="BF6" s="36">
        <f t="shared" ref="BF6:BN6" si="7">IF(BF7="",NA(),BF7)</f>
        <v>556.44000000000005</v>
      </c>
      <c r="BG6" s="36">
        <f t="shared" si="7"/>
        <v>595.64</v>
      </c>
      <c r="BH6" s="36">
        <f t="shared" si="7"/>
        <v>569.16999999999996</v>
      </c>
      <c r="BI6" s="36">
        <f t="shared" si="7"/>
        <v>546.29999999999995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109.91</v>
      </c>
      <c r="BQ6" s="36">
        <f t="shared" ref="BQ6:BY6" si="8">IF(BQ7="",NA(),BQ7)</f>
        <v>119.94</v>
      </c>
      <c r="BR6" s="36">
        <f t="shared" si="8"/>
        <v>114.73</v>
      </c>
      <c r="BS6" s="36">
        <f t="shared" si="8"/>
        <v>107.58</v>
      </c>
      <c r="BT6" s="36">
        <f t="shared" si="8"/>
        <v>110.83</v>
      </c>
      <c r="BU6" s="36">
        <f t="shared" si="8"/>
        <v>105.71</v>
      </c>
      <c r="BV6" s="36">
        <f t="shared" si="8"/>
        <v>106.01</v>
      </c>
      <c r="BW6" s="36">
        <f t="shared" si="8"/>
        <v>104.57</v>
      </c>
      <c r="BX6" s="36">
        <f t="shared" si="8"/>
        <v>103.54</v>
      </c>
      <c r="BY6" s="36">
        <f t="shared" si="8"/>
        <v>103.32</v>
      </c>
      <c r="BZ6" s="35" t="str">
        <f>IF(BZ7="","",IF(BZ7="-","【-】","【"&amp;SUBSTITUTE(TEXT(BZ7,"#,##0.00"),"-","△")&amp;"】"))</f>
        <v>【103.24】</v>
      </c>
      <c r="CA6" s="36">
        <f>IF(CA7="",NA(),CA7)</f>
        <v>171.94</v>
      </c>
      <c r="CB6" s="36">
        <f t="shared" ref="CB6:CJ6" si="9">IF(CB7="",NA(),CB7)</f>
        <v>165.91</v>
      </c>
      <c r="CC6" s="36">
        <f t="shared" si="9"/>
        <v>177.53</v>
      </c>
      <c r="CD6" s="36">
        <f t="shared" si="9"/>
        <v>189.59</v>
      </c>
      <c r="CE6" s="36">
        <f t="shared" si="9"/>
        <v>183.78</v>
      </c>
      <c r="CF6" s="36">
        <f t="shared" si="9"/>
        <v>162.15</v>
      </c>
      <c r="CG6" s="36">
        <f t="shared" si="9"/>
        <v>162.24</v>
      </c>
      <c r="CH6" s="36">
        <f t="shared" si="9"/>
        <v>165.47</v>
      </c>
      <c r="CI6" s="36">
        <f t="shared" si="9"/>
        <v>167.46</v>
      </c>
      <c r="CJ6" s="36">
        <f t="shared" si="9"/>
        <v>168.56</v>
      </c>
      <c r="CK6" s="35" t="str">
        <f>IF(CK7="","",IF(CK7="-","【-】","【"&amp;SUBSTITUTE(TEXT(CK7,"#,##0.00"),"-","△")&amp;"】"))</f>
        <v>【168.38】</v>
      </c>
      <c r="CL6" s="36">
        <f>IF(CL7="",NA(),CL7)</f>
        <v>65.790000000000006</v>
      </c>
      <c r="CM6" s="36">
        <f t="shared" ref="CM6:CU6" si="10">IF(CM7="",NA(),CM7)</f>
        <v>66</v>
      </c>
      <c r="CN6" s="36">
        <f t="shared" si="10"/>
        <v>67.97</v>
      </c>
      <c r="CO6" s="36">
        <f t="shared" si="10"/>
        <v>68.34</v>
      </c>
      <c r="CP6" s="36">
        <f t="shared" si="10"/>
        <v>67.260000000000005</v>
      </c>
      <c r="CQ6" s="36">
        <f t="shared" si="10"/>
        <v>59.34</v>
      </c>
      <c r="CR6" s="36">
        <f t="shared" si="10"/>
        <v>59.11</v>
      </c>
      <c r="CS6" s="36">
        <f t="shared" si="10"/>
        <v>59.74</v>
      </c>
      <c r="CT6" s="36">
        <f t="shared" si="10"/>
        <v>59.46</v>
      </c>
      <c r="CU6" s="36">
        <f t="shared" si="10"/>
        <v>59.51</v>
      </c>
      <c r="CV6" s="35" t="str">
        <f>IF(CV7="","",IF(CV7="-","【-】","【"&amp;SUBSTITUTE(TEXT(CV7,"#,##0.00"),"-","△")&amp;"】"))</f>
        <v>【60.00】</v>
      </c>
      <c r="CW6" s="36">
        <f>IF(CW7="",NA(),CW7)</f>
        <v>90.77</v>
      </c>
      <c r="CX6" s="36">
        <f t="shared" ref="CX6:DF6" si="11">IF(CX7="",NA(),CX7)</f>
        <v>91.19</v>
      </c>
      <c r="CY6" s="36">
        <f t="shared" si="11"/>
        <v>88.66</v>
      </c>
      <c r="CZ6" s="36">
        <f t="shared" si="11"/>
        <v>88.51</v>
      </c>
      <c r="DA6" s="36">
        <f t="shared" si="11"/>
        <v>87.31</v>
      </c>
      <c r="DB6" s="36">
        <f t="shared" si="11"/>
        <v>87.74</v>
      </c>
      <c r="DC6" s="36">
        <f t="shared" si="11"/>
        <v>87.91</v>
      </c>
      <c r="DD6" s="36">
        <f t="shared" si="11"/>
        <v>87.28</v>
      </c>
      <c r="DE6" s="36">
        <f t="shared" si="11"/>
        <v>87.41</v>
      </c>
      <c r="DF6" s="36">
        <f t="shared" si="11"/>
        <v>87.08</v>
      </c>
      <c r="DG6" s="35" t="str">
        <f>IF(DG7="","",IF(DG7="-","【-】","【"&amp;SUBSTITUTE(TEXT(DG7,"#,##0.00"),"-","△")&amp;"】"))</f>
        <v>【89.80】</v>
      </c>
      <c r="DH6" s="36">
        <f>IF(DH7="",NA(),DH7)</f>
        <v>48.07</v>
      </c>
      <c r="DI6" s="36">
        <f t="shared" ref="DI6:DQ6" si="12">IF(DI7="",NA(),DI7)</f>
        <v>49.42</v>
      </c>
      <c r="DJ6" s="36">
        <f t="shared" si="12"/>
        <v>47</v>
      </c>
      <c r="DK6" s="36">
        <f t="shared" si="12"/>
        <v>47.28</v>
      </c>
      <c r="DL6" s="36">
        <f t="shared" si="12"/>
        <v>48.79</v>
      </c>
      <c r="DM6" s="36">
        <f t="shared" si="12"/>
        <v>46.27</v>
      </c>
      <c r="DN6" s="36">
        <f t="shared" si="12"/>
        <v>46.88</v>
      </c>
      <c r="DO6" s="36">
        <f t="shared" si="12"/>
        <v>46.94</v>
      </c>
      <c r="DP6" s="36">
        <f t="shared" si="12"/>
        <v>47.62</v>
      </c>
      <c r="DQ6" s="36">
        <f t="shared" si="12"/>
        <v>48.55</v>
      </c>
      <c r="DR6" s="35" t="str">
        <f>IF(DR7="","",IF(DR7="-","【-】","【"&amp;SUBSTITUTE(TEXT(DR7,"#,##0.00"),"-","△")&amp;"】"))</f>
        <v>【49.59】</v>
      </c>
      <c r="DS6" s="36">
        <f>IF(DS7="",NA(),DS7)</f>
        <v>5.53</v>
      </c>
      <c r="DT6" s="36">
        <f t="shared" ref="DT6:EB6" si="13">IF(DT7="",NA(),DT7)</f>
        <v>6.35</v>
      </c>
      <c r="DU6" s="36">
        <f t="shared" si="13"/>
        <v>9.3000000000000007</v>
      </c>
      <c r="DV6" s="36">
        <f t="shared" si="13"/>
        <v>10.86</v>
      </c>
      <c r="DW6" s="36">
        <f t="shared" si="13"/>
        <v>11.12</v>
      </c>
      <c r="DX6" s="36">
        <f t="shared" si="13"/>
        <v>10.93</v>
      </c>
      <c r="DY6" s="36">
        <f t="shared" si="13"/>
        <v>13.39</v>
      </c>
      <c r="DZ6" s="36">
        <f t="shared" si="13"/>
        <v>14.48</v>
      </c>
      <c r="EA6" s="36">
        <f t="shared" si="13"/>
        <v>16.27</v>
      </c>
      <c r="EB6" s="36">
        <f t="shared" si="13"/>
        <v>17.11</v>
      </c>
      <c r="EC6" s="35" t="str">
        <f>IF(EC7="","",IF(EC7="-","【-】","【"&amp;SUBSTITUTE(TEXT(EC7,"#,##0.00"),"-","△")&amp;"】"))</f>
        <v>【19.44】</v>
      </c>
      <c r="ED6" s="36">
        <f>IF(ED7="",NA(),ED7)</f>
        <v>0.36</v>
      </c>
      <c r="EE6" s="36">
        <f t="shared" ref="EE6:EM6" si="14">IF(EE7="",NA(),EE7)</f>
        <v>0.39</v>
      </c>
      <c r="EF6" s="36">
        <f t="shared" si="14"/>
        <v>1.03</v>
      </c>
      <c r="EG6" s="36">
        <f t="shared" si="14"/>
        <v>0.78</v>
      </c>
      <c r="EH6" s="36">
        <f t="shared" si="14"/>
        <v>0.83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422053</v>
      </c>
      <c r="D7" s="38">
        <v>46</v>
      </c>
      <c r="E7" s="38">
        <v>1</v>
      </c>
      <c r="F7" s="38">
        <v>0</v>
      </c>
      <c r="G7" s="38">
        <v>1</v>
      </c>
      <c r="H7" s="38" t="s">
        <v>93</v>
      </c>
      <c r="I7" s="38" t="s">
        <v>94</v>
      </c>
      <c r="J7" s="38" t="s">
        <v>95</v>
      </c>
      <c r="K7" s="38" t="s">
        <v>96</v>
      </c>
      <c r="L7" s="38" t="s">
        <v>97</v>
      </c>
      <c r="M7" s="38" t="s">
        <v>98</v>
      </c>
      <c r="N7" s="39" t="s">
        <v>99</v>
      </c>
      <c r="O7" s="39">
        <v>44.41</v>
      </c>
      <c r="P7" s="39">
        <v>96.47</v>
      </c>
      <c r="Q7" s="39">
        <v>3905</v>
      </c>
      <c r="R7" s="39">
        <v>96963</v>
      </c>
      <c r="S7" s="39">
        <v>126.73</v>
      </c>
      <c r="T7" s="39">
        <v>765.11</v>
      </c>
      <c r="U7" s="39">
        <v>93216</v>
      </c>
      <c r="V7" s="39">
        <v>65.3</v>
      </c>
      <c r="W7" s="39">
        <v>1427.5</v>
      </c>
      <c r="X7" s="39">
        <v>111.24</v>
      </c>
      <c r="Y7" s="39">
        <v>120.94</v>
      </c>
      <c r="Z7" s="39">
        <v>119.43</v>
      </c>
      <c r="AA7" s="39">
        <v>112.91</v>
      </c>
      <c r="AB7" s="39">
        <v>117</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114.68</v>
      </c>
      <c r="AU7" s="39">
        <v>136.16999999999999</v>
      </c>
      <c r="AV7" s="39">
        <v>129.29</v>
      </c>
      <c r="AW7" s="39">
        <v>108.12</v>
      </c>
      <c r="AX7" s="39">
        <v>128.63</v>
      </c>
      <c r="AY7" s="39">
        <v>346.59</v>
      </c>
      <c r="AZ7" s="39">
        <v>357.82</v>
      </c>
      <c r="BA7" s="39">
        <v>355.5</v>
      </c>
      <c r="BB7" s="39">
        <v>349.83</v>
      </c>
      <c r="BC7" s="39">
        <v>360.86</v>
      </c>
      <c r="BD7" s="39">
        <v>264.97000000000003</v>
      </c>
      <c r="BE7" s="39">
        <v>614.30999999999995</v>
      </c>
      <c r="BF7" s="39">
        <v>556.44000000000005</v>
      </c>
      <c r="BG7" s="39">
        <v>595.64</v>
      </c>
      <c r="BH7" s="39">
        <v>569.16999999999996</v>
      </c>
      <c r="BI7" s="39">
        <v>546.29999999999995</v>
      </c>
      <c r="BJ7" s="39">
        <v>312.02999999999997</v>
      </c>
      <c r="BK7" s="39">
        <v>307.45999999999998</v>
      </c>
      <c r="BL7" s="39">
        <v>312.58</v>
      </c>
      <c r="BM7" s="39">
        <v>314.87</v>
      </c>
      <c r="BN7" s="39">
        <v>309.27999999999997</v>
      </c>
      <c r="BO7" s="39">
        <v>266.61</v>
      </c>
      <c r="BP7" s="39">
        <v>109.91</v>
      </c>
      <c r="BQ7" s="39">
        <v>119.94</v>
      </c>
      <c r="BR7" s="39">
        <v>114.73</v>
      </c>
      <c r="BS7" s="39">
        <v>107.58</v>
      </c>
      <c r="BT7" s="39">
        <v>110.83</v>
      </c>
      <c r="BU7" s="39">
        <v>105.71</v>
      </c>
      <c r="BV7" s="39">
        <v>106.01</v>
      </c>
      <c r="BW7" s="39">
        <v>104.57</v>
      </c>
      <c r="BX7" s="39">
        <v>103.54</v>
      </c>
      <c r="BY7" s="39">
        <v>103.32</v>
      </c>
      <c r="BZ7" s="39">
        <v>103.24</v>
      </c>
      <c r="CA7" s="39">
        <v>171.94</v>
      </c>
      <c r="CB7" s="39">
        <v>165.91</v>
      </c>
      <c r="CC7" s="39">
        <v>177.53</v>
      </c>
      <c r="CD7" s="39">
        <v>189.59</v>
      </c>
      <c r="CE7" s="39">
        <v>183.78</v>
      </c>
      <c r="CF7" s="39">
        <v>162.15</v>
      </c>
      <c r="CG7" s="39">
        <v>162.24</v>
      </c>
      <c r="CH7" s="39">
        <v>165.47</v>
      </c>
      <c r="CI7" s="39">
        <v>167.46</v>
      </c>
      <c r="CJ7" s="39">
        <v>168.56</v>
      </c>
      <c r="CK7" s="39">
        <v>168.38</v>
      </c>
      <c r="CL7" s="39">
        <v>65.790000000000006</v>
      </c>
      <c r="CM7" s="39">
        <v>66</v>
      </c>
      <c r="CN7" s="39">
        <v>67.97</v>
      </c>
      <c r="CO7" s="39">
        <v>68.34</v>
      </c>
      <c r="CP7" s="39">
        <v>67.260000000000005</v>
      </c>
      <c r="CQ7" s="39">
        <v>59.34</v>
      </c>
      <c r="CR7" s="39">
        <v>59.11</v>
      </c>
      <c r="CS7" s="39">
        <v>59.74</v>
      </c>
      <c r="CT7" s="39">
        <v>59.46</v>
      </c>
      <c r="CU7" s="39">
        <v>59.51</v>
      </c>
      <c r="CV7" s="39">
        <v>60</v>
      </c>
      <c r="CW7" s="39">
        <v>90.77</v>
      </c>
      <c r="CX7" s="39">
        <v>91.19</v>
      </c>
      <c r="CY7" s="39">
        <v>88.66</v>
      </c>
      <c r="CZ7" s="39">
        <v>88.51</v>
      </c>
      <c r="DA7" s="39">
        <v>87.31</v>
      </c>
      <c r="DB7" s="39">
        <v>87.74</v>
      </c>
      <c r="DC7" s="39">
        <v>87.91</v>
      </c>
      <c r="DD7" s="39">
        <v>87.28</v>
      </c>
      <c r="DE7" s="39">
        <v>87.41</v>
      </c>
      <c r="DF7" s="39">
        <v>87.08</v>
      </c>
      <c r="DG7" s="39">
        <v>89.8</v>
      </c>
      <c r="DH7" s="39">
        <v>48.07</v>
      </c>
      <c r="DI7" s="39">
        <v>49.42</v>
      </c>
      <c r="DJ7" s="39">
        <v>47</v>
      </c>
      <c r="DK7" s="39">
        <v>47.28</v>
      </c>
      <c r="DL7" s="39">
        <v>48.79</v>
      </c>
      <c r="DM7" s="39">
        <v>46.27</v>
      </c>
      <c r="DN7" s="39">
        <v>46.88</v>
      </c>
      <c r="DO7" s="39">
        <v>46.94</v>
      </c>
      <c r="DP7" s="39">
        <v>47.62</v>
      </c>
      <c r="DQ7" s="39">
        <v>48.55</v>
      </c>
      <c r="DR7" s="39">
        <v>49.59</v>
      </c>
      <c r="DS7" s="39">
        <v>5.53</v>
      </c>
      <c r="DT7" s="39">
        <v>6.35</v>
      </c>
      <c r="DU7" s="39">
        <v>9.3000000000000007</v>
      </c>
      <c r="DV7" s="39">
        <v>10.86</v>
      </c>
      <c r="DW7" s="39">
        <v>11.12</v>
      </c>
      <c r="DX7" s="39">
        <v>10.93</v>
      </c>
      <c r="DY7" s="39">
        <v>13.39</v>
      </c>
      <c r="DZ7" s="39">
        <v>14.48</v>
      </c>
      <c r="EA7" s="39">
        <v>16.27</v>
      </c>
      <c r="EB7" s="39">
        <v>17.11</v>
      </c>
      <c r="EC7" s="39">
        <v>19.440000000000001</v>
      </c>
      <c r="ED7" s="39">
        <v>0.36</v>
      </c>
      <c r="EE7" s="39">
        <v>0.39</v>
      </c>
      <c r="EF7" s="39">
        <v>1.03</v>
      </c>
      <c r="EG7" s="39">
        <v>0.78</v>
      </c>
      <c r="EH7" s="39">
        <v>0.83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2021-02-01T09:12:24Z</cp:lastPrinted>
  <dcterms:created xsi:type="dcterms:W3CDTF">2020-12-04T02:15:41Z</dcterms:created>
  <dcterms:modified xsi:type="dcterms:W3CDTF">2021-02-24T01:44:04Z</dcterms:modified>
  <cp:category/>
</cp:coreProperties>
</file>