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1_水道事業\"/>
    </mc:Choice>
  </mc:AlternateContent>
  <xr:revisionPtr revIDLastSave="0" documentId="13_ncr:1_{4A086FB9-E7A2-4102-8731-B7A9C9DD3592}" xr6:coauthVersionLast="45" xr6:coauthVersionMax="45" xr10:uidLastSave="{00000000-0000-0000-0000-000000000000}"/>
  <workbookProtection workbookAlgorithmName="SHA-512" workbookHashValue="R+RoRzaXehoek4YWx0FVmSWMP13qvPSIZf5eAp/LiPfGghE1PDLOdBjhh3q/4AJd2kWkaRyMakyIJ+Bni7B4nA==" workbookSaltValue="i9f/ZZ20IynZ0n5umKSCt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AT8" i="4" s="1"/>
  <c r="R6" i="5"/>
  <c r="AL8" i="4" s="1"/>
  <c r="Q6" i="5"/>
  <c r="W10" i="4" s="1"/>
  <c r="P6" i="5"/>
  <c r="P10" i="4" s="1"/>
  <c r="O6" i="5"/>
  <c r="N6" i="5"/>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F85" i="4"/>
  <c r="BB10" i="4"/>
  <c r="AL10" i="4"/>
  <c r="I10" i="4"/>
  <c r="B10" i="4"/>
  <c r="AD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<sst xmlns="http://schemas.openxmlformats.org/spreadsheetml/2006/main" count="228" uniqueCount="114">
  <si>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</si>
  <si>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</si>
  <si>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</si>
  <si>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</si>
  <si>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</si>
  <si>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</si>
  <si>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</si>
  <si>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</si>
  <si>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</si>
  <si>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</si>
  <si>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</si>
  <si>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</si>
  <si>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</si>
  <si>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</si>
  <si>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</si>
  <si>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</si>
  <si>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</si>
  <si>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</si>
  <si>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</si>
  <si>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</si>
  <si>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</si>
  <si>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</si>
  <si>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</si>
  <si>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</si>
  <si>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</si>
  <si>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</si>
  <si>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</si>
  <si>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</si>
  <si>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</si>
  <si>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</si>
  <si>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</si>
  <si>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</si>
  <si>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</si>
  <si>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</si>
  <si>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</si>
  <si>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</si>
  <si>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</si>
  <si>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</si>
  <si>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</si>
  <si>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</si>
  <si>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</si>
  <si>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</si>
  <si>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</si>
  <si>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</si>
  <si>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</si>
  <si>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</si>
  <si>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</si>
  <si>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</si>
  <si>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</si>
  <si>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</si>
  <si>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</si>
  <si>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</si>
  <si>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</si>
  <si>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</si>
  <si>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</si>
  <si>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</si>
  <si>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</si>
  <si>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</si>
  <si>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</si>
  <si>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</si>
  <si>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</si>
  <si>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</si>
  <si>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</si>
  <si>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</si>
  <si>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</si>
  <si>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</si>
  <si>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</si>
  <si>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</si>
  <si>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</si>
  <si>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</si>
  <si>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</si>
  <si>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</si>
  <si>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</si>
  <si>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</si>
  <si>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</si>
  <si>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</si>
  <si>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</si>
  <si>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</si>
  <si>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</si>
  <si>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</si>
  <si>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</si>
  <si>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</si>
  <si>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</si>
  <si>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</si>
  <si>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</si>
  <si>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</si>
  <si>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</si>
  <si>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</si>
  <si>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</si>
  <si>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</si>
  <si>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</si>
  <si>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</si>
  <si>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</si>
  <si>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</si>
  <si>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</si>
  <si>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</si>
  <si>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</si>
  <si>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</si>
  <si>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</si>
  <si>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</si>
  <si>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</si>
  <si>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</si>
  <si>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</si>
  <si>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</si>
  <si>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</si>
  <si>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</si>
  <si>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</si>
  <si>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</si>
  <si>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</si>
  <si>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</si>
  <si>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</si>
  <si>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主要な浄水場について、現在のところ機能に大きな問題は無いが、昭和40年代～50年代前半にかけて建設されていることから、老朽化が進みつつあるため、統廃合も含め更新について検討する必要がある。
②管路経年化率
　類似団体平均値を下回っているが、市町合併前の1市5町で同時期に管路整備が行われており、経年化率が年々上昇している。管種ごとに更新基準年数を定めており、管路の重要度や漏水の発生状況等についても考慮して、計画的に更新していく。
③管路更新率
　令和元年度から浄水場の建設事業に着手しており、管路更新の事業量を抑えているため低下した。</t>
    <rPh sb="86" eb="89">
      <t>トウハイゴウ</t>
    </rPh>
    <rPh sb="90" eb="91">
      <t>フク</t>
    </rPh>
    <rPh sb="207" eb="208">
      <t>ナド</t>
    </rPh>
    <rPh sb="218" eb="221">
      <t>ケイカクテキ</t>
    </rPh>
    <rPh sb="233" eb="235">
      <t>コウシン</t>
    </rPh>
    <rPh sb="238" eb="240">
      <t>レイワ</t>
    </rPh>
    <rPh sb="240" eb="242">
      <t>ガンネン</t>
    </rPh>
    <rPh sb="242" eb="243">
      <t>ド</t>
    </rPh>
    <rPh sb="245" eb="248">
      <t>ジョウスイジョウ</t>
    </rPh>
    <rPh sb="249" eb="251">
      <t>ケンセツ</t>
    </rPh>
    <rPh sb="251" eb="253">
      <t>ジギョウ</t>
    </rPh>
    <rPh sb="254" eb="256">
      <t>チャクシュ</t>
    </rPh>
    <rPh sb="261" eb="263">
      <t>カンロ</t>
    </rPh>
    <rPh sb="263" eb="265">
      <t>コウシン</t>
    </rPh>
    <rPh sb="266" eb="268">
      <t>ジギョウ</t>
    </rPh>
    <rPh sb="268" eb="269">
      <t>リョウ</t>
    </rPh>
    <rPh sb="270" eb="271">
      <t>オサ</t>
    </rPh>
    <rPh sb="277" eb="279">
      <t>テイカ</t>
    </rPh>
    <phoneticPr fontId="4"/>
  </si>
  <si>
    <t>　経営状況は概ね良好であるが、人口減少等に伴う給水収益の減少傾向は続くと見込まれるため、今後厳しい経営となることが予想される。
　平成28年4月1日に市内の上水道5事業、簡易水道15事業の全20事業を1事業に統合したことで、市内全域における効率的な水の運用が可能となり、現在は地域間での水融通のための管路整備等に着手している。また、更新時期を迎える施設については統廃合についても併せて検討し、人口減少社会に対応した効率的な給水と経費の節減を図っていく必要がある。</t>
    <rPh sb="112" eb="114">
      <t>シナイ</t>
    </rPh>
    <rPh sb="114" eb="116">
      <t>ゼンイキ</t>
    </rPh>
    <rPh sb="124" eb="125">
      <t>ミズ</t>
    </rPh>
    <rPh sb="135" eb="137">
      <t>ゲンザイ</t>
    </rPh>
    <rPh sb="189" eb="190">
      <t>アワ</t>
    </rPh>
    <rPh sb="192" eb="194">
      <t>ケントウ</t>
    </rPh>
    <rPh sb="220" eb="221">
      <t>ハカ</t>
    </rPh>
    <rPh sb="225" eb="227">
      <t>ヒツヨウ</t>
    </rPh>
    <phoneticPr fontId="4"/>
  </si>
  <si>
    <t>①経常収支比率
　110％前後で推移しているが、営業費用は前年度並みであったものの給水収益が減少したため、やや低下した。経費節減策について検討する必要がある。
③流動比率
　600％を超えており、十分な資金は確保出来ている。
④企業債対給水収益比率
　企業債については、各年度償還額以下で借り入れて残高を縮減する方針としている。令和元年度は給水収益が減少したため、やや上昇した。今後も事業費や資金残高を考慮して、計画的に借り入れていく。
⑤料金回収率、⑥給水原価
　どちらも前年度並みであるが、有収水量が減少傾向であることから、給水原価は上昇傾向、料金回収率は低下傾向にあるため、経費節減に努めていく必要がある。
⑦施設利用率
　類似団体平均値と比較して高い値となっているが、今後も効率的に給水できるよう、施設の統廃合等について検討していく。
⑧有収率
　類似団体の平均値を下回っているため、今後も修繕や更新を適宜行い、有収率の向上を図っていく。</t>
    <rPh sb="13" eb="15">
      <t>ゼンゴ</t>
    </rPh>
    <rPh sb="16" eb="18">
      <t>スイイ</t>
    </rPh>
    <rPh sb="29" eb="32">
      <t>ゼンネンド</t>
    </rPh>
    <rPh sb="32" eb="33">
      <t>ナ</t>
    </rPh>
    <rPh sb="41" eb="43">
      <t>キュウスイ</t>
    </rPh>
    <rPh sb="43" eb="45">
      <t>シュウエキ</t>
    </rPh>
    <rPh sb="46" eb="48">
      <t>ゲンショウ</t>
    </rPh>
    <rPh sb="55" eb="57">
      <t>テイカ</t>
    </rPh>
    <rPh sb="60" eb="62">
      <t>ケイヒ</t>
    </rPh>
    <rPh sb="62" eb="64">
      <t>セツゲン</t>
    </rPh>
    <rPh sb="64" eb="65">
      <t>サク</t>
    </rPh>
    <rPh sb="69" eb="71">
      <t>ケントウ</t>
    </rPh>
    <rPh sb="73" eb="75">
      <t>ヒツヨウ</t>
    </rPh>
    <rPh sb="135" eb="138">
      <t>カクネンド</t>
    </rPh>
    <rPh sb="141" eb="143">
      <t>イカ</t>
    </rPh>
    <rPh sb="149" eb="151">
      <t>ザンダカ</t>
    </rPh>
    <rPh sb="152" eb="154">
      <t>シュクゲン</t>
    </rPh>
    <rPh sb="156" eb="158">
      <t>ホウシン</t>
    </rPh>
    <rPh sb="164" eb="166">
      <t>レイワ</t>
    </rPh>
    <rPh sb="166" eb="167">
      <t>ガン</t>
    </rPh>
    <rPh sb="184" eb="186">
      <t>ジョウショウ</t>
    </rPh>
    <rPh sb="247" eb="249">
      <t>ユウシュウ</t>
    </rPh>
    <rPh sb="249" eb="251">
      <t>スイリョウ</t>
    </rPh>
    <rPh sb="252" eb="254">
      <t>ゲンショウ</t>
    </rPh>
    <rPh sb="254" eb="256">
      <t>ケイコウ</t>
    </rPh>
    <rPh sb="274" eb="276">
      <t>リョウキン</t>
    </rPh>
    <rPh sb="276" eb="278">
      <t>カイシュウ</t>
    </rPh>
    <rPh sb="278" eb="279">
      <t>リツ</t>
    </rPh>
    <rPh sb="280" eb="282">
      <t>テイカ</t>
    </rPh>
    <rPh sb="282" eb="284">
      <t>ケイコウ</t>
    </rPh>
    <rPh sb="338" eb="340">
      <t>コンゴ</t>
    </rPh>
    <rPh sb="353" eb="355">
      <t>シセツ</t>
    </rPh>
    <rPh sb="359" eb="360">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</si>
</sst>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0.49</c:v>
                </c:pt>
                <c:pt idx="1">
                  <c:v>0.74</c:v>
                </c:pt>
                <c:pt idx="2">
                  <c:v>0.87</c:v>
                </c:pt>
                <c:pt idx="3">
                  <c:v>0.96</c:v>
                </c:pt>
                <c:pt idx="4">
                  <c:v>0.44</c:v>
                </c:pt>
              </c:numCache>
            </c:numRef>
          </c:val>
          <c:extLst>
            <c:ext xmlns:c16="http://schemas.microsoft.com/office/drawing/2014/chart" uri="{C3380CC4-5D6E-409C-BE32-E72D297353CC}">
              <c16:uniqueId val="{00000000-28A8-4FF6-9A52-76F2615AE8E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28A8-4FF6-9A52-76F2615AE8E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61.17</c:v>
                </c:pt>
                <c:pt idx="1">
                  <c:v>71.489999999999995</c:v>
                </c:pt>
                <c:pt idx="2">
                  <c:v>71.42</c:v>
                </c:pt>
                <c:pt idx="3">
                  <c:v>71.58</c:v>
                </c:pt>
                <c:pt idx="4">
                  <c:v>70.48</c:v>
                </c:pt>
              </c:numCache>
            </c:numRef>
          </c:val>
          <c:extLst>
            <c:ext xmlns:c16="http://schemas.microsoft.com/office/drawing/2014/chart" uri="{C3380CC4-5D6E-409C-BE32-E72D297353CC}">
              <c16:uniqueId val="{00000000-14E0-4D0B-91C2-EF0CF21042C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14E0-4D0B-91C2-EF0CF21042C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88.91</c:v>
                </c:pt>
                <c:pt idx="1">
                  <c:v>88.01</c:v>
                </c:pt>
                <c:pt idx="2">
                  <c:v>88.45</c:v>
                </c:pt>
                <c:pt idx="3">
                  <c:v>87.41</c:v>
                </c:pt>
                <c:pt idx="4">
                  <c:v>87.45</c:v>
                </c:pt>
              </c:numCache>
            </c:numRef>
          </c:val>
          <c:extLst>
            <c:ext xmlns:c16="http://schemas.microsoft.com/office/drawing/2014/chart" uri="{C3380CC4-5D6E-409C-BE32-E72D297353CC}">
              <c16:uniqueId val="{00000000-1099-4C66-9829-2501BE8418B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1099-4C66-9829-2501BE8418B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111.78</c:v>
                </c:pt>
                <c:pt idx="1">
                  <c:v>114.5</c:v>
                </c:pt>
                <c:pt idx="2">
                  <c:v>112.91</c:v>
                </c:pt>
                <c:pt idx="3">
                  <c:v>109.15</c:v>
                </c:pt>
                <c:pt idx="4">
                  <c:v>108.55</c:v>
                </c:pt>
              </c:numCache>
            </c:numRef>
          </c:val>
          <c:extLst>
            <c:ext xmlns:c16="http://schemas.microsoft.com/office/drawing/2014/chart" uri="{C3380CC4-5D6E-409C-BE32-E72D297353CC}">
              <c16:uniqueId val="{00000000-3EC7-4E03-B726-D40F24B512E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3EC7-4E03-B726-D40F24B512E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45.47</c:v>
                </c:pt>
                <c:pt idx="1">
                  <c:v>46.84</c:v>
                </c:pt>
                <c:pt idx="2">
                  <c:v>47.97</c:v>
                </c:pt>
                <c:pt idx="3">
                  <c:v>48.81</c:v>
                </c:pt>
                <c:pt idx="4">
                  <c:v>50.31</c:v>
                </c:pt>
              </c:numCache>
            </c:numRef>
          </c:val>
          <c:extLst>
            <c:ext xmlns:c16="http://schemas.microsoft.com/office/drawing/2014/chart" uri="{C3380CC4-5D6E-409C-BE32-E72D297353CC}">
              <c16:uniqueId val="{00000000-B55A-4C91-8C42-175B242560B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B55A-4C91-8C42-175B242560B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11.35</c:v>
                </c:pt>
                <c:pt idx="1">
                  <c:v>11.61</c:v>
                </c:pt>
                <c:pt idx="2">
                  <c:v>12.43</c:v>
                </c:pt>
                <c:pt idx="3">
                  <c:v>13.81</c:v>
                </c:pt>
                <c:pt idx="4">
                  <c:v>14.08</c:v>
                </c:pt>
              </c:numCache>
            </c:numRef>
          </c:val>
          <c:extLst>
            <c:ext xmlns:c16="http://schemas.microsoft.com/office/drawing/2014/chart" uri="{C3380CC4-5D6E-409C-BE32-E72D297353CC}">
              <c16:uniqueId val="{00000000-1536-4C4B-A07D-38BF3FD7C69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1536-4C4B-A07D-38BF3FD7C69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77-4DC0-9124-6CC5CE8964F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BD77-4DC0-9124-6CC5CE8964F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443.55</c:v>
                </c:pt>
                <c:pt idx="1">
                  <c:v>595.42999999999995</c:v>
                </c:pt>
                <c:pt idx="2">
                  <c:v>630.92999999999995</c:v>
                </c:pt>
                <c:pt idx="3">
                  <c:v>742.18</c:v>
                </c:pt>
                <c:pt idx="4">
                  <c:v>656.17</c:v>
                </c:pt>
              </c:numCache>
            </c:numRef>
          </c:val>
          <c:extLst>
            <c:ext xmlns:c16="http://schemas.microsoft.com/office/drawing/2014/chart" uri="{C3380CC4-5D6E-409C-BE32-E72D297353CC}">
              <c16:uniqueId val="{00000000-7002-4509-83C4-CE2F9BD482B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7002-4509-83C4-CE2F9BD482B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307.85000000000002</c:v>
                </c:pt>
                <c:pt idx="1">
                  <c:v>303.74</c:v>
                </c:pt>
                <c:pt idx="2">
                  <c:v>301.55</c:v>
                </c:pt>
                <c:pt idx="3">
                  <c:v>302.64999999999998</c:v>
                </c:pt>
                <c:pt idx="4">
                  <c:v>305.82</c:v>
                </c:pt>
              </c:numCache>
            </c:numRef>
          </c:val>
          <c:extLst>
            <c:ext xmlns:c16="http://schemas.microsoft.com/office/drawing/2014/chart" uri="{C3380CC4-5D6E-409C-BE32-E72D297353CC}">
              <c16:uniqueId val="{00000000-0531-48F9-913F-F73CDDA57C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0531-48F9-913F-F73CDDA57C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106.1</c:v>
                </c:pt>
                <c:pt idx="1">
                  <c:v>108.82</c:v>
                </c:pt>
                <c:pt idx="2">
                  <c:v>107.5</c:v>
                </c:pt>
                <c:pt idx="3">
                  <c:v>103.45</c:v>
                </c:pt>
                <c:pt idx="4">
                  <c:v>103.05</c:v>
                </c:pt>
              </c:numCache>
            </c:numRef>
          </c:val>
          <c:extLst>
            <c:ext xmlns:c16="http://schemas.microsoft.com/office/drawing/2014/chart" uri="{C3380CC4-5D6E-409C-BE32-E72D297353CC}">
              <c16:uniqueId val="{00000000-7949-459C-B0CB-3946D977CD5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7949-459C-B0CB-3946D977CD5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171.99</c:v>
                </c:pt>
                <c:pt idx="1">
                  <c:v>167.78</c:v>
                </c:pt>
                <c:pt idx="2">
                  <c:v>169.84</c:v>
                </c:pt>
                <c:pt idx="3">
                  <c:v>176.25</c:v>
                </c:pt>
                <c:pt idx="4">
                  <c:v>176.38</c:v>
                </c:pt>
              </c:numCache>
            </c:numRef>
          </c:val>
          <c:extLst>
            <c:ext xmlns:c16="http://schemas.microsoft.com/office/drawing/2014/chart" uri="{C3380CC4-5D6E-409C-BE32-E72D297353CC}">
              <c16:uniqueId val="{00000000-75BD-4AD1-B072-EEA0E326578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75BD-4AD1-B072-EEA0E326578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Y1" sqref="BY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長崎県　諫早市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自治体職員</v>
      </c>
      <c r="AE8" s="83"/>
      <c r="AF8" s="83"/>
      <c r="AG8" s="83"/>
      <c r="AH8" s="83"/>
      <c r="AI8" s="83"/>
      <c r="AJ8" s="83"/>
      <c r="AK8" s="4"/>
      <c r="AL8" s="71">
        <f>データ!$R$6</f>
        <v>136679</v>
      </c>
      <c r="AM8" s="71"/>
      <c r="AN8" s="71"/>
      <c r="AO8" s="71"/>
      <c r="AP8" s="71"/>
      <c r="AQ8" s="71"/>
      <c r="AR8" s="71"/>
      <c r="AS8" s="71"/>
      <c r="AT8" s="67">
        <f>データ!$S$6</f>
        <v>341.79</v>
      </c>
      <c r="AU8" s="68"/>
      <c r="AV8" s="68"/>
      <c r="AW8" s="68"/>
      <c r="AX8" s="68"/>
      <c r="AY8" s="68"/>
      <c r="AZ8" s="68"/>
      <c r="BA8" s="68"/>
      <c r="BB8" s="70">
        <f>データ!$T$6</f>
        <v>399.89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76.25</v>
      </c>
      <c r="J10" s="68"/>
      <c r="K10" s="68"/>
      <c r="L10" s="68"/>
      <c r="M10" s="68"/>
      <c r="N10" s="68"/>
      <c r="O10" s="69"/>
      <c r="P10" s="70">
        <f>データ!$P$6</f>
        <v>91.57</v>
      </c>
      <c r="Q10" s="70"/>
      <c r="R10" s="70"/>
      <c r="S10" s="70"/>
      <c r="T10" s="70"/>
      <c r="U10" s="70"/>
      <c r="V10" s="70"/>
      <c r="W10" s="71">
        <f>データ!$Q$6</f>
        <v>3590</v>
      </c>
      <c r="X10" s="71"/>
      <c r="Y10" s="71"/>
      <c r="Z10" s="71"/>
      <c r="AA10" s="71"/>
      <c r="AB10" s="71"/>
      <c r="AC10" s="71"/>
      <c r="AD10" s="2"/>
      <c r="AE10" s="2"/>
      <c r="AF10" s="2"/>
      <c r="AG10" s="2"/>
      <c r="AH10" s="4"/>
      <c r="AI10" s="4"/>
      <c r="AJ10" s="4"/>
      <c r="AK10" s="4"/>
      <c r="AL10" s="71">
        <f>データ!$U$6</f>
        <v>124854</v>
      </c>
      <c r="AM10" s="71"/>
      <c r="AN10" s="71"/>
      <c r="AO10" s="71"/>
      <c r="AP10" s="71"/>
      <c r="AQ10" s="71"/>
      <c r="AR10" s="71"/>
      <c r="AS10" s="71"/>
      <c r="AT10" s="67">
        <f>データ!$V$6</f>
        <v>112.57</v>
      </c>
      <c r="AU10" s="68"/>
      <c r="AV10" s="68"/>
      <c r="AW10" s="68"/>
      <c r="AX10" s="68"/>
      <c r="AY10" s="68"/>
      <c r="AZ10" s="68"/>
      <c r="BA10" s="68"/>
      <c r="BB10" s="70">
        <f>データ!$W$6</f>
        <v>1109.1199999999999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v0OJOmSx8djj4tzH3DR7XVrBTW/u+7/6Dn8ZJ8p/rnT4gUMNrVEGUP/VoBHrk09KO+tj/6AGegWqqKQogao+A==" saltValue="fbKHeI3kYOF5wOze3uVqs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422045</v>
      </c>
      <c r="D6" s="34">
        <f t="shared" si="3"/>
        <v>46</v>
      </c>
      <c r="E6" s="34">
        <f t="shared" si="3"/>
        <v>1</v>
      </c>
      <c r="F6" s="34">
        <f t="shared" si="3"/>
        <v>0</v>
      </c>
      <c r="G6" s="34">
        <f t="shared" si="3"/>
        <v>1</v>
      </c>
      <c r="H6" s="34" t="str">
        <f t="shared" si="3"/>
        <v>長崎県　諫早市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76.25</v>
      </c>
      <c r="P6" s="35">
        <f t="shared" si="3"/>
        <v>91.57</v>
      </c>
      <c r="Q6" s="35">
        <f t="shared" si="3"/>
        <v>3590</v>
      </c>
      <c r="R6" s="35">
        <f t="shared" si="3"/>
        <v>136679</v>
      </c>
      <c r="S6" s="35">
        <f t="shared" si="3"/>
        <v>341.79</v>
      </c>
      <c r="T6" s="35">
        <f t="shared" si="3"/>
        <v>399.89</v>
      </c>
      <c r="U6" s="35">
        <f t="shared" si="3"/>
        <v>124854</v>
      </c>
      <c r="V6" s="35">
        <f t="shared" si="3"/>
        <v>112.57</v>
      </c>
      <c r="W6" s="35">
        <f t="shared" si="3"/>
        <v>1109.1199999999999</v>
      </c>
      <c r="X6" s="36">
        <f>IF(X7="",NA(),X7)</f>
        <v>111.78</v>
      </c>
      <c r="Y6" s="36">
        <f t="shared" ref="Y6:AG6" si="4">IF(Y7="",NA(),Y7)</f>
        <v>114.5</v>
      </c>
      <c r="Z6" s="36">
        <f t="shared" si="4"/>
        <v>112.91</v>
      </c>
      <c r="AA6" s="36">
        <f t="shared" si="4"/>
        <v>109.15</v>
      </c>
      <c r="AB6" s="36">
        <f t="shared" si="4"/>
        <v>108.55</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443.55</v>
      </c>
      <c r="AU6" s="36">
        <f t="shared" ref="AU6:BC6" si="6">IF(AU7="",NA(),AU7)</f>
        <v>595.42999999999995</v>
      </c>
      <c r="AV6" s="36">
        <f t="shared" si="6"/>
        <v>630.92999999999995</v>
      </c>
      <c r="AW6" s="36">
        <f t="shared" si="6"/>
        <v>742.18</v>
      </c>
      <c r="AX6" s="36">
        <f t="shared" si="6"/>
        <v>656.17</v>
      </c>
      <c r="AY6" s="36">
        <f t="shared" si="6"/>
        <v>352.05</v>
      </c>
      <c r="AZ6" s="36">
        <f t="shared" si="6"/>
        <v>349.04</v>
      </c>
      <c r="BA6" s="36">
        <f t="shared" si="6"/>
        <v>337.49</v>
      </c>
      <c r="BB6" s="36">
        <f t="shared" si="6"/>
        <v>335.6</v>
      </c>
      <c r="BC6" s="36">
        <f t="shared" si="6"/>
        <v>358.91</v>
      </c>
      <c r="BD6" s="35" t="str">
        <f>IF(BD7="","",IF(BD7="-","【-】","【"&amp;SUBSTITUTE(TEXT(BD7,"#,##0.00"),"-","△")&amp;"】"))</f>
        <v>【264.97】</v>
      </c>
      <c r="BE6" s="36">
        <f>IF(BE7="",NA(),BE7)</f>
        <v>307.85000000000002</v>
      </c>
      <c r="BF6" s="36">
        <f t="shared" ref="BF6:BN6" si="7">IF(BF7="",NA(),BF7)</f>
        <v>303.74</v>
      </c>
      <c r="BG6" s="36">
        <f t="shared" si="7"/>
        <v>301.55</v>
      </c>
      <c r="BH6" s="36">
        <f t="shared" si="7"/>
        <v>302.64999999999998</v>
      </c>
      <c r="BI6" s="36">
        <f t="shared" si="7"/>
        <v>305.82</v>
      </c>
      <c r="BJ6" s="36">
        <f t="shared" si="7"/>
        <v>250.76</v>
      </c>
      <c r="BK6" s="36">
        <f t="shared" si="7"/>
        <v>254.54</v>
      </c>
      <c r="BL6" s="36">
        <f t="shared" si="7"/>
        <v>265.92</v>
      </c>
      <c r="BM6" s="36">
        <f t="shared" si="7"/>
        <v>258.26</v>
      </c>
      <c r="BN6" s="36">
        <f t="shared" si="7"/>
        <v>247.27</v>
      </c>
      <c r="BO6" s="35" t="str">
        <f>IF(BO7="","",IF(BO7="-","【-】","【"&amp;SUBSTITUTE(TEXT(BO7,"#,##0.00"),"-","△")&amp;"】"))</f>
        <v>【266.61】</v>
      </c>
      <c r="BP6" s="36">
        <f>IF(BP7="",NA(),BP7)</f>
        <v>106.1</v>
      </c>
      <c r="BQ6" s="36">
        <f t="shared" ref="BQ6:BY6" si="8">IF(BQ7="",NA(),BQ7)</f>
        <v>108.82</v>
      </c>
      <c r="BR6" s="36">
        <f t="shared" si="8"/>
        <v>107.5</v>
      </c>
      <c r="BS6" s="36">
        <f t="shared" si="8"/>
        <v>103.45</v>
      </c>
      <c r="BT6" s="36">
        <f t="shared" si="8"/>
        <v>103.05</v>
      </c>
      <c r="BU6" s="36">
        <f t="shared" si="8"/>
        <v>106.69</v>
      </c>
      <c r="BV6" s="36">
        <f t="shared" si="8"/>
        <v>106.52</v>
      </c>
      <c r="BW6" s="36">
        <f t="shared" si="8"/>
        <v>105.86</v>
      </c>
      <c r="BX6" s="36">
        <f t="shared" si="8"/>
        <v>106.07</v>
      </c>
      <c r="BY6" s="36">
        <f t="shared" si="8"/>
        <v>105.34</v>
      </c>
      <c r="BZ6" s="35" t="str">
        <f>IF(BZ7="","",IF(BZ7="-","【-】","【"&amp;SUBSTITUTE(TEXT(BZ7,"#,##0.00"),"-","△")&amp;"】"))</f>
        <v>【103.24】</v>
      </c>
      <c r="CA6" s="36">
        <f>IF(CA7="",NA(),CA7)</f>
        <v>171.99</v>
      </c>
      <c r="CB6" s="36">
        <f t="shared" ref="CB6:CJ6" si="9">IF(CB7="",NA(),CB7)</f>
        <v>167.78</v>
      </c>
      <c r="CC6" s="36">
        <f t="shared" si="9"/>
        <v>169.84</v>
      </c>
      <c r="CD6" s="36">
        <f t="shared" si="9"/>
        <v>176.25</v>
      </c>
      <c r="CE6" s="36">
        <f t="shared" si="9"/>
        <v>176.38</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61.17</v>
      </c>
      <c r="CM6" s="36">
        <f t="shared" ref="CM6:CU6" si="10">IF(CM7="",NA(),CM7)</f>
        <v>71.489999999999995</v>
      </c>
      <c r="CN6" s="36">
        <f t="shared" si="10"/>
        <v>71.42</v>
      </c>
      <c r="CO6" s="36">
        <f t="shared" si="10"/>
        <v>71.58</v>
      </c>
      <c r="CP6" s="36">
        <f t="shared" si="10"/>
        <v>70.48</v>
      </c>
      <c r="CQ6" s="36">
        <f t="shared" si="10"/>
        <v>62.26</v>
      </c>
      <c r="CR6" s="36">
        <f t="shared" si="10"/>
        <v>62.1</v>
      </c>
      <c r="CS6" s="36">
        <f t="shared" si="10"/>
        <v>62.38</v>
      </c>
      <c r="CT6" s="36">
        <f t="shared" si="10"/>
        <v>62.83</v>
      </c>
      <c r="CU6" s="36">
        <f t="shared" si="10"/>
        <v>62.05</v>
      </c>
      <c r="CV6" s="35" t="str">
        <f>IF(CV7="","",IF(CV7="-","【-】","【"&amp;SUBSTITUTE(TEXT(CV7,"#,##0.00"),"-","△")&amp;"】"))</f>
        <v>【60.00】</v>
      </c>
      <c r="CW6" s="36">
        <f>IF(CW7="",NA(),CW7)</f>
        <v>88.91</v>
      </c>
      <c r="CX6" s="36">
        <f t="shared" ref="CX6:DF6" si="11">IF(CX7="",NA(),CX7)</f>
        <v>88.01</v>
      </c>
      <c r="CY6" s="36">
        <f t="shared" si="11"/>
        <v>88.45</v>
      </c>
      <c r="CZ6" s="36">
        <f t="shared" si="11"/>
        <v>87.41</v>
      </c>
      <c r="DA6" s="36">
        <f t="shared" si="11"/>
        <v>87.45</v>
      </c>
      <c r="DB6" s="36">
        <f t="shared" si="11"/>
        <v>89.5</v>
      </c>
      <c r="DC6" s="36">
        <f t="shared" si="11"/>
        <v>89.52</v>
      </c>
      <c r="DD6" s="36">
        <f t="shared" si="11"/>
        <v>89.17</v>
      </c>
      <c r="DE6" s="36">
        <f t="shared" si="11"/>
        <v>88.86</v>
      </c>
      <c r="DF6" s="36">
        <f t="shared" si="11"/>
        <v>89.11</v>
      </c>
      <c r="DG6" s="35" t="str">
        <f>IF(DG7="","",IF(DG7="-","【-】","【"&amp;SUBSTITUTE(TEXT(DG7,"#,##0.00"),"-","△")&amp;"】"))</f>
        <v>【89.80】</v>
      </c>
      <c r="DH6" s="36">
        <f>IF(DH7="",NA(),DH7)</f>
        <v>45.47</v>
      </c>
      <c r="DI6" s="36">
        <f t="shared" ref="DI6:DQ6" si="12">IF(DI7="",NA(),DI7)</f>
        <v>46.84</v>
      </c>
      <c r="DJ6" s="36">
        <f t="shared" si="12"/>
        <v>47.97</v>
      </c>
      <c r="DK6" s="36">
        <f t="shared" si="12"/>
        <v>48.81</v>
      </c>
      <c r="DL6" s="36">
        <f t="shared" si="12"/>
        <v>50.31</v>
      </c>
      <c r="DM6" s="36">
        <f t="shared" si="12"/>
        <v>45.89</v>
      </c>
      <c r="DN6" s="36">
        <f t="shared" si="12"/>
        <v>46.58</v>
      </c>
      <c r="DO6" s="36">
        <f t="shared" si="12"/>
        <v>46.99</v>
      </c>
      <c r="DP6" s="36">
        <f t="shared" si="12"/>
        <v>47.89</v>
      </c>
      <c r="DQ6" s="36">
        <f t="shared" si="12"/>
        <v>48.69</v>
      </c>
      <c r="DR6" s="35" t="str">
        <f>IF(DR7="","",IF(DR7="-","【-】","【"&amp;SUBSTITUTE(TEXT(DR7,"#,##0.00"),"-","△")&amp;"】"))</f>
        <v>【49.59】</v>
      </c>
      <c r="DS6" s="36">
        <f>IF(DS7="",NA(),DS7)</f>
        <v>11.35</v>
      </c>
      <c r="DT6" s="36">
        <f t="shared" ref="DT6:EB6" si="13">IF(DT7="",NA(),DT7)</f>
        <v>11.61</v>
      </c>
      <c r="DU6" s="36">
        <f t="shared" si="13"/>
        <v>12.43</v>
      </c>
      <c r="DV6" s="36">
        <f t="shared" si="13"/>
        <v>13.81</v>
      </c>
      <c r="DW6" s="36">
        <f t="shared" si="13"/>
        <v>14.08</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0.49</v>
      </c>
      <c r="EE6" s="36">
        <f t="shared" ref="EE6:EM6" si="14">IF(EE7="",NA(),EE7)</f>
        <v>0.74</v>
      </c>
      <c r="EF6" s="36">
        <f t="shared" si="14"/>
        <v>0.87</v>
      </c>
      <c r="EG6" s="36">
        <f t="shared" si="14"/>
        <v>0.96</v>
      </c>
      <c r="EH6" s="36">
        <f t="shared" si="14"/>
        <v>0.44</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422045</v>
      </c>
      <c r="D7" s="38">
        <v>46</v>
      </c>
      <c r="E7" s="38">
        <v>1</v>
      </c>
      <c r="F7" s="38">
        <v>0</v>
      </c>
      <c r="G7" s="38">
        <v>1</v>
      </c>
      <c r="H7" s="38" t="s">
        <v>93</v>
      </c>
      <c r="I7" s="38" t="s">
        <v>94</v>
      </c>
      <c r="J7" s="38" t="s">
        <v>95</v>
      </c>
      <c r="K7" s="38" t="s">
        <v>96</v>
      </c>
      <c r="L7" s="38" t="s">
        <v>97</v>
      </c>
      <c r="M7" s="38" t="s">
        <v>98</v>
      </c>
      <c r="N7" s="39" t="s">
        <v>99</v>
      </c>
      <c r="O7" s="39">
        <v>76.25</v>
      </c>
      <c r="P7" s="39">
        <v>91.57</v>
      </c>
      <c r="Q7" s="39">
        <v>3590</v>
      </c>
      <c r="R7" s="39">
        <v>136679</v>
      </c>
      <c r="S7" s="39">
        <v>341.79</v>
      </c>
      <c r="T7" s="39">
        <v>399.89</v>
      </c>
      <c r="U7" s="39">
        <v>124854</v>
      </c>
      <c r="V7" s="39">
        <v>112.57</v>
      </c>
      <c r="W7" s="39">
        <v>1109.1199999999999</v>
      </c>
      <c r="X7" s="39">
        <v>111.78</v>
      </c>
      <c r="Y7" s="39">
        <v>114.5</v>
      </c>
      <c r="Z7" s="39">
        <v>112.91</v>
      </c>
      <c r="AA7" s="39">
        <v>109.15</v>
      </c>
      <c r="AB7" s="39">
        <v>108.55</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443.55</v>
      </c>
      <c r="AU7" s="39">
        <v>595.42999999999995</v>
      </c>
      <c r="AV7" s="39">
        <v>630.92999999999995</v>
      </c>
      <c r="AW7" s="39">
        <v>742.18</v>
      </c>
      <c r="AX7" s="39">
        <v>656.17</v>
      </c>
      <c r="AY7" s="39">
        <v>352.05</v>
      </c>
      <c r="AZ7" s="39">
        <v>349.04</v>
      </c>
      <c r="BA7" s="39">
        <v>337.49</v>
      </c>
      <c r="BB7" s="39">
        <v>335.6</v>
      </c>
      <c r="BC7" s="39">
        <v>358.91</v>
      </c>
      <c r="BD7" s="39">
        <v>264.97000000000003</v>
      </c>
      <c r="BE7" s="39">
        <v>307.85000000000002</v>
      </c>
      <c r="BF7" s="39">
        <v>303.74</v>
      </c>
      <c r="BG7" s="39">
        <v>301.55</v>
      </c>
      <c r="BH7" s="39">
        <v>302.64999999999998</v>
      </c>
      <c r="BI7" s="39">
        <v>305.82</v>
      </c>
      <c r="BJ7" s="39">
        <v>250.76</v>
      </c>
      <c r="BK7" s="39">
        <v>254.54</v>
      </c>
      <c r="BL7" s="39">
        <v>265.92</v>
      </c>
      <c r="BM7" s="39">
        <v>258.26</v>
      </c>
      <c r="BN7" s="39">
        <v>247.27</v>
      </c>
      <c r="BO7" s="39">
        <v>266.61</v>
      </c>
      <c r="BP7" s="39">
        <v>106.1</v>
      </c>
      <c r="BQ7" s="39">
        <v>108.82</v>
      </c>
      <c r="BR7" s="39">
        <v>107.5</v>
      </c>
      <c r="BS7" s="39">
        <v>103.45</v>
      </c>
      <c r="BT7" s="39">
        <v>103.05</v>
      </c>
      <c r="BU7" s="39">
        <v>106.69</v>
      </c>
      <c r="BV7" s="39">
        <v>106.52</v>
      </c>
      <c r="BW7" s="39">
        <v>105.86</v>
      </c>
      <c r="BX7" s="39">
        <v>106.07</v>
      </c>
      <c r="BY7" s="39">
        <v>105.34</v>
      </c>
      <c r="BZ7" s="39">
        <v>103.24</v>
      </c>
      <c r="CA7" s="39">
        <v>171.99</v>
      </c>
      <c r="CB7" s="39">
        <v>167.78</v>
      </c>
      <c r="CC7" s="39">
        <v>169.84</v>
      </c>
      <c r="CD7" s="39">
        <v>176.25</v>
      </c>
      <c r="CE7" s="39">
        <v>176.38</v>
      </c>
      <c r="CF7" s="39">
        <v>154.91999999999999</v>
      </c>
      <c r="CG7" s="39">
        <v>155.80000000000001</v>
      </c>
      <c r="CH7" s="39">
        <v>158.58000000000001</v>
      </c>
      <c r="CI7" s="39">
        <v>159.22</v>
      </c>
      <c r="CJ7" s="39">
        <v>159.6</v>
      </c>
      <c r="CK7" s="39">
        <v>168.38</v>
      </c>
      <c r="CL7" s="39">
        <v>61.17</v>
      </c>
      <c r="CM7" s="39">
        <v>71.489999999999995</v>
      </c>
      <c r="CN7" s="39">
        <v>71.42</v>
      </c>
      <c r="CO7" s="39">
        <v>71.58</v>
      </c>
      <c r="CP7" s="39">
        <v>70.48</v>
      </c>
      <c r="CQ7" s="39">
        <v>62.26</v>
      </c>
      <c r="CR7" s="39">
        <v>62.1</v>
      </c>
      <c r="CS7" s="39">
        <v>62.38</v>
      </c>
      <c r="CT7" s="39">
        <v>62.83</v>
      </c>
      <c r="CU7" s="39">
        <v>62.05</v>
      </c>
      <c r="CV7" s="39">
        <v>60</v>
      </c>
      <c r="CW7" s="39">
        <v>88.91</v>
      </c>
      <c r="CX7" s="39">
        <v>88.01</v>
      </c>
      <c r="CY7" s="39">
        <v>88.45</v>
      </c>
      <c r="CZ7" s="39">
        <v>87.41</v>
      </c>
      <c r="DA7" s="39">
        <v>87.45</v>
      </c>
      <c r="DB7" s="39">
        <v>89.5</v>
      </c>
      <c r="DC7" s="39">
        <v>89.52</v>
      </c>
      <c r="DD7" s="39">
        <v>89.17</v>
      </c>
      <c r="DE7" s="39">
        <v>88.86</v>
      </c>
      <c r="DF7" s="39">
        <v>89.11</v>
      </c>
      <c r="DG7" s="39">
        <v>89.8</v>
      </c>
      <c r="DH7" s="39">
        <v>45.47</v>
      </c>
      <c r="DI7" s="39">
        <v>46.84</v>
      </c>
      <c r="DJ7" s="39">
        <v>47.97</v>
      </c>
      <c r="DK7" s="39">
        <v>48.81</v>
      </c>
      <c r="DL7" s="39">
        <v>50.31</v>
      </c>
      <c r="DM7" s="39">
        <v>45.89</v>
      </c>
      <c r="DN7" s="39">
        <v>46.58</v>
      </c>
      <c r="DO7" s="39">
        <v>46.99</v>
      </c>
      <c r="DP7" s="39">
        <v>47.89</v>
      </c>
      <c r="DQ7" s="39">
        <v>48.69</v>
      </c>
      <c r="DR7" s="39">
        <v>49.59</v>
      </c>
      <c r="DS7" s="39">
        <v>11.35</v>
      </c>
      <c r="DT7" s="39">
        <v>11.61</v>
      </c>
      <c r="DU7" s="39">
        <v>12.43</v>
      </c>
      <c r="DV7" s="39">
        <v>13.81</v>
      </c>
      <c r="DW7" s="39">
        <v>14.08</v>
      </c>
      <c r="DX7" s="39">
        <v>13.14</v>
      </c>
      <c r="DY7" s="39">
        <v>14.45</v>
      </c>
      <c r="DZ7" s="39">
        <v>15.83</v>
      </c>
      <c r="EA7" s="39">
        <v>16.899999999999999</v>
      </c>
      <c r="EB7" s="39">
        <v>18.260000000000002</v>
      </c>
      <c r="EC7" s="39">
        <v>19.440000000000001</v>
      </c>
      <c r="ED7" s="39">
        <v>0.49</v>
      </c>
      <c r="EE7" s="39">
        <v>0.74</v>
      </c>
      <c r="EF7" s="39">
        <v>0.87</v>
      </c>
      <c r="EG7" s="39">
        <v>0.96</v>
      </c>
      <c r="EH7" s="39">
        <v>0.44</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2021-01-20T07:10:26Z</cp:lastPrinted>
  <dcterms:created xsi:type="dcterms:W3CDTF">2020-12-04T02:15:41Z</dcterms:created>
  <dcterms:modified xsi:type="dcterms:W3CDTF">2021-02-24T01:43:32Z</dcterms:modified>
  <cp:category/>
</cp:coreProperties>
</file>