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平成30年度決算（R2年度作業）\04 公表データ（1回目のデータと結合）\"/>
    </mc:Choice>
  </mc:AlternateContent>
  <xr:revisionPtr revIDLastSave="0" documentId="13_ncr:1_{AEA5518D-4F32-4A7C-9512-84619D532843}"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88" i="12" l="1"/>
  <c r="AP88" i="12"/>
  <c r="AF88" i="12"/>
  <c r="DQ102" i="12" l="1"/>
  <c r="DL102" i="12"/>
  <c r="DG102" i="12"/>
  <c r="DB102" i="12"/>
  <c r="CW102" i="12"/>
  <c r="CR102" i="12"/>
  <c r="AP63" i="12"/>
  <c r="AU63" i="12"/>
  <c r="AP23" i="12" l="1"/>
  <c r="AA23" i="12" l="1"/>
  <c r="V23" i="12"/>
  <c r="Q23"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BW37" i="10"/>
  <c r="BE37" i="10"/>
  <c r="AM37" i="10"/>
  <c r="AM36" i="10"/>
  <c r="C34" i="10"/>
  <c r="C35" i="10" s="1"/>
  <c r="C36" i="10" s="1"/>
  <c r="C37" i="10" s="1"/>
  <c r="C38"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W34" i="10" l="1"/>
  <c r="BW35" i="10" s="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<sst xmlns="http://schemas.openxmlformats.org/spreadsheetml/2006/main" count="1115" uniqueCount="641">
  <si>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</si>
  <si>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</si>
  <si>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</si>
  <si>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</si>
  <si>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</si>
  <si>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</si>
  <si>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</si>
  <si>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</si>
  <si>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</si>
  <si>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</si>
  <si>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</si>
  <si>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</si>
  <si>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</si>
  <si>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</si>
  <si>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</si>
  <si>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</si>
  <si>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</si>
  <si>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</si>
  <si>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</si>
  <si>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</si>
  <si>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</si>
  <si>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</si>
  <si>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</si>
  <si>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</si>
  <si>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</si>
  <si>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</si>
  <si>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</si>
  <si>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</si>
  <si>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</si>
  <si>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</si>
  <si>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</si>
  <si>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</si>
  <si>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</si>
  <si>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</si>
  <si>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</si>
  <si>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</si>
  <si>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</si>
  <si>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</si>
  <si>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</si>
  <si>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</si>
  <si>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</si>
  <si>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</si>
  <si>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</si>
  <si>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</si>
  <si>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</si>
  <si>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</si>
  <si>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</si>
  <si>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</si>
  <si>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</si>
  <si>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</si>
  <si>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</si>
  <si>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</si>
  <si>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</si>
  <si>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</si>
  <si>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</si>
  <si>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</si>
  <si>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</si>
  <si>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</si>
  <si>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</si>
  <si>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</si>
  <si>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</si>
  <si>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</si>
  <si>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</si>
  <si>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</si>
  <si>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</si>
  <si>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</si>
  <si>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</si>
  <si>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</si>
  <si>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</si>
  <si>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</si>
  <si>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</si>
  <si>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</si>
  <si>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</si>
  <si>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</si>
  <si>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</si>
  <si>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</si>
  <si>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</si>
  <si>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</si>
  <si>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</si>
  <si>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</si>
  <si>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</si>
  <si>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</si>
  <si>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</si>
  <si>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</si>
  <si>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</si>
  <si>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</si>
  <si>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</si>
  <si>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</si>
  <si>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</si>
  <si>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</si>
  <si>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</si>
  <si>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</si>
  <si>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</si>
  <si>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</si>
  <si>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</si>
  <si>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</si>
  <si>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</si>
  <si>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</si>
  <si>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</si>
  <si>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</si>
  <si>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</si>
  <si>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</si>
  <si>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</si>
  <si>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</si>
  <si>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</si>
  <si>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</si>
  <si>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</si>
  <si>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</si>
  <si>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</si>
  <si>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</si>
  <si>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</si>
  <si>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</si>
  <si>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</si>
  <si>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</si>
  <si>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</si>
  <si>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</si>
  <si>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</si>
  <si>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</si>
  <si>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</si>
  <si>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</si>
  <si>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</si>
  <si>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</si>
  <si>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</si>
  <si>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</si>
  <si>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</si>
  <si>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</si>
  <si>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</si>
  <si>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</si>
  <si>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</si>
  <si>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</si>
  <si>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</si>
  <si>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</si>
  <si>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</si>
  <si>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</si>
  <si>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</si>
  <si>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</si>
  <si>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</si>
  <si>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</si>
  <si>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</si>
  <si>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</si>
  <si>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</si>
  <si>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</si>
  <si>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</si>
  <si>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</si>
  <si>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</si>
  <si>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</si>
  <si>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</si>
  <si>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</si>
  <si>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</si>
  <si>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</si>
  <si>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</si>
  <si>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</si>
  <si>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</si>
  <si>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</si>
  <si>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</si>
  <si>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</si>
  <si>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</si>
  <si>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</si>
  <si>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</si>
  <si>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</si>
  <si>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</si>
  <si>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</si>
  <si>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</si>
  <si>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</si>
  <si>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</si>
  <si>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</si>
  <si>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</si>
  <si>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</si>
  <si>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</si>
  <si>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</si>
  <si>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</si>
  <si>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</si>
  <si>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</si>
  <si>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</si>
  <si>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</si>
  <si>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</si>
  <si>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</si>
  <si>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</si>
  <si>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</si>
  <si>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</si>
  <si>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</si>
  <si>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</si>
  <si>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</si>
  <si>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</si>
  <si>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</si>
  <si>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</si>
  <si>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</si>
  <si>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</si>
  <si>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</si>
  <si>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</si>
  <si>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</si>
  <si>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</si>
  <si>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</si>
  <si>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</si>
  <si>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</si>
  <si>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</si>
  <si>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</si>
  <si>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</si>
  <si>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</si>
  <si>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</si>
  <si>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</si>
  <si>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</si>
  <si>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</si>
  <si>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</si>
  <si>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</si>
  <si>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</si>
  <si>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</si>
  <si>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</si>
  <si>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</si>
  <si>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</si>
  <si>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</si>
  <si>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</si>
  <si>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</si>
  <si>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</si>
  <si>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</si>
  <si>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</si>
  <si>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</si>
  <si>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</si>
  <si>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長崎県長崎市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</si>
  <si>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</si>
  <si>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</si>
  <si>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</si>
  <si>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</si>
  <si>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</si>
  <si>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</si>
  <si>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</si>
  <si>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</si>
  <si>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</si>
  <si>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</si>
  <si>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</si>
  <si>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</si>
  <si>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</si>
  <si>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</si>
  <si>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</si>
  <si>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</si>
  <si>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</si>
  <si>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</si>
  <si>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</si>
  <si>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</si>
  <si>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</si>
  <si>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</si>
  <si>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</si>
  <si>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</si>
  <si>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</si>
  <si>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</si>
  <si>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</si>
  <si>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</si>
  <si>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</si>
  <si>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</si>
  <si>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</si>
  <si>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</si>
  <si>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</si>
  <si>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</si>
  <si>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</si>
  <si>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</si>
  <si>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</si>
  <si>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</si>
  <si>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</si>
  <si>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</si>
  <si>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</si>
  <si>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</si>
  <si>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</si>
  <si>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</si>
  <si>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</si>
  <si>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</si>
  <si>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</si>
  <si>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</si>
  <si>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</si>
  <si>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</si>
  <si>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</si>
  <si>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</si>
  <si>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</si>
  <si>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</si>
  <si>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</si>
  <si>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</si>
  <si>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</si>
  <si>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</si>
  <si>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</si>
  <si>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</si>
  <si>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</si>
  <si>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</si>
  <si>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</si>
  <si>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</si>
  <si>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</si>
  <si>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</si>
  <si>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</si>
  <si>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</si>
  <si>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</si>
  <si>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</si>
  <si>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</si>
  <si>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</si>
  <si>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</si>
  <si>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</si>
  <si>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</si>
  <si>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</si>
  <si>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</si>
  <si>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</si>
  <si>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</si>
  <si>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</si>
  <si>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</si>
  <si>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</si>
  <si>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</si>
  <si>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</si>
  <si>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</si>
  <si>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</si>
  <si>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</si>
  <si>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</si>
  <si>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</si>
  <si>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</si>
  <si>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</si>
  <si>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</si>
  <si>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</si>
  <si>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</si>
  <si>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</si>
  <si>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</si>
  <si>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</si>
  <si>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</si>
  <si>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</si>
  <si>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</si>
  <si>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</si>
  <si>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</si>
  <si>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</si>
  <si>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</si>
  <si>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</si>
  <si>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</si>
  <si>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</si>
  <si>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</si>
  <si>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</si>
  <si>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</si>
  <si>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</si>
  <si>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</si>
  <si>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</si>
  <si>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</si>
  <si>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</si>
  <si>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</si>
  <si>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</si>
  <si>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</si>
  <si>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</si>
  <si>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</si>
  <si>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</si>
  <si>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</si>
  <si>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</si>
  <si>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</si>
  <si>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</si>
  <si>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</si>
  <si>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</si>
  <si>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</si>
  <si>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</si>
  <si>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</si>
  <si>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</si>
  <si>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</si>
  <si>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</si>
  <si>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</si>
  <si>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</si>
  <si>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</si>
  <si>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</si>
  <si>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</si>
  <si>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</si>
  <si>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</si>
  <si>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</si>
  <si>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</si>
  <si>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</si>
  <si>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</si>
  <si>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</si>
  <si>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</si>
  <si>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</si>
  <si>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</si>
  <si>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</si>
  <si>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長崎県長崎市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</si>
  <si>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</si>
  <si>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</si>
  <si>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</si>
  <si>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</si>
  <si>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</si>
  <si>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</si>
  <si>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</si>
  <si>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</si>
  <si>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</si>
  <si>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</si>
  <si>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</si>
  <si>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</si>
  <si>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</si>
  <si>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</si>
  <si>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</si>
  <si>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</si>
  <si>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</si>
  <si>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</si>
  <si>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</si>
  <si>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</si>
  <si>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</si>
  <si>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</si>
  <si>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</si>
  <si>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診療所事業特別会計</t>
    <phoneticPr fontId="5"/>
  </si>
  <si>
    <t>長崎市立病院機構病院事業債管理特別会計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</si>
  <si>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</si>
  <si>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</si>
  <si>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</si>
  <si>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</si>
  <si>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</si>
  <si>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</si>
  <si>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</si>
  <si>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</si>
  <si>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</si>
  <si>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</si>
  <si>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</si>
  <si>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</si>
  <si>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</si>
  <si>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</si>
  <si>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</si>
  <si>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</si>
  <si>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</si>
  <si>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</si>
  <si>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</si>
  <si>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</si>
  <si>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</si>
  <si>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</si>
  <si>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</si>
  <si>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観光施設事業特別会計</t>
    <phoneticPr fontId="5"/>
  </si>
  <si>
    <t>法非適用企業</t>
    <phoneticPr fontId="5"/>
  </si>
  <si>
    <t>中央卸売市場事業特別会計</t>
    <phoneticPr fontId="5"/>
  </si>
  <si>
    <t>-</t>
    <phoneticPr fontId="5"/>
  </si>
  <si>
    <t>生活排水事業特別会計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</si>
  <si>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</si>
  <si>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</si>
  <si>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</si>
  <si>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</si>
  <si>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</si>
  <si>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</si>
  <si>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</si>
  <si>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</si>
  <si>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</si>
  <si>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</si>
  <si>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</si>
  <si>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</si>
  <si>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</si>
  <si>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</si>
  <si>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</si>
  <si>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</si>
  <si>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</si>
  <si>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</si>
  <si>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</si>
  <si>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</si>
  <si>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</si>
  <si>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</si>
  <si>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</si>
  <si>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</si>
  <si>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</si>
  <si>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</si>
  <si>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</si>
  <si>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</si>
  <si>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</si>
  <si>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</si>
  <si>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</si>
  <si>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</si>
  <si>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</si>
  <si>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</si>
  <si>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</si>
  <si>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</si>
  <si>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</si>
  <si>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</si>
  <si>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</si>
  <si>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</si>
  <si>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</si>
  <si>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</si>
  <si>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</si>
  <si>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</si>
  <si>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</si>
  <si>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</si>
  <si>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</si>
  <si>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</si>
  <si>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</si>
  <si>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</si>
  <si>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</si>
  <si>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</si>
  <si>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</si>
  <si>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</si>
  <si>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</si>
  <si>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</si>
  <si>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</si>
  <si>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</si>
  <si>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</si>
  <si>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</si>
  <si>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</si>
  <si>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</si>
  <si>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</si>
  <si>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</si>
  <si>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</si>
  <si>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</si>
  <si>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</si>
  <si>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</si>
  <si>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</si>
  <si>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生活排水事業特別会計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</si>
  <si>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</si>
  <si>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</si>
  <si>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</si>
  <si>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中央卸売市場事業特別会計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</si>
  <si>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</si>
  <si>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</si>
  <si>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</si>
  <si>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</si>
  <si>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</si>
  <si>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</si>
  <si>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</si>
  <si>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</si>
  <si>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</si>
  <si>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</si>
  <si>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</si>
  <si>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</si>
  <si>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</si>
  <si>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</si>
  <si>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</si>
  <si>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</si>
  <si>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</si>
  <si>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</si>
  <si>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</si>
  <si>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</si>
  <si>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</si>
  <si>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</si>
  <si>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</si>
  <si>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</si>
  <si>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</si>
  <si>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</si>
  <si>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</si>
  <si>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</si>
  <si>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</si>
  <si>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</si>
  <si>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</si>
  <si>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</si>
  <si>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</si>
  <si>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</si>
  <si>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</si>
  <si>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</si>
  <si>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</si>
  <si>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</si>
  <si>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</si>
  <si>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</si>
  <si>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</si>
  <si>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</si>
  <si>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</si>
  <si>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</si>
  <si>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</si>
  <si>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</si>
  <si>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</si>
  <si>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</si>
  <si>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</si>
  <si>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</si>
  <si>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</si>
  <si>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</si>
  <si>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</si>
  <si>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</si>
  <si>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</si>
  <si>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</si>
  <si>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</si>
  <si>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</si>
  <si>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</si>
  <si>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</si>
  <si>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</si>
  <si>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</si>
  <si>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</si>
  <si>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</si>
  <si>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</si>
  <si>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</si>
  <si>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</si>
  <si>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</si>
  <si>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</si>
  <si>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</si>
  <si>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</si>
  <si>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</si>
  <si>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</si>
  <si>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</si>
  <si>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</si>
  <si>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</si>
  <si>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</si>
  <si>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</si>
  <si>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</si>
  <si>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</si>
  <si>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</si>
  <si>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</si>
  <si>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</si>
  <si>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</si>
  <si>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0.55</t>
  </si>
  <si>
    <t>▲ 0.38</t>
  </si>
  <si>
    <t>水道事業会計</t>
  </si>
  <si>
    <t>下水道事業会計</t>
  </si>
  <si>
    <t>一般会計</t>
  </si>
  <si>
    <t>介護保険事業特別会計</t>
  </si>
  <si>
    <t>国民健康保険事業特別会計</t>
  </si>
  <si>
    <t>母子父子寡婦福祉資金貸付事業特別会計</t>
  </si>
  <si>
    <t>後期高齢者医療事業特別会計</t>
  </si>
  <si>
    <t>観光施設事業特別会計</t>
  </si>
  <si>
    <t>その他会計（赤字）</t>
  </si>
  <si>
    <t>その他会計（黒字）</t>
  </si>
  <si>
    <t>H25末</t>
    <phoneticPr fontId="5"/>
  </si>
  <si>
    <t>H26末</t>
    <phoneticPr fontId="5"/>
  </si>
  <si>
    <t>H27末</t>
    <phoneticPr fontId="5"/>
  </si>
  <si>
    <t>H28末</t>
    <phoneticPr fontId="5"/>
  </si>
  <si>
    <t>H29末</t>
    <phoneticPr fontId="5"/>
  </si>
  <si>
    <t>（公財）長崎市スポーツ協会</t>
    <rPh sb="4" eb="7">
      <t>ナガサキシ</t>
    </rPh>
    <rPh sb="11" eb="13">
      <t>キョウカイ</t>
    </rPh>
    <phoneticPr fontId="2"/>
  </si>
  <si>
    <t>（一財）長崎市勤労者サービスセンター</t>
    <rPh sb="1" eb="3">
      <t>イチザイ</t>
    </rPh>
    <rPh sb="4" eb="7">
      <t>ナガサキシ</t>
    </rPh>
    <rPh sb="7" eb="10">
      <t>キンロウシャ</t>
    </rPh>
    <phoneticPr fontId="2"/>
  </si>
  <si>
    <t>（一財）長崎ロープウェイ・水族館</t>
    <rPh sb="4" eb="6">
      <t>ナガサキ</t>
    </rPh>
    <rPh sb="13" eb="16">
      <t>スイゾクカン</t>
    </rPh>
    <phoneticPr fontId="2"/>
  </si>
  <si>
    <t>長崎中央市場サービス（株）</t>
    <rPh sb="0" eb="2">
      <t>ナガサキ</t>
    </rPh>
    <rPh sb="2" eb="4">
      <t>チュウオウ</t>
    </rPh>
    <rPh sb="4" eb="6">
      <t>シジョウ</t>
    </rPh>
    <rPh sb="11" eb="12">
      <t>カブ</t>
    </rPh>
    <phoneticPr fontId="2"/>
  </si>
  <si>
    <t>長崎つきまち（株）</t>
    <rPh sb="0" eb="2">
      <t>ナガサキ</t>
    </rPh>
    <phoneticPr fontId="2"/>
  </si>
  <si>
    <t>（一財）長崎市野母崎振興公社</t>
    <rPh sb="4" eb="7">
      <t>ナガサキシ</t>
    </rPh>
    <rPh sb="7" eb="10">
      <t>ノモザキ</t>
    </rPh>
    <rPh sb="10" eb="12">
      <t>シンコウ</t>
    </rPh>
    <rPh sb="12" eb="14">
      <t>コウシャ</t>
    </rPh>
    <phoneticPr fontId="2"/>
  </si>
  <si>
    <t>（株）長崎高島水産センター</t>
    <rPh sb="1" eb="2">
      <t>カブ</t>
    </rPh>
    <rPh sb="3" eb="5">
      <t>ナガサキ</t>
    </rPh>
    <rPh sb="5" eb="7">
      <t>タカシマ</t>
    </rPh>
    <rPh sb="7" eb="9">
      <t>スイサン</t>
    </rPh>
    <phoneticPr fontId="2"/>
  </si>
  <si>
    <t>（一財）クリーンながさき</t>
    <rPh sb="1" eb="3">
      <t>イチザイ</t>
    </rPh>
    <phoneticPr fontId="2"/>
  </si>
  <si>
    <t>長崎県信用保証協会</t>
    <rPh sb="0" eb="3">
      <t>ナガサキケン</t>
    </rPh>
    <rPh sb="3" eb="5">
      <t>シンヨウ</t>
    </rPh>
    <rPh sb="5" eb="7">
      <t>ホショウ</t>
    </rPh>
    <rPh sb="7" eb="9">
      <t>キョウカイ</t>
    </rPh>
    <phoneticPr fontId="2"/>
  </si>
  <si>
    <t>○</t>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</si>
  <si>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</si>
  <si>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</si>
  <si>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</si>
  <si>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</si>
  <si>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</si>
  <si>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</si>
  <si>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</si>
  <si>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</si>
  <si>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</si>
  <si>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</si>
  <si>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いきいき長寿社会基金</t>
    <rPh sb="4" eb="6">
      <t>チョウジュ</t>
    </rPh>
    <rPh sb="6" eb="8">
      <t>シャカイ</t>
    </rPh>
    <rPh sb="8" eb="10">
      <t>キキン</t>
    </rPh>
    <phoneticPr fontId="2"/>
  </si>
  <si>
    <t>長崎伝習所基金</t>
    <rPh sb="0" eb="2">
      <t>ナガサキ</t>
    </rPh>
    <rPh sb="2" eb="4">
      <t>デンシュウ</t>
    </rPh>
    <rPh sb="4" eb="5">
      <t>ジョ</t>
    </rPh>
    <rPh sb="5" eb="7">
      <t>キキン</t>
    </rPh>
    <phoneticPr fontId="2"/>
  </si>
  <si>
    <t>端島（軍艦島）整備基金</t>
    <rPh sb="0" eb="2">
      <t>ハシマ</t>
    </rPh>
    <rPh sb="3" eb="6">
      <t>グンカンジマ</t>
    </rPh>
    <rPh sb="7" eb="9">
      <t>セイビ</t>
    </rPh>
    <rPh sb="9" eb="11">
      <t>キキン</t>
    </rPh>
    <phoneticPr fontId="2"/>
  </si>
  <si>
    <t>-</t>
    <phoneticPr fontId="2"/>
  </si>
  <si>
    <t>-</t>
    <phoneticPr fontId="2"/>
  </si>
  <si>
    <t>-</t>
    <phoneticPr fontId="2"/>
  </si>
  <si>
    <t>-</t>
    <phoneticPr fontId="2"/>
  </si>
  <si>
    <t>（公財）長崎平和推進協会</t>
    <rPh sb="1" eb="3">
      <t>コウザイ</t>
    </rPh>
    <rPh sb="2" eb="3">
      <t>ザイ</t>
    </rPh>
    <rPh sb="4" eb="6">
      <t>ナガサキ</t>
    </rPh>
    <rPh sb="6" eb="8">
      <t>ヘイワ</t>
    </rPh>
    <rPh sb="8" eb="10">
      <t>スイシン</t>
    </rPh>
    <rPh sb="10" eb="12">
      <t>キョウカイ</t>
    </rPh>
    <phoneticPr fontId="2"/>
  </si>
  <si>
    <t>（一財）長崎市地産地消振興公社</t>
    <rPh sb="4" eb="7">
      <t>ナガサキシ</t>
    </rPh>
    <rPh sb="7" eb="11">
      <t>チサンチショウ</t>
    </rPh>
    <rPh sb="11" eb="13">
      <t>シンコウ</t>
    </rPh>
    <rPh sb="13" eb="15">
      <t>コウシャ</t>
    </rPh>
    <phoneticPr fontId="2"/>
  </si>
  <si>
    <t>（地独）長崎市立病院機構</t>
    <rPh sb="1" eb="2">
      <t>チ</t>
    </rPh>
    <rPh sb="2" eb="3">
      <t>ドク</t>
    </rPh>
    <rPh sb="4" eb="8">
      <t>ナガサキシリツ</t>
    </rPh>
    <rPh sb="8" eb="10">
      <t>ビョウイン</t>
    </rPh>
    <rPh sb="10" eb="12">
      <t>キコウ</t>
    </rPh>
    <phoneticPr fontId="2"/>
  </si>
  <si>
    <t>（公社）長崎県林業公社</t>
    <rPh sb="1" eb="3">
      <t>コウシャ</t>
    </rPh>
    <rPh sb="4" eb="7">
      <t>ナガサキケン</t>
    </rPh>
    <rPh sb="7" eb="9">
      <t>リンギョウ</t>
    </rPh>
    <rPh sb="9" eb="11">
      <t>コウシャ</t>
    </rPh>
    <phoneticPr fontId="2"/>
  </si>
  <si>
    <t>市庁舎建設整備基金
(以下積立額が多い上位５基金を記載(H30年度末現在))</t>
    <rPh sb="0" eb="3">
      <t>シチョウシャ</t>
    </rPh>
    <rPh sb="3" eb="5">
      <t>ケンセツ</t>
    </rPh>
    <rPh sb="5" eb="7">
      <t>セイビ</t>
    </rPh>
    <rPh sb="7" eb="9">
      <t>キキン</t>
    </rPh>
    <rPh sb="11" eb="13">
      <t>イカ</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</si>
  <si>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</si>
  <si>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</si>
  <si>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</si>
  <si>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</si>
  <si>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</si>
  <si>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</si>
  <si>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</si>
  <si>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</si>
  <si>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</si>
  <si>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</si>
  <si>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将来負担比率、有形固定資産減価償却共に類似団体と比較して高く、将来負担比率は近年減少傾向にあるものの、有形固定資産減価償却率はＨ28と比較して増加している。
これは、地方債の新規発行は抑えられており、投資的経費は抑制されているが、一方で既存資産の老朽化が進んでいるためと考えられる。
今後は、大型事業の実施により将来負担比率も上昇する見込みであるため、これまで以上に公債費の適正化に取り組みつつ、長崎市公共施設等総合管理計画等に基づき既存施設の長寿命化や施設総量の適正化等にも取り組む必要がある。</t>
    <phoneticPr fontId="5"/>
  </si>
  <si>
    <t>将来負担比率については類似団体と比較して高いものの、地方債の新規発行を抑えつつ償還が進んだことにより、近年減少傾向にある。
一方、実質公債費比率は類似団体とほぼ同水準であるが、合併特例債や緊急防災減災事業債などに係る元利償還金が増加したことなどによりＨ27以降上昇している。
今後は大型事業の実施により公債費が増加していくことから、実質公債費比率、将来負担比率共に上昇する見込みであるため、これまで以上に公債費の適正化に取り組んでいく必要がある。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</si>
</sst>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3BD2-4CD6-9314-92A2B966A8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62395</c:v>
                </c:pt>
                <c:pt idx="1">
                  <c:v>52962</c:v>
                </c:pt>
                <c:pt idx="2">
                  <c:v>43517</c:v>
                </c:pt>
                <c:pt idx="3">
                  <c:v>48480</c:v>
                </c:pt>
                <c:pt idx="4">
                  <c:v>46026</c:v>
                </c:pt>
              </c:numCache>
            </c:numRef>
          </c:val>
          <c:smooth val="0"/>
          <c:extLst>
            <c:ext xmlns:c16="http://schemas.microsoft.com/office/drawing/2014/chart" uri="{C3380CC4-5D6E-409C-BE32-E72D297353CC}">
              <c16:uniqueId val="{00000001-3BD2-4CD6-9314-92A2B966A8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2.63</c:v>
                </c:pt>
                <c:pt idx="1">
                  <c:v>4.47</c:v>
                </c:pt>
                <c:pt idx="2">
                  <c:v>2.11</c:v>
                </c:pt>
                <c:pt idx="3">
                  <c:v>3.17</c:v>
                </c:pt>
                <c:pt idx="4">
                  <c:v>2.4300000000000002</c:v>
                </c:pt>
              </c:numCache>
            </c:numRef>
          </c:val>
          <c:extLst>
            <c:ext xmlns:c16="http://schemas.microsoft.com/office/drawing/2014/chart" uri="{C3380CC4-5D6E-409C-BE32-E72D297353CC}">
              <c16:uniqueId val="{00000000-55A5-48E5-88DC-FA1A08A8D1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7.78</c:v>
                </c:pt>
                <c:pt idx="1">
                  <c:v>9.0299999999999994</c:v>
                </c:pt>
                <c:pt idx="2">
                  <c:v>11.01</c:v>
                </c:pt>
                <c:pt idx="3">
                  <c:v>12.09</c:v>
                </c:pt>
                <c:pt idx="4">
                  <c:v>12.55</c:v>
                </c:pt>
              </c:numCache>
            </c:numRef>
          </c:val>
          <c:extLst>
            <c:ext xmlns:c16="http://schemas.microsoft.com/office/drawing/2014/chart" uri="{C3380CC4-5D6E-409C-BE32-E72D297353CC}">
              <c16:uniqueId val="{00000001-55A5-48E5-88DC-FA1A08A8D1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0.65</c:v>
                </c:pt>
                <c:pt idx="1">
                  <c:v>3.01</c:v>
                </c:pt>
                <c:pt idx="2">
                  <c:v>-0.55000000000000004</c:v>
                </c:pt>
                <c:pt idx="3">
                  <c:v>2.06</c:v>
                </c:pt>
                <c:pt idx="4">
                  <c:v>-0.38</c:v>
                </c:pt>
              </c:numCache>
            </c:numRef>
          </c:val>
          <c:smooth val="0"/>
          <c:extLst>
            <c:ext xmlns:c16="http://schemas.microsoft.com/office/drawing/2014/chart" uri="{C3380CC4-5D6E-409C-BE32-E72D297353CC}">
              <c16:uniqueId val="{00000002-55A5-48E5-88DC-FA1A08A8D1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0-9972-4213-B6E7-DE5E17A107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72-4213-B6E7-DE5E17A10776}"/>
            </c:ext>
          </c:extLst>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972-4213-B6E7-DE5E17A1077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0.02</c:v>
                </c:pt>
                <c:pt idx="4">
                  <c:v>#N/A</c:v>
                </c:pt>
                <c:pt idx="5">
                  <c:v>7.0000000000000007E-2</c:v>
                </c:pt>
                <c:pt idx="6">
                  <c:v>#N/A</c:v>
                </c:pt>
                <c:pt idx="7">
                  <c:v>0.05</c:v>
                </c:pt>
                <c:pt idx="8">
                  <c:v>#N/A</c:v>
                </c:pt>
                <c:pt idx="9">
                  <c:v>0.06</c:v>
                </c:pt>
              </c:numCache>
            </c:numRef>
          </c:val>
          <c:extLst>
            <c:ext xmlns:c16="http://schemas.microsoft.com/office/drawing/2014/chart" uri="{C3380CC4-5D6E-409C-BE32-E72D297353CC}">
              <c16:uniqueId val="{00000003-9972-4213-B6E7-DE5E17A10776}"/>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0.21</c:v>
                </c:pt>
                <c:pt idx="4">
                  <c:v>#N/A</c:v>
                </c:pt>
                <c:pt idx="5">
                  <c:v>0.1</c:v>
                </c:pt>
                <c:pt idx="6">
                  <c:v>#N/A</c:v>
                </c:pt>
                <c:pt idx="7">
                  <c:v>7.0000000000000007E-2</c:v>
                </c:pt>
                <c:pt idx="8">
                  <c:v>#N/A</c:v>
                </c:pt>
                <c:pt idx="9">
                  <c:v>0.1</c:v>
                </c:pt>
              </c:numCache>
            </c:numRef>
          </c:val>
          <c:extLst>
            <c:ext xmlns:c16="http://schemas.microsoft.com/office/drawing/2014/chart" uri="{C3380CC4-5D6E-409C-BE32-E72D297353CC}">
              <c16:uniqueId val="{00000004-9972-4213-B6E7-DE5E17A1077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0.19</c:v>
                </c:pt>
                <c:pt idx="4">
                  <c:v>#N/A</c:v>
                </c:pt>
                <c:pt idx="5">
                  <c:v>0.77</c:v>
                </c:pt>
                <c:pt idx="6">
                  <c:v>#N/A</c:v>
                </c:pt>
                <c:pt idx="7">
                  <c:v>1.38</c:v>
                </c:pt>
                <c:pt idx="8">
                  <c:v>#N/A</c:v>
                </c:pt>
                <c:pt idx="9">
                  <c:v>0.24</c:v>
                </c:pt>
              </c:numCache>
            </c:numRef>
          </c:val>
          <c:extLst>
            <c:ext xmlns:c16="http://schemas.microsoft.com/office/drawing/2014/chart" uri="{C3380CC4-5D6E-409C-BE32-E72D297353CC}">
              <c16:uniqueId val="{00000005-9972-4213-B6E7-DE5E17A1077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0.64</c:v>
                </c:pt>
                <c:pt idx="4">
                  <c:v>#N/A</c:v>
                </c:pt>
                <c:pt idx="5">
                  <c:v>0.62</c:v>
                </c:pt>
                <c:pt idx="6">
                  <c:v>#N/A</c:v>
                </c:pt>
                <c:pt idx="7">
                  <c:v>1.2</c:v>
                </c:pt>
                <c:pt idx="8">
                  <c:v>#N/A</c:v>
                </c:pt>
                <c:pt idx="9">
                  <c:v>2.04</c:v>
                </c:pt>
              </c:numCache>
            </c:numRef>
          </c:val>
          <c:extLst>
            <c:ext xmlns:c16="http://schemas.microsoft.com/office/drawing/2014/chart" uri="{C3380CC4-5D6E-409C-BE32-E72D297353CC}">
              <c16:uniqueId val="{00000006-9972-4213-B6E7-DE5E17A1077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2.34</c:v>
                </c:pt>
                <c:pt idx="2">
                  <c:v>#N/A</c:v>
                </c:pt>
                <c:pt idx="3">
                  <c:v>4.25</c:v>
                </c:pt>
                <c:pt idx="4">
                  <c:v>#N/A</c:v>
                </c:pt>
                <c:pt idx="5">
                  <c:v>2</c:v>
                </c:pt>
                <c:pt idx="6">
                  <c:v>#N/A</c:v>
                </c:pt>
                <c:pt idx="7">
                  <c:v>3.09</c:v>
                </c:pt>
                <c:pt idx="8">
                  <c:v>#N/A</c:v>
                </c:pt>
                <c:pt idx="9">
                  <c:v>2.33</c:v>
                </c:pt>
              </c:numCache>
            </c:numRef>
          </c:val>
          <c:extLst>
            <c:ext xmlns:c16="http://schemas.microsoft.com/office/drawing/2014/chart" uri="{C3380CC4-5D6E-409C-BE32-E72D297353CC}">
              <c16:uniqueId val="{00000007-9972-4213-B6E7-DE5E17A1077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3.14</c:v>
                </c:pt>
                <c:pt idx="2">
                  <c:v>#N/A</c:v>
                </c:pt>
                <c:pt idx="3">
                  <c:v>4.0999999999999996</c:v>
                </c:pt>
                <c:pt idx="4">
                  <c:v>#N/A</c:v>
                </c:pt>
                <c:pt idx="5">
                  <c:v>5.25</c:v>
                </c:pt>
                <c:pt idx="6">
                  <c:v>#N/A</c:v>
                </c:pt>
                <c:pt idx="7">
                  <c:v>6.79</c:v>
                </c:pt>
                <c:pt idx="8">
                  <c:v>#N/A</c:v>
                </c:pt>
                <c:pt idx="9">
                  <c:v>8.07</c:v>
                </c:pt>
              </c:numCache>
            </c:numRef>
          </c:val>
          <c:extLst>
            <c:ext xmlns:c16="http://schemas.microsoft.com/office/drawing/2014/chart" uri="{C3380CC4-5D6E-409C-BE32-E72D297353CC}">
              <c16:uniqueId val="{00000008-9972-4213-B6E7-DE5E17A107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10.97</c:v>
                </c:pt>
                <c:pt idx="2">
                  <c:v>#N/A</c:v>
                </c:pt>
                <c:pt idx="3">
                  <c:v>11.87</c:v>
                </c:pt>
                <c:pt idx="4">
                  <c:v>#N/A</c:v>
                </c:pt>
                <c:pt idx="5">
                  <c:v>13.33</c:v>
                </c:pt>
                <c:pt idx="6">
                  <c:v>#N/A</c:v>
                </c:pt>
                <c:pt idx="7">
                  <c:v>14.05</c:v>
                </c:pt>
                <c:pt idx="8">
                  <c:v>#N/A</c:v>
                </c:pt>
                <c:pt idx="9">
                  <c:v>13.99</c:v>
                </c:pt>
              </c:numCache>
            </c:numRef>
          </c:val>
          <c:extLst>
            <c:ext xmlns:c16="http://schemas.microsoft.com/office/drawing/2014/chart" uri="{C3380CC4-5D6E-409C-BE32-E72D297353CC}">
              <c16:uniqueId val="{00000009-9972-4213-B6E7-DE5E17A107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22364</c:v>
                </c:pt>
                <c:pt idx="5">
                  <c:v>22266</c:v>
                </c:pt>
                <c:pt idx="8">
                  <c:v>22230</c:v>
                </c:pt>
                <c:pt idx="11">
                  <c:v>22261</c:v>
                </c:pt>
                <c:pt idx="14">
                  <c:v>21872</c:v>
                </c:pt>
              </c:numCache>
            </c:numRef>
          </c:val>
          <c:extLst>
            <c:ext xmlns:c16="http://schemas.microsoft.com/office/drawing/2014/chart" uri="{C3380CC4-5D6E-409C-BE32-E72D297353CC}">
              <c16:uniqueId val="{00000000-EB5C-4ADC-BE6B-08B8A0CCC8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1-EB5C-4ADC-BE6B-08B8A0CCC8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85</c:v>
                </c:pt>
                <c:pt idx="3">
                  <c:v>83</c:v>
                </c:pt>
                <c:pt idx="6">
                  <c:v>81</c:v>
                </c:pt>
                <c:pt idx="9">
                  <c:v>67</c:v>
                </c:pt>
                <c:pt idx="12">
                  <c:v>60</c:v>
                </c:pt>
              </c:numCache>
            </c:numRef>
          </c:val>
          <c:extLst>
            <c:ext xmlns:c16="http://schemas.microsoft.com/office/drawing/2014/chart" uri="{C3380CC4-5D6E-409C-BE32-E72D297353CC}">
              <c16:uniqueId val="{00000002-EB5C-4ADC-BE6B-08B8A0CCC8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92</c:v>
                </c:pt>
                <c:pt idx="3">
                  <c:v>0</c:v>
                </c:pt>
                <c:pt idx="6">
                  <c:v>0</c:v>
                </c:pt>
                <c:pt idx="9">
                  <c:v>0</c:v>
                </c:pt>
                <c:pt idx="12">
                  <c:v>0</c:v>
                </c:pt>
              </c:numCache>
            </c:numRef>
          </c:val>
          <c:extLst>
            <c:ext xmlns:c16="http://schemas.microsoft.com/office/drawing/2014/chart" uri="{C3380CC4-5D6E-409C-BE32-E72D297353CC}">
              <c16:uniqueId val="{00000003-EB5C-4ADC-BE6B-08B8A0CCC8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5106</c:v>
                </c:pt>
                <c:pt idx="3">
                  <c:v>5173</c:v>
                </c:pt>
                <c:pt idx="6">
                  <c:v>5162</c:v>
                </c:pt>
                <c:pt idx="9">
                  <c:v>5097</c:v>
                </c:pt>
                <c:pt idx="12">
                  <c:v>5002</c:v>
                </c:pt>
              </c:numCache>
            </c:numRef>
          </c:val>
          <c:extLst>
            <c:ext xmlns:c16="http://schemas.microsoft.com/office/drawing/2014/chart" uri="{C3380CC4-5D6E-409C-BE32-E72D297353CC}">
              <c16:uniqueId val="{00000004-EB5C-4ADC-BE6B-08B8A0CCC8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5C-4ADC-BE6B-08B8A0CCC8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5C-4ADC-BE6B-08B8A0CCC8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22105</c:v>
                </c:pt>
                <c:pt idx="3">
                  <c:v>22638</c:v>
                </c:pt>
                <c:pt idx="6">
                  <c:v>23051</c:v>
                </c:pt>
                <c:pt idx="9">
                  <c:v>23492</c:v>
                </c:pt>
                <c:pt idx="12">
                  <c:v>23604</c:v>
                </c:pt>
              </c:numCache>
            </c:numRef>
          </c:val>
          <c:extLst>
            <c:ext xmlns:c16="http://schemas.microsoft.com/office/drawing/2014/chart" uri="{C3380CC4-5D6E-409C-BE32-E72D297353CC}">
              <c16:uniqueId val="{00000007-EB5C-4ADC-BE6B-08B8A0CCC8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5026</c:v>
                </c:pt>
                <c:pt idx="2">
                  <c:v>#N/A</c:v>
                </c:pt>
                <c:pt idx="3">
                  <c:v>#N/A</c:v>
                </c:pt>
                <c:pt idx="4">
                  <c:v>5629</c:v>
                </c:pt>
                <c:pt idx="5">
                  <c:v>#N/A</c:v>
                </c:pt>
                <c:pt idx="6">
                  <c:v>#N/A</c:v>
                </c:pt>
                <c:pt idx="7">
                  <c:v>6065</c:v>
                </c:pt>
                <c:pt idx="8">
                  <c:v>#N/A</c:v>
                </c:pt>
                <c:pt idx="9">
                  <c:v>#N/A</c:v>
                </c:pt>
                <c:pt idx="10">
                  <c:v>6396</c:v>
                </c:pt>
                <c:pt idx="11">
                  <c:v>#N/A</c:v>
                </c:pt>
                <c:pt idx="12">
                  <c:v>#N/A</c:v>
                </c:pt>
                <c:pt idx="13">
                  <c:v>6794</c:v>
                </c:pt>
                <c:pt idx="14">
                  <c:v>#N/A</c:v>
                </c:pt>
              </c:numCache>
            </c:numRef>
          </c:val>
          <c:smooth val="0"/>
          <c:extLst>
            <c:ext xmlns:c16="http://schemas.microsoft.com/office/drawing/2014/chart" uri="{C3380CC4-5D6E-409C-BE32-E72D297353CC}">
              <c16:uniqueId val="{00000008-EB5C-4ADC-BE6B-08B8A0CCC8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185245</c:v>
                </c:pt>
                <c:pt idx="5">
                  <c:v>185818</c:v>
                </c:pt>
                <c:pt idx="8">
                  <c:v>184639</c:v>
                </c:pt>
                <c:pt idx="11">
                  <c:v>181752</c:v>
                </c:pt>
                <c:pt idx="14">
                  <c:v>180290</c:v>
                </c:pt>
              </c:numCache>
            </c:numRef>
          </c:val>
          <c:extLst>
            <c:ext xmlns:c16="http://schemas.microsoft.com/office/drawing/2014/chart" uri="{C3380CC4-5D6E-409C-BE32-E72D297353CC}">
              <c16:uniqueId val="{00000000-205E-48A9-B993-2D311209B5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39019</c:v>
                </c:pt>
                <c:pt idx="5">
                  <c:v>39146</c:v>
                </c:pt>
                <c:pt idx="8">
                  <c:v>37701</c:v>
                </c:pt>
                <c:pt idx="11">
                  <c:v>35417</c:v>
                </c:pt>
                <c:pt idx="14">
                  <c:v>38120</c:v>
                </c:pt>
              </c:numCache>
            </c:numRef>
          </c:val>
          <c:extLst>
            <c:ext xmlns:c16="http://schemas.microsoft.com/office/drawing/2014/chart" uri="{C3380CC4-5D6E-409C-BE32-E72D297353CC}">
              <c16:uniqueId val="{00000001-205E-48A9-B993-2D311209B5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41042</c:v>
                </c:pt>
                <c:pt idx="5">
                  <c:v>44139</c:v>
                </c:pt>
                <c:pt idx="8">
                  <c:v>47493</c:v>
                </c:pt>
                <c:pt idx="11">
                  <c:v>49305</c:v>
                </c:pt>
                <c:pt idx="14">
                  <c:v>50020</c:v>
                </c:pt>
              </c:numCache>
            </c:numRef>
          </c:val>
          <c:extLst>
            <c:ext xmlns:c16="http://schemas.microsoft.com/office/drawing/2014/chart" uri="{C3380CC4-5D6E-409C-BE32-E72D297353CC}">
              <c16:uniqueId val="{00000002-205E-48A9-B993-2D311209B5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5E-48A9-B993-2D311209B5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5E-48A9-B993-2D311209B5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1640</c:v>
                </c:pt>
                <c:pt idx="3">
                  <c:v>2490</c:v>
                </c:pt>
                <c:pt idx="6">
                  <c:v>2654</c:v>
                </c:pt>
                <c:pt idx="9">
                  <c:v>2142</c:v>
                </c:pt>
                <c:pt idx="12">
                  <c:v>2129</c:v>
                </c:pt>
              </c:numCache>
            </c:numRef>
          </c:val>
          <c:extLst>
            <c:ext xmlns:c16="http://schemas.microsoft.com/office/drawing/2014/chart" uri="{C3380CC4-5D6E-409C-BE32-E72D297353CC}">
              <c16:uniqueId val="{00000005-205E-48A9-B993-2D311209B5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22723</c:v>
                </c:pt>
                <c:pt idx="3">
                  <c:v>22639</c:v>
                </c:pt>
                <c:pt idx="6">
                  <c:v>21562</c:v>
                </c:pt>
                <c:pt idx="9">
                  <c:v>20041</c:v>
                </c:pt>
                <c:pt idx="12">
                  <c:v>17159</c:v>
                </c:pt>
              </c:numCache>
            </c:numRef>
          </c:val>
          <c:extLst>
            <c:ext xmlns:c16="http://schemas.microsoft.com/office/drawing/2014/chart" uri="{C3380CC4-5D6E-409C-BE32-E72D297353CC}">
              <c16:uniqueId val="{00000006-205E-48A9-B993-2D311209B5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5E-48A9-B993-2D311209B5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48603</c:v>
                </c:pt>
                <c:pt idx="3">
                  <c:v>47722</c:v>
                </c:pt>
                <c:pt idx="6">
                  <c:v>47259</c:v>
                </c:pt>
                <c:pt idx="9">
                  <c:v>46571</c:v>
                </c:pt>
                <c:pt idx="12">
                  <c:v>44922</c:v>
                </c:pt>
              </c:numCache>
            </c:numRef>
          </c:val>
          <c:extLst>
            <c:ext xmlns:c16="http://schemas.microsoft.com/office/drawing/2014/chart" uri="{C3380CC4-5D6E-409C-BE32-E72D297353CC}">
              <c16:uniqueId val="{00000008-205E-48A9-B993-2D311209B5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485</c:v>
                </c:pt>
                <c:pt idx="3">
                  <c:v>410</c:v>
                </c:pt>
                <c:pt idx="6">
                  <c:v>287</c:v>
                </c:pt>
                <c:pt idx="9">
                  <c:v>255</c:v>
                </c:pt>
                <c:pt idx="12">
                  <c:v>199</c:v>
                </c:pt>
              </c:numCache>
            </c:numRef>
          </c:val>
          <c:extLst>
            <c:ext xmlns:c16="http://schemas.microsoft.com/office/drawing/2014/chart" uri="{C3380CC4-5D6E-409C-BE32-E72D297353CC}">
              <c16:uniqueId val="{00000009-205E-48A9-B993-2D311209B5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261589</c:v>
                </c:pt>
                <c:pt idx="3">
                  <c:v>265111</c:v>
                </c:pt>
                <c:pt idx="6">
                  <c:v>263838</c:v>
                </c:pt>
                <c:pt idx="9">
                  <c:v>262008</c:v>
                </c:pt>
                <c:pt idx="12">
                  <c:v>261846</c:v>
                </c:pt>
              </c:numCache>
            </c:numRef>
          </c:val>
          <c:extLst>
            <c:ext xmlns:c16="http://schemas.microsoft.com/office/drawing/2014/chart" uri="{C3380CC4-5D6E-409C-BE32-E72D297353CC}">
              <c16:uniqueId val="{0000000A-205E-48A9-B993-2D311209B5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69734</c:v>
                </c:pt>
                <c:pt idx="2">
                  <c:v>#N/A</c:v>
                </c:pt>
                <c:pt idx="3">
                  <c:v>#N/A</c:v>
                </c:pt>
                <c:pt idx="4">
                  <c:v>69268</c:v>
                </c:pt>
                <c:pt idx="5">
                  <c:v>#N/A</c:v>
                </c:pt>
                <c:pt idx="6">
                  <c:v>#N/A</c:v>
                </c:pt>
                <c:pt idx="7">
                  <c:v>65766</c:v>
                </c:pt>
                <c:pt idx="8">
                  <c:v>#N/A</c:v>
                </c:pt>
                <c:pt idx="9">
                  <c:v>#N/A</c:v>
                </c:pt>
                <c:pt idx="10">
                  <c:v>64542</c:v>
                </c:pt>
                <c:pt idx="11">
                  <c:v>#N/A</c:v>
                </c:pt>
                <c:pt idx="12">
                  <c:v>#N/A</c:v>
                </c:pt>
                <c:pt idx="13">
                  <c:v>57825</c:v>
                </c:pt>
                <c:pt idx="14">
                  <c:v>#N/A</c:v>
                </c:pt>
              </c:numCache>
            </c:numRef>
          </c:val>
          <c:smooth val="0"/>
          <c:extLst>
            <c:ext xmlns:c16="http://schemas.microsoft.com/office/drawing/2014/chart" uri="{C3380CC4-5D6E-409C-BE32-E72D297353CC}">
              <c16:uniqueId val="{0000000B-205E-48A9-B993-2D311209B5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11084</c:v>
                </c:pt>
                <c:pt idx="1">
                  <c:v>12099</c:v>
                </c:pt>
                <c:pt idx="2">
                  <c:v>12472</c:v>
                </c:pt>
              </c:numCache>
            </c:numRef>
          </c:val>
          <c:extLst>
            <c:ext xmlns:c16="http://schemas.microsoft.com/office/drawing/2014/chart" uri="{C3380CC4-5D6E-409C-BE32-E72D297353CC}">
              <c16:uniqueId val="{00000000-78AF-4EC0-90AA-386EFD93A0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9517</c:v>
                </c:pt>
                <c:pt idx="1">
                  <c:v>9830</c:v>
                </c:pt>
                <c:pt idx="2">
                  <c:v>9316</c:v>
                </c:pt>
              </c:numCache>
            </c:numRef>
          </c:val>
          <c:extLst>
            <c:ext xmlns:c16="http://schemas.microsoft.com/office/drawing/2014/chart" uri="{C3380CC4-5D6E-409C-BE32-E72D297353CC}">
              <c16:uniqueId val="{00000001-78AF-4EC0-90AA-386EFD93A0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27586</c:v>
                </c:pt>
                <c:pt idx="1">
                  <c:v>27309</c:v>
                </c:pt>
                <c:pt idx="2">
                  <c:v>27334</c:v>
                </c:pt>
              </c:numCache>
            </c:numRef>
          </c:val>
          <c:extLst>
            <c:ext xmlns:c16="http://schemas.microsoft.com/office/drawing/2014/chart" uri="{C3380CC4-5D6E-409C-BE32-E72D297353CC}">
              <c16:uniqueId val="{00000002-78AF-4EC0-90AA-386EFD93A0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{4DB04646-0C2F-4601-860B-AC5D8FD4A9F7}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8F5-49DC-9ED0-7D78D9369B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{3F95209A-CE45-4720-A243-952E4102448B}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5-49DC-9ED0-7D78D9369B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{6D4ADDFA-F7FD-4725-AF74-EEEE2D88F5C6}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5-49DC-9ED0-7D78D9369B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{46D6E3B3-5037-4EAD-AA9D-F0D0CD4B5C22}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5-49DC-9ED0-7D78D9369B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{634BA722-8C6F-410F-B4F4-96A4F229DC4B}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5-49DC-9ED0-7D78D9369BE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{097A5ABF-8FB0-4154-BAFF-BEC6588BBFFA}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8F5-49DC-9ED0-7D78D9369B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{0245F93C-2ADB-426C-8DC8-F3B62C268672}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8F5-49DC-9ED0-7D78D9369BE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{F1F05F23-E25D-4A33-9093-CF4E072E920C}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8F5-49DC-9ED0-7D78D9369BE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{1D0FF587-B705-4EA5-8A72-2BB1E190DC84}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8F5-49DC-9ED0-7D78D9369B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62.9</c:v>
                </c:pt>
                <c:pt idx="32">
                  <c:v>64.400000000000006</c:v>
                </c:pt>
              </c:numCache>
            </c:numRef>
          </c:xVal>
          <c:yVal>
            <c:numRef>
              <c:f>公会計指標分析・財政指標組合せ分析表!$BP$51:$DC$51</c:f>
              <c:numCache>
                <c:formatCode>#,##0.0;"▲ "#,##0.0</c:formatCode>
                <c:ptCount val="40"/>
                <c:pt idx="16">
                  <c:v>77.900000000000006</c:v>
                </c:pt>
                <c:pt idx="24">
                  <c:v>77</c:v>
                </c:pt>
                <c:pt idx="32">
                  <c:v>69.5</c:v>
                </c:pt>
              </c:numCache>
            </c:numRef>
          </c:yVal>
          <c:smooth val="0"/>
          <c:extLst>
            <c:ext xmlns:c16="http://schemas.microsoft.com/office/drawing/2014/chart" uri="{C3380CC4-5D6E-409C-BE32-E72D297353CC}">
              <c16:uniqueId val="{00000009-08F5-49DC-9ED0-7D78D9369B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{96B9C954-476B-46D8-B0A7-EB55E6E2445C}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8F5-49DC-9ED0-7D78D9369B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{EC7F1CEC-4A89-424A-9AF4-1BF831E3E44B}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5-49DC-9ED0-7D78D9369B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{8520FE08-C849-4F2E-AEDC-7E9A1B021103}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5-49DC-9ED0-7D78D9369B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{36D5328C-ACBF-4057-A8E0-0419380E2173}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5-49DC-9ED0-7D78D9369B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{455E2E02-0FB3-4336-A4D7-73F79F7A23EC}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5-49DC-9ED0-7D78D9369BE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{E63D4764-ABAF-40D2-87E8-0BF496DA6417}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8F5-49DC-9ED0-7D78D9369B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{4413DBBF-6C07-42D1-8604-091D3BF8EF41}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8F5-49DC-9ED0-7D78D9369BE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{7639032F-6C4E-443B-86D6-250283FFD12E}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8F5-49DC-9ED0-7D78D9369BE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{F14A7374-D67F-4F80-B9CF-C0D4CFACA62C}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8F5-49DC-9ED0-7D78D9369B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08F5-49DC-9ED0-7D78D9369BE7}"/>
            </c:ext>
          </c:extLst>
        </c:ser>
        <c:dLbls>
          <c:showLegendKey val="0"/>
          <c:showVal val="1"/>
          <c:showCatName val="0"/>
          <c:showSerName val="0"/>
          <c:showPercent val="0"/>
          <c:showBubbleSize val="0"/>
        </c:dLbls>
        <c:axId val="46179840"/>
        <c:axId val="46181760"/>
      </c:scatterChart>
      <c:valAx>
        <c:axId val="46179840"/>
        <c:scaling>
          <c:orientation val="minMax"/>
          <c:max val="64.89999999999999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{39A7BEE8-1EE4-493E-8FD9-DCD021C9398B}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0C-4C3D-B401-500942F07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{A08E9F11-6E70-495A-8FC4-F2C35503191B}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0C-4C3D-B401-500942F07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{37BAABE6-E44C-4BB2-B780-225793B76189}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0C-4C3D-B401-500942F07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{D1A7C33F-5778-4C37-8AB0-71203A436CA8}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0C-4C3D-B401-500942F07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{D4A67193-B111-4D39-B854-BC1A0E9D34DA}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0C-4C3D-B401-500942F07F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{AF867F99-864A-41C2-91C3-39DCBE09A370}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0C-4C3D-B401-500942F07F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{2ECDD906-EE73-48FA-9BB1-EFF82B3B22DC}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0C-4C3D-B401-500942F07F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{30B19E30-B398-4450-A06C-9C6461A99BCB}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0C-4C3D-B401-500942F07F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{7A8AE23A-B808-4105-8A21-F450680693E8}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0C-4C3D-B401-500942F07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6.2</c:v>
                </c:pt>
                <c:pt idx="16">
                  <c:v>6.5</c:v>
                </c:pt>
                <c:pt idx="24">
                  <c:v>7.1</c:v>
                </c:pt>
                <c:pt idx="32">
                  <c:v>7.6</c:v>
                </c:pt>
              </c:numCache>
            </c:numRef>
          </c:xVal>
          <c:yVal>
            <c:numRef>
              <c:f>公会計指標分析・財政指標組合せ分析表!$BP$73:$DC$73</c:f>
              <c:numCache>
                <c:formatCode>#,##0.0;"▲ "#,##0.0</c:formatCode>
                <c:ptCount val="40"/>
                <c:pt idx="0">
                  <c:v>81.2</c:v>
                </c:pt>
                <c:pt idx="8">
                  <c:v>81</c:v>
                </c:pt>
                <c:pt idx="16">
                  <c:v>77.900000000000006</c:v>
                </c:pt>
                <c:pt idx="24">
                  <c:v>77</c:v>
                </c:pt>
                <c:pt idx="32">
                  <c:v>69.5</c:v>
                </c:pt>
              </c:numCache>
            </c:numRef>
          </c:yVal>
          <c:smooth val="0"/>
          <c:extLst>
            <c:ext xmlns:c16="http://schemas.microsoft.com/office/drawing/2014/chart" uri="{C3380CC4-5D6E-409C-BE32-E72D297353CC}">
              <c16:uniqueId val="{00000009-5D0C-4C3D-B401-500942F07F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{DBCB03C1-4531-4508-9264-5E2D17A237B7}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0C-4C3D-B401-500942F07F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{408E3505-7C6E-4334-B704-62B1D60F0DC6}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0C-4C3D-B401-500942F07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{7384B602-6CEF-425D-832F-6D02823FD1B0}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0C-4C3D-B401-500942F07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{7C081315-A12D-4E08-A537-C395B1BE7ADC}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0C-4C3D-B401-500942F07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{095BC539-3633-4A8A-AE62-264063998E00}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0C-4C3D-B401-500942F07F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{C035EEF4-4C88-4ABA-96C0-2B5F487C8A8F}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0C-4C3D-B401-500942F07F3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{4B7764E9-6334-42E4-B7B8-D9D4F1EB1A21}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0C-4C3D-B401-500942F07F3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{8249A2F9-D9E2-453B-ABF9-9E54F0AA2BC7}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0C-4C3D-B401-500942F07F3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{E1E48402-3D0F-4393-A3ED-942DC8AED5B2}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0C-4C3D-B401-500942F07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5D0C-4C3D-B401-500942F07F39}"/>
            </c:ext>
          </c:extLst>
        </c:ser>
        <c:dLbls>
          <c:showLegendKey val="0"/>
          <c:showVal val="1"/>
          <c:showCatName val="0"/>
          <c:showSerName val="0"/>
          <c:showPercent val="0"/>
          <c:showBubbleSize val="0"/>
        </c:dLbls>
        <c:axId val="84219776"/>
        <c:axId val="84234240"/>
      </c:scatterChart>
      <c:valAx>
        <c:axId val="84219776"/>
        <c:scaling>
          <c:orientation val="minMax"/>
          <c:max val="7.8"/>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年度の３か年平均で算出した平成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ポイント悪化している。</a:t>
          </a:r>
        </a:p>
        <a:p>
          <a:r>
            <a:rPr kumimoji="1" lang="ja-JP" altLang="en-US" sz="1400">
              <a:latin typeface="ＭＳ ゴシック" pitchFamily="49" charset="-128"/>
              <a:ea typeface="ＭＳ ゴシック" pitchFamily="49" charset="-128"/>
            </a:rPr>
            <a:t>　これは、分子の主な構成要素である地方債の元利償還金充当一般財源が増加したこと、さらに、普通交付税、臨時財政対策債発行可能額の減などに伴い、分母となる標準財政規模が減少したこと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地方債の借入は世代間の公平性を保つという側面もあることから、長崎市では満期一括償還地方債を導入していないことから、満期一括償還地方債の財源として減債基金に積み立てていない。</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年度決算における主な増減要素</a:t>
          </a:r>
          <a:r>
            <a:rPr kumimoji="1" lang="en-US" altLang="ja-JP" sz="1300">
              <a:latin typeface="ＭＳ ゴシック" pitchFamily="49" charset="-128"/>
              <a:ea typeface="ＭＳ ゴシック" pitchFamily="49" charset="-128"/>
            </a:rPr>
            <a:t>】</a:t>
          </a:r>
        </a:p>
        <a:p>
          <a:r>
            <a:rPr kumimoji="1" lang="ja-JP" altLang="en-US" sz="1300" b="1" u="sng">
              <a:latin typeface="ＭＳ ゴシック" pitchFamily="49" charset="-128"/>
              <a:ea typeface="ＭＳ ゴシック" pitchFamily="49" charset="-128"/>
            </a:rPr>
            <a:t>・地方債残高</a:t>
          </a:r>
          <a:r>
            <a:rPr kumimoji="1" lang="en-US" altLang="ja-JP" sz="1300" b="1" u="sng">
              <a:latin typeface="ＭＳ ゴシック" pitchFamily="49" charset="-128"/>
              <a:ea typeface="ＭＳ ゴシック" pitchFamily="49" charset="-128"/>
            </a:rPr>
            <a:t>(▲1.6</a:t>
          </a:r>
          <a:r>
            <a:rPr kumimoji="1" lang="ja-JP" altLang="en-US" sz="1300" b="1" u="sng">
              <a:latin typeface="ＭＳ ゴシック" pitchFamily="49" charset="-128"/>
              <a:ea typeface="ＭＳ ゴシック" pitchFamily="49" charset="-128"/>
            </a:rPr>
            <a:t>億円</a:t>
          </a:r>
          <a:r>
            <a:rPr kumimoji="1" lang="en-US" altLang="ja-JP" sz="1300" b="1" u="sng">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中心市街地活性化等特別対策事業債　＋</a:t>
          </a:r>
          <a:r>
            <a:rPr kumimoji="1" lang="en-US" altLang="ja-JP" sz="1300">
              <a:latin typeface="ＭＳ ゴシック" pitchFamily="49" charset="-128"/>
              <a:ea typeface="ＭＳ ゴシック" pitchFamily="49" charset="-128"/>
            </a:rPr>
            <a:t>43.8</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臨時財政対策債　＋</a:t>
          </a:r>
          <a:r>
            <a:rPr kumimoji="1" lang="en-US" altLang="ja-JP" sz="1300">
              <a:latin typeface="ＭＳ ゴシック" pitchFamily="49" charset="-128"/>
              <a:ea typeface="ＭＳ ゴシック" pitchFamily="49" charset="-128"/>
            </a:rPr>
            <a:t>19.2</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公共用地先行取得等事業債　▲</a:t>
          </a:r>
          <a:r>
            <a:rPr kumimoji="1" lang="en-US" altLang="ja-JP" sz="1300">
              <a:latin typeface="ＭＳ ゴシック" pitchFamily="49" charset="-128"/>
              <a:ea typeface="ＭＳ ゴシック" pitchFamily="49" charset="-128"/>
            </a:rPr>
            <a:t>54.6</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b="1" u="sng">
              <a:latin typeface="ＭＳ ゴシック" pitchFamily="49" charset="-128"/>
              <a:ea typeface="ＭＳ ゴシック" pitchFamily="49" charset="-128"/>
            </a:rPr>
            <a:t>・公営企業等繰入見込額</a:t>
          </a:r>
          <a:r>
            <a:rPr kumimoji="1" lang="en-US" altLang="ja-JP" sz="1300" b="1" u="sng">
              <a:latin typeface="ＭＳ ゴシック" pitchFamily="49" charset="-128"/>
              <a:ea typeface="ＭＳ ゴシック" pitchFamily="49" charset="-128"/>
            </a:rPr>
            <a:t>(▲16.5</a:t>
          </a:r>
          <a:r>
            <a:rPr kumimoji="1" lang="ja-JP" altLang="en-US" sz="1300" b="1" u="sng">
              <a:latin typeface="ＭＳ ゴシック" pitchFamily="49" charset="-128"/>
              <a:ea typeface="ＭＳ ゴシック" pitchFamily="49" charset="-128"/>
            </a:rPr>
            <a:t>億円</a:t>
          </a:r>
          <a:r>
            <a:rPr kumimoji="1" lang="en-US" altLang="ja-JP" sz="1300" b="1" u="sng">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下水道事業　▲</a:t>
          </a:r>
          <a:r>
            <a:rPr kumimoji="1" lang="en-US" altLang="ja-JP" sz="1300">
              <a:latin typeface="ＭＳ ゴシック" pitchFamily="49" charset="-128"/>
              <a:ea typeface="ＭＳ ゴシック" pitchFamily="49" charset="-128"/>
            </a:rPr>
            <a:t>14.3</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生活排水事業　▲</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億円</a:t>
          </a:r>
        </a:p>
        <a:p>
          <a:r>
            <a:rPr kumimoji="1" lang="ja-JP" altLang="en-US" sz="1300" b="1" u="sng">
              <a:latin typeface="ＭＳ ゴシック" pitchFamily="49" charset="-128"/>
              <a:ea typeface="ＭＳ ゴシック" pitchFamily="49" charset="-128"/>
            </a:rPr>
            <a:t>・退職手当負担見込額</a:t>
          </a:r>
          <a:r>
            <a:rPr kumimoji="1" lang="en-US" altLang="ja-JP" sz="1300" b="1" u="sng">
              <a:latin typeface="ＭＳ ゴシック" pitchFamily="49" charset="-128"/>
              <a:ea typeface="ＭＳ ゴシック" pitchFamily="49" charset="-128"/>
            </a:rPr>
            <a:t>(▲28.8</a:t>
          </a:r>
          <a:r>
            <a:rPr kumimoji="1" lang="ja-JP" altLang="en-US" sz="1300" b="1" u="sng">
              <a:latin typeface="ＭＳ ゴシック" pitchFamily="49" charset="-128"/>
              <a:ea typeface="ＭＳ ゴシック" pitchFamily="49" charset="-128"/>
            </a:rPr>
            <a:t>億円</a:t>
          </a:r>
          <a:r>
            <a:rPr kumimoji="1" lang="en-US" altLang="ja-JP" sz="1300" b="1" u="sng">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組合等積立額　＋</a:t>
          </a:r>
          <a:r>
            <a:rPr kumimoji="1" lang="en-US" altLang="ja-JP" sz="1300">
              <a:latin typeface="ＭＳ ゴシック" pitchFamily="49" charset="-128"/>
              <a:ea typeface="ＭＳ ゴシック" pitchFamily="49" charset="-128"/>
            </a:rPr>
            <a:t>16.2</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一般職負担見込額　▲</a:t>
          </a:r>
          <a:r>
            <a:rPr kumimoji="1" lang="en-US" altLang="ja-JP" sz="1300">
              <a:latin typeface="ＭＳ ゴシック" pitchFamily="49" charset="-128"/>
              <a:ea typeface="ＭＳ ゴシック" pitchFamily="49" charset="-128"/>
            </a:rPr>
            <a:t>12.7</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b="1" u="sng">
              <a:latin typeface="ＭＳ ゴシック" pitchFamily="49" charset="-128"/>
              <a:ea typeface="ＭＳ ゴシック" pitchFamily="49" charset="-128"/>
            </a:rPr>
            <a:t>・充当可能基金（</a:t>
          </a:r>
          <a:r>
            <a:rPr kumimoji="1" lang="en-US" altLang="ja-JP" sz="1300" b="1" u="sng">
              <a:latin typeface="ＭＳ ゴシック" pitchFamily="49" charset="-128"/>
              <a:ea typeface="ＭＳ ゴシック" pitchFamily="49" charset="-128"/>
            </a:rPr>
            <a:t>7.1</a:t>
          </a:r>
          <a:r>
            <a:rPr kumimoji="1" lang="ja-JP" altLang="en-US" sz="1300" b="1" u="sng">
              <a:latin typeface="ＭＳ ゴシック" pitchFamily="49" charset="-128"/>
              <a:ea typeface="ＭＳ ゴシック" pitchFamily="49" charset="-128"/>
            </a:rPr>
            <a:t>億円）</a:t>
          </a:r>
          <a:endParaRPr kumimoji="1" lang="en-US" altLang="ja-JP" sz="1300" b="1" u="sng">
            <a:latin typeface="ＭＳ ゴシック" pitchFamily="49" charset="-128"/>
            <a:ea typeface="ＭＳ ゴシック" pitchFamily="49" charset="-128"/>
          </a:endParaRPr>
        </a:p>
        <a:p>
          <a:r>
            <a:rPr kumimoji="1" lang="ja-JP" altLang="en-US" sz="1300" b="0" u="none">
              <a:latin typeface="ＭＳ ゴシック" pitchFamily="49" charset="-128"/>
              <a:ea typeface="ＭＳ ゴシック" pitchFamily="49" charset="-128"/>
            </a:rPr>
            <a:t>　 国民健康保険財政調整基金　＋</a:t>
          </a:r>
          <a:r>
            <a:rPr kumimoji="1" lang="en-US" altLang="ja-JP" sz="1300" b="0" u="none">
              <a:latin typeface="ＭＳ ゴシック" pitchFamily="49" charset="-128"/>
              <a:ea typeface="ＭＳ ゴシック" pitchFamily="49" charset="-128"/>
            </a:rPr>
            <a:t>6.4</a:t>
          </a:r>
          <a:r>
            <a:rPr kumimoji="1" lang="ja-JP" altLang="en-US" sz="1300" b="0" u="none">
              <a:latin typeface="ＭＳ ゴシック" pitchFamily="49" charset="-128"/>
              <a:ea typeface="ＭＳ ゴシック" pitchFamily="49" charset="-128"/>
            </a:rPr>
            <a:t>億円</a:t>
          </a:r>
        </a:p>
        <a:p>
          <a:r>
            <a:rPr kumimoji="1" lang="ja-JP" altLang="en-US" sz="1300" b="0" u="none">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　＋</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今後は大型事業の実施により、地方債残高の増と、基金の取り崩しによる将来負担比率の上昇が見込まれるが、早期健全化基準を大きく下回る値で推移すると考えている。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・財政調整基金や端島（軍艦島）整備基金の積立額の増はあったものの、減債基金やまちづくり基金などの繰入金が減分を上回ったことに伴い、基金全体としては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・新市庁舎建設が行われており、建設に係る財源に充当するため、市庁舎建設基金は減少する見込みであり、特定目的基金は減少することが見込まれるが、財政調整基金や減債基金は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億円程度の規模を維持できる見込みである。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・市庁舎建設整備基金：市庁舎の建設整備に要する経費の財源に充当する。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・地域振興基金：地域住民の連帯の強化又は地域振興等の事業に要する経費の財源に充当する。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・いきいき長寿社会基金：高齢者の保健及び福祉を増進するための経費の財源に充当する。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・地域振興基金：地域活性化事業費負担金など地域振興に資する事業の財源として充当したことによる減（▲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・端島整備基金：ふるさと納税寄付額（使途指定分）を基金に積み立てた一方、取崩しを行わなかったことに伴う増（＋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の完成予定に向けて、市庁舎建設に係る経費に充当する。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・地域振興基金：地域振興を図るため、地域コミュニティ連絡協議会に対する補助金や地域活性化事業費負担金等に充当する。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・その他基金についても、運用方針を見直すなど積極的な基金の活用を行う。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・決算余剰金の積立等に伴う積立額が、基金の取り崩しを上回ったことににより、基金残高が増となった。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・今後大型事業が見込まれていることから、一部の年度においては財政調整のために基金を繰り入れる必要はあるが、減債基金と合わせて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億円程度の規模を維持できる見込みである。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・長崎駅周辺区画整理事業のための繰入額が通常の積立額を上回ったことにより、基金残高が減となった。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・今後大型事業が見込まれていることから、一部の年度においては財政調整のために基金を繰り入れる必要はあるが、財政調整基金と合わせて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億円程度の規模を維持できる見込みである。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一般的には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％を超えると資産の老朽化が進んでいるとみなされること、類似団体と比較して高い水準にあることから、資産の取得からの期間が長くなっている状況にある。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長崎市公共施設等総合管理計画等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に基づき施設の長寿命化や施設総量の適正化等に取り組む。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4729861"/>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45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47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369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39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5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476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92583</xdr:rowOff>
    </xdr:from>
    <xdr:to>
      <xdr:col>23</xdr:col>
      <xdr:colOff>136525</xdr:colOff>
      <xdr:row>31</xdr:row>
      <xdr:rowOff>22733</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115460</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087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143383</xdr:rowOff>
    </xdr:from>
    <xdr:to>
      <xdr:col>23</xdr:col>
      <xdr:colOff>85725</xdr:colOff>
      <xdr:row>31</xdr:row>
      <xdr:rowOff>36703</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flipV="1">
          <a:off x="4051300" y="528688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3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36703</xdr:rowOff>
    </xdr:from>
    <xdr:to>
      <xdr:col>19</xdr:col>
      <xdr:colOff>136525</xdr:colOff>
      <xdr:row>31</xdr:row>
      <xdr:rowOff>101473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289300" y="535165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549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51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104030</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507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87" name="n_2mainValue有形固定資産減価償却率">
          <a:extLst>
            <a:ext uri="{FF2B5EF4-FFF2-40B4-BE49-F238E27FC236}">
              <a16:creationId xmlns:a16="http://schemas.microsoft.com/office/drawing/2014/main" id="{00000000-0008-0000-0D00-000057000000}"/>
            </a:ext>
          </a:extLst>
        </xdr:cNvPr>
        <xdr:cNvSpPr txBox="1"/>
      </xdr:nvSpPr>
      <xdr:spPr>
        <a:xfrm>
          <a:off x="3086744" y="5140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債務償還比率は全国平均と比較して高い。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これは、地方債残高が類似団体と比較して高いことによると考えられる。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00000000-0008-0000-0D00-000073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flipV="1">
          <a:off x="14793595" y="4520918"/>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00000000-0008-0000-0D00-000075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a:extLst>
            <a:ext uri="{FF2B5EF4-FFF2-40B4-BE49-F238E27FC236}">
              <a16:creationId xmlns:a16="http://schemas.microsoft.com/office/drawing/2014/main" id="{00000000-0008-0000-0D00-000077000000}"/>
            </a:ext>
          </a:extLst>
        </xdr:cNvPr>
        <xdr:cNvSpPr txBox="1"/>
      </xdr:nvSpPr>
      <xdr:spPr>
        <a:xfrm>
          <a:off x="14846300" y="42961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45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a:extLst>
            <a:ext uri="{FF2B5EF4-FFF2-40B4-BE49-F238E27FC236}">
              <a16:creationId xmlns:a16="http://schemas.microsoft.com/office/drawing/2014/main" id="{00000000-0008-0000-0D00-000079000000}"/>
            </a:ext>
          </a:extLst>
        </xdr:cNvPr>
        <xdr:cNvSpPr txBox="1"/>
      </xdr:nvSpPr>
      <xdr:spPr>
        <a:xfrm>
          <a:off x="14846300" y="5137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a:extLst>
            <a:ext uri="{FF2B5EF4-FFF2-40B4-BE49-F238E27FC236}">
              <a16:creationId xmlns:a16="http://schemas.microsoft.com/office/drawing/2014/main" id="{00000000-0008-0000-0D00-00007A000000}"/>
            </a:ext>
          </a:extLst>
        </xdr:cNvPr>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a:extLst>
            <a:ext uri="{FF2B5EF4-FFF2-40B4-BE49-F238E27FC236}">
              <a16:creationId xmlns:a16="http://schemas.microsoft.com/office/drawing/2014/main" id="{00000000-0008-0000-0D00-00007B000000}"/>
            </a:ext>
          </a:extLst>
        </xdr:cNvPr>
        <xdr:cNvSpPr/>
      </xdr:nvSpPr>
      <xdr:spPr>
        <a:xfrm>
          <a:off x="14033500" y="51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61016</xdr:rowOff>
    </xdr:from>
    <xdr:to>
      <xdr:col>76</xdr:col>
      <xdr:colOff>73025</xdr:colOff>
      <xdr:row>28</xdr:row>
      <xdr:rowOff>162616</xdr:rowOff>
    </xdr:to>
    <xdr:sp macro="" textlink="">
      <xdr:nvSpPr>
        <xdr:cNvPr id="129" name="楕円 128">
          <a:extLst>
            <a:ext uri="{FF2B5EF4-FFF2-40B4-BE49-F238E27FC236}">
              <a16:creationId xmlns:a16="http://schemas.microsoft.com/office/drawing/2014/main" id="{00000000-0008-0000-0D00-000081000000}"/>
            </a:ext>
          </a:extLst>
        </xdr:cNvPr>
        <xdr:cNvSpPr/>
      </xdr:nvSpPr>
      <xdr:spPr>
        <a:xfrm>
          <a:off x="14744700" y="48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83893</xdr:rowOff>
    </xdr:from>
    <xdr:ext cx="469744" cy="259045"/>
    <xdr:sp macro="" textlink="">
      <xdr:nvSpPr>
        <xdr:cNvPr id="130" name="債務償還比率該当値テキスト">
          <a:extLst>
            <a:ext uri="{FF2B5EF4-FFF2-40B4-BE49-F238E27FC236}">
              <a16:creationId xmlns:a16="http://schemas.microsoft.com/office/drawing/2014/main" id="{00000000-0008-0000-0D00-000082000000}"/>
            </a:ext>
          </a:extLst>
        </xdr:cNvPr>
        <xdr:cNvSpPr txBox="1"/>
      </xdr:nvSpPr>
      <xdr:spPr>
        <a:xfrm>
          <a:off x="14846300" y="471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81647</xdr:rowOff>
    </xdr:from>
    <xdr:to>
      <xdr:col>72</xdr:col>
      <xdr:colOff>123825</xdr:colOff>
      <xdr:row>29</xdr:row>
      <xdr:rowOff>11797</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033500" y="48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111816</xdr:rowOff>
    </xdr:from>
    <xdr:to>
      <xdr:col>76</xdr:col>
      <xdr:colOff>22225</xdr:colOff>
      <xdr:row>28</xdr:row>
      <xdr:rowOff>132447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084300" y="4912416"/>
          <a:ext cx="711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a:extLst>
            <a:ext uri="{FF2B5EF4-FFF2-40B4-BE49-F238E27FC236}">
              <a16:creationId xmlns:a16="http://schemas.microsoft.com/office/drawing/2014/main" id="{00000000-0008-0000-0D00-000085000000}"/>
            </a:ext>
          </a:extLst>
        </xdr:cNvPr>
        <xdr:cNvSpPr txBox="1"/>
      </xdr:nvSpPr>
      <xdr:spPr>
        <a:xfrm>
          <a:off x="13836727" y="523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28324</xdr:rowOff>
    </xdr:from>
    <xdr:ext cx="469744" cy="259045"/>
    <xdr:sp macro="" textlink="">
      <xdr:nvSpPr>
        <xdr:cNvPr id="134" name="n_1mainValue債務償還比率">
          <a:extLst>
            <a:ext uri="{FF2B5EF4-FFF2-40B4-BE49-F238E27FC236}">
              <a16:creationId xmlns:a16="http://schemas.microsoft.com/office/drawing/2014/main" id="{00000000-0008-0000-0D00-000086000000}"/>
            </a:ext>
          </a:extLst>
        </xdr:cNvPr>
        <xdr:cNvSpPr txBox="1"/>
      </xdr:nvSpPr>
      <xdr:spPr>
        <a:xfrm>
          <a:off x="13836727" y="46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93345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779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127635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140591</xdr:rowOff>
    </xdr:from>
    <xdr:to>
      <xdr:col>55</xdr:col>
      <xdr:colOff>50800</xdr:colOff>
      <xdr:row>41</xdr:row>
      <xdr:rowOff>70741</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142123</xdr:rowOff>
    </xdr:from>
    <xdr:to>
      <xdr:col>50</xdr:col>
      <xdr:colOff>165100</xdr:colOff>
      <xdr:row>41</xdr:row>
      <xdr:rowOff>72273</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7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19941</xdr:rowOff>
    </xdr:from>
    <xdr:to>
      <xdr:col>55</xdr:col>
      <xdr:colOff>0</xdr:colOff>
      <xdr:row>41</xdr:row>
      <xdr:rowOff>21473</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7049391"/>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143838</xdr:rowOff>
    </xdr:from>
    <xdr:to>
      <xdr:col>46</xdr:col>
      <xdr:colOff>38100</xdr:colOff>
      <xdr:row>41</xdr:row>
      <xdr:rowOff>73988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70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21473</xdr:rowOff>
    </xdr:from>
    <xdr:to>
      <xdr:col>50</xdr:col>
      <xdr:colOff>114300</xdr:colOff>
      <xdr:row>41</xdr:row>
      <xdr:rowOff>23188</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8750300" y="705092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63400</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91727" y="7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65115</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515427" y="709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45737</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E00-0000A8000000}"/>
            </a:ext>
          </a:extLst>
        </xdr:cNvPr>
        <xdr:cNvSpPr txBox="1"/>
      </xdr:nvSpPr>
      <xdr:spPr>
        <a:xfrm>
          <a:off x="467360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59</xdr:row>
      <xdr:rowOff>118110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3797300" y="9886950"/>
          <a:ext cx="8382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93980</xdr:rowOff>
    </xdr:from>
    <xdr:to>
      <xdr:col>15</xdr:col>
      <xdr:colOff>101600</xdr:colOff>
      <xdr:row>58</xdr:row>
      <xdr:rowOff>24130</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2857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144780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2908300" y="9886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40657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E00-0000C8000000}"/>
            </a:ext>
          </a:extLst>
        </xdr:cNvPr>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E00-0000CA000000}"/>
            </a:ext>
          </a:extLst>
        </xdr:cNvPr>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E00-0000CC000000}"/>
            </a:ext>
          </a:extLst>
        </xdr:cNvPr>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131115</xdr:rowOff>
    </xdr:from>
    <xdr:to>
      <xdr:col>55</xdr:col>
      <xdr:colOff>50800</xdr:colOff>
      <xdr:row>63</xdr:row>
      <xdr:rowOff>61265</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7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109542</xdr:rowOff>
    </xdr:from>
    <xdr:ext cx="534377"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7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61287</xdr:rowOff>
    </xdr:from>
    <xdr:to>
      <xdr:col>50</xdr:col>
      <xdr:colOff>165100</xdr:colOff>
      <xdr:row>61</xdr:row>
      <xdr:rowOff>162887</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5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112087</xdr:rowOff>
    </xdr:from>
    <xdr:to>
      <xdr:col>55</xdr:col>
      <xdr:colOff>0</xdr:colOff>
      <xdr:row>63</xdr:row>
      <xdr:rowOff>10465</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9639300" y="10570537"/>
          <a:ext cx="838200" cy="2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67565</xdr:rowOff>
    </xdr:from>
    <xdr:to>
      <xdr:col>46</xdr:col>
      <xdr:colOff>38100</xdr:colOff>
      <xdr:row>61</xdr:row>
      <xdr:rowOff>169165</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5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112087</xdr:rowOff>
    </xdr:from>
    <xdr:to>
      <xdr:col>50</xdr:col>
      <xdr:colOff>114300</xdr:colOff>
      <xdr:row>61</xdr:row>
      <xdr:rowOff>118365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570537"/>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154014</xdr:rowOff>
    </xdr:from>
    <xdr:ext cx="534377" cy="259045"/>
    <xdr:sp macro="" textlink="">
      <xdr:nvSpPr>
        <xdr:cNvPr id="223" name="n_1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59411" y="106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160292</xdr:rowOff>
    </xdr:from>
    <xdr:ext cx="534377" cy="259045"/>
    <xdr:sp macro="" textlink="">
      <xdr:nvSpPr>
        <xdr:cNvPr id="224" name="n_2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83111" y="106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00000000-0008-0000-0E00-0000F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00000000-0008-0000-0E00-0000FA000000}"/>
            </a:ext>
          </a:extLst>
        </xdr:cNvPr>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a:extLst>
            <a:ext uri="{FF2B5EF4-FFF2-40B4-BE49-F238E27FC236}">
              <a16:creationId xmlns:a16="http://schemas.microsoft.com/office/drawing/2014/main" id="{00000000-0008-0000-0E00-0000FC00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00000000-0008-0000-0E00-0000FE000000}"/>
            </a:ext>
          </a:extLst>
        </xdr:cNvPr>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00000000-0008-0000-0E00-000009010000}"/>
            </a:ext>
          </a:extLst>
        </xdr:cNvPr>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91439</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3797300" y="138950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148589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2908300" y="13978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a:extLst>
            <a:ext uri="{FF2B5EF4-FFF2-40B4-BE49-F238E27FC236}">
              <a16:creationId xmlns:a16="http://schemas.microsoft.com/office/drawing/2014/main" id="{00000000-0008-0000-0E00-000010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73" name="n_1main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74" name="n_2main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00000000-0008-0000-0E00-00002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a:extLst>
            <a:ext uri="{FF2B5EF4-FFF2-40B4-BE49-F238E27FC236}">
              <a16:creationId xmlns:a16="http://schemas.microsoft.com/office/drawing/2014/main" id="{00000000-0008-0000-0E00-00002B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a:extLst>
            <a:ext uri="{FF2B5EF4-FFF2-40B4-BE49-F238E27FC236}">
              <a16:creationId xmlns:a16="http://schemas.microsoft.com/office/drawing/2014/main" id="{00000000-0008-0000-0E00-00002D010000}"/>
            </a:ext>
          </a:extLst>
        </xdr:cNvPr>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a:extLst>
            <a:ext uri="{FF2B5EF4-FFF2-40B4-BE49-F238E27FC236}">
              <a16:creationId xmlns:a16="http://schemas.microsoft.com/office/drawing/2014/main" id="{00000000-0008-0000-0E00-00002F010000}"/>
            </a:ext>
          </a:extLst>
        </xdr:cNvPr>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106172</xdr:rowOff>
    </xdr:from>
    <xdr:to>
      <xdr:col>55</xdr:col>
      <xdr:colOff>50800</xdr:colOff>
      <xdr:row>80</xdr:row>
      <xdr:rowOff>36322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4267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129049</xdr:rowOff>
    </xdr:from>
    <xdr:ext cx="469744" cy="259045"/>
    <xdr:sp macro="" textlink="">
      <xdr:nvSpPr>
        <xdr:cNvPr id="314" name="【公営住宅】&#10;一人当たり面積該当値テキスト">
          <a:extLst>
            <a:ext uri="{FF2B5EF4-FFF2-40B4-BE49-F238E27FC236}">
              <a16:creationId xmlns:a16="http://schemas.microsoft.com/office/drawing/2014/main" id="{00000000-0008-0000-0E00-00003A010000}"/>
            </a:ext>
          </a:extLst>
        </xdr:cNvPr>
        <xdr:cNvSpPr txBox="1"/>
      </xdr:nvSpPr>
      <xdr:spPr>
        <a:xfrm>
          <a:off x="10515600"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125985</xdr:rowOff>
    </xdr:from>
    <xdr:to>
      <xdr:col>50</xdr:col>
      <xdr:colOff>165100</xdr:colOff>
      <xdr:row>80</xdr:row>
      <xdr:rowOff>56135</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9588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156972</xdr:rowOff>
    </xdr:from>
    <xdr:to>
      <xdr:col>55</xdr:col>
      <xdr:colOff>0</xdr:colOff>
      <xdr:row>80</xdr:row>
      <xdr:rowOff>5335</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9639300" y="13701522"/>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159513</xdr:rowOff>
    </xdr:from>
    <xdr:to>
      <xdr:col>46</xdr:col>
      <xdr:colOff>38100</xdr:colOff>
      <xdr:row>80</xdr:row>
      <xdr:rowOff>89663</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8699500" y="137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5335</xdr:rowOff>
    </xdr:from>
    <xdr:to>
      <xdr:col>50</xdr:col>
      <xdr:colOff>114300</xdr:colOff>
      <xdr:row>80</xdr:row>
      <xdr:rowOff>38863</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8750300" y="1372133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a:extLst>
            <a:ext uri="{FF2B5EF4-FFF2-40B4-BE49-F238E27FC236}">
              <a16:creationId xmlns:a16="http://schemas.microsoft.com/office/drawing/2014/main" id="{00000000-0008-0000-0E00-00003F010000}"/>
            </a:ext>
          </a:extLst>
        </xdr:cNvPr>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a:extLst>
            <a:ext uri="{FF2B5EF4-FFF2-40B4-BE49-F238E27FC236}">
              <a16:creationId xmlns:a16="http://schemas.microsoft.com/office/drawing/2014/main" id="{00000000-0008-0000-0E00-000040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a:extLst>
            <a:ext uri="{FF2B5EF4-FFF2-40B4-BE49-F238E27FC236}">
              <a16:creationId xmlns:a16="http://schemas.microsoft.com/office/drawing/2014/main" id="{00000000-0008-0000-0E00-000041010000}"/>
            </a:ext>
          </a:extLst>
        </xdr:cNvPr>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72662</xdr:rowOff>
    </xdr:from>
    <xdr:ext cx="469744" cy="259045"/>
    <xdr:sp macro="" textlink="">
      <xdr:nvSpPr>
        <xdr:cNvPr id="322" name="n_1mainValue【公営住宅】&#10;一人当たり面積">
          <a:extLst>
            <a:ext uri="{FF2B5EF4-FFF2-40B4-BE49-F238E27FC236}">
              <a16:creationId xmlns:a16="http://schemas.microsoft.com/office/drawing/2014/main" id="{00000000-0008-0000-0E00-000042010000}"/>
            </a:ext>
          </a:extLst>
        </xdr:cNvPr>
        <xdr:cNvSpPr txBox="1"/>
      </xdr:nvSpPr>
      <xdr:spPr>
        <a:xfrm>
          <a:off x="93917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106190</xdr:rowOff>
    </xdr:from>
    <xdr:ext cx="469744" cy="259045"/>
    <xdr:sp macro="" textlink="">
      <xdr:nvSpPr>
        <xdr:cNvPr id="323" name="n_2mainValue【公営住宅】&#10;一人当たり面積">
          <a:extLst>
            <a:ext uri="{FF2B5EF4-FFF2-40B4-BE49-F238E27FC236}">
              <a16:creationId xmlns:a16="http://schemas.microsoft.com/office/drawing/2014/main" id="{00000000-0008-0000-0E00-000043010000}"/>
            </a:ext>
          </a:extLst>
        </xdr:cNvPr>
        <xdr:cNvSpPr txBox="1"/>
      </xdr:nvSpPr>
      <xdr:spPr>
        <a:xfrm>
          <a:off x="8515427"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a:extLst>
            <a:ext uri="{FF2B5EF4-FFF2-40B4-BE49-F238E27FC236}">
              <a16:creationId xmlns:a16="http://schemas.microsoft.com/office/drawing/2014/main" id="{00000000-0008-0000-0E00-00005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a:extLst>
            <a:ext uri="{FF2B5EF4-FFF2-40B4-BE49-F238E27FC236}">
              <a16:creationId xmlns:a16="http://schemas.microsoft.com/office/drawing/2014/main" id="{00000000-0008-0000-0E00-00005D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a:extLst>
            <a:ext uri="{FF2B5EF4-FFF2-40B4-BE49-F238E27FC236}">
              <a16:creationId xmlns:a16="http://schemas.microsoft.com/office/drawing/2014/main" id="{00000000-0008-0000-0E00-00005F010000}"/>
            </a:ext>
          </a:extLst>
        </xdr:cNvPr>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a:extLst>
            <a:ext uri="{FF2B5EF4-FFF2-40B4-BE49-F238E27FC236}">
              <a16:creationId xmlns:a16="http://schemas.microsoft.com/office/drawing/2014/main" id="{00000000-0008-0000-0E00-000061010000}"/>
            </a:ext>
          </a:extLst>
        </xdr:cNvPr>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74930</xdr:rowOff>
    </xdr:from>
    <xdr:to>
      <xdr:col>24</xdr:col>
      <xdr:colOff>114300</xdr:colOff>
      <xdr:row>101</xdr:row>
      <xdr:rowOff>5080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45847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27957</xdr:rowOff>
    </xdr:from>
    <xdr:ext cx="405111" cy="259045"/>
    <xdr:sp macro="" textlink="">
      <xdr:nvSpPr>
        <xdr:cNvPr id="364" name="【港湾・漁港】&#10;有形固定資産減価償却率該当値テキスト">
          <a:extLst>
            <a:ext uri="{FF2B5EF4-FFF2-40B4-BE49-F238E27FC236}">
              <a16:creationId xmlns:a16="http://schemas.microsoft.com/office/drawing/2014/main" id="{00000000-0008-0000-0E00-00006C010000}"/>
            </a:ext>
          </a:extLst>
        </xdr:cNvPr>
        <xdr:cNvSpPr txBox="1"/>
      </xdr:nvSpPr>
      <xdr:spPr>
        <a:xfrm>
          <a:off x="4673600" y="1717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92075</xdr:rowOff>
    </xdr:from>
    <xdr:to>
      <xdr:col>20</xdr:col>
      <xdr:colOff>38100</xdr:colOff>
      <xdr:row>101</xdr:row>
      <xdr:rowOff>22225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3746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125730</xdr:rowOff>
    </xdr:from>
    <xdr:to>
      <xdr:col>24</xdr:col>
      <xdr:colOff>63500</xdr:colOff>
      <xdr:row>100</xdr:row>
      <xdr:rowOff>142875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3797300" y="17270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101600</xdr:rowOff>
    </xdr:from>
    <xdr:to>
      <xdr:col>15</xdr:col>
      <xdr:colOff>101600</xdr:colOff>
      <xdr:row>101</xdr:row>
      <xdr:rowOff>31750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2857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142875</xdr:rowOff>
    </xdr:from>
    <xdr:to>
      <xdr:col>19</xdr:col>
      <xdr:colOff>177800</xdr:colOff>
      <xdr:row>100</xdr:row>
      <xdr:rowOff>152400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2908300" y="17287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a:extLst>
            <a:ext uri="{FF2B5EF4-FFF2-40B4-BE49-F238E27FC236}">
              <a16:creationId xmlns:a16="http://schemas.microsoft.com/office/drawing/2014/main" id="{00000000-0008-0000-0E00-000071010000}"/>
            </a:ext>
          </a:extLst>
        </xdr:cNvPr>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a:extLst>
            <a:ext uri="{FF2B5EF4-FFF2-40B4-BE49-F238E27FC236}">
              <a16:creationId xmlns:a16="http://schemas.microsoft.com/office/drawing/2014/main" id="{00000000-0008-0000-0E00-000072010000}"/>
            </a:ext>
          </a:extLst>
        </xdr:cNvPr>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a:extLst>
            <a:ext uri="{FF2B5EF4-FFF2-40B4-BE49-F238E27FC236}">
              <a16:creationId xmlns:a16="http://schemas.microsoft.com/office/drawing/2014/main" id="{00000000-0008-0000-0E00-000073010000}"/>
            </a:ext>
          </a:extLst>
        </xdr:cNvPr>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38752</xdr:rowOff>
    </xdr:from>
    <xdr:ext cx="405111" cy="259045"/>
    <xdr:sp macro="" textlink="">
      <xdr:nvSpPr>
        <xdr:cNvPr id="372" name="n_1mainValue【港湾・漁港】&#10;有形固定資産減価償却率">
          <a:extLst>
            <a:ext uri="{FF2B5EF4-FFF2-40B4-BE49-F238E27FC236}">
              <a16:creationId xmlns:a16="http://schemas.microsoft.com/office/drawing/2014/main" id="{00000000-0008-0000-0E00-000074010000}"/>
            </a:ext>
          </a:extLst>
        </xdr:cNvPr>
        <xdr:cNvSpPr txBox="1"/>
      </xdr:nvSpPr>
      <xdr:spPr>
        <a:xfrm>
          <a:off x="3582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48277</xdr:rowOff>
    </xdr:from>
    <xdr:ext cx="405111" cy="259045"/>
    <xdr:sp macro="" textlink="">
      <xdr:nvSpPr>
        <xdr:cNvPr id="373" name="n_2mainValue【港湾・漁港】&#10;有形固定資産減価償却率">
          <a:extLst>
            <a:ext uri="{FF2B5EF4-FFF2-40B4-BE49-F238E27FC236}">
              <a16:creationId xmlns:a16="http://schemas.microsoft.com/office/drawing/2014/main" id="{00000000-0008-0000-0E00-000075010000}"/>
            </a:ext>
          </a:extLst>
        </xdr:cNvPr>
        <xdr:cNvSpPr txBox="1"/>
      </xdr:nvSpPr>
      <xdr:spPr>
        <a:xfrm>
          <a:off x="2705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00000000-0008-0000-0E00-00008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a:extLst>
            <a:ext uri="{FF2B5EF4-FFF2-40B4-BE49-F238E27FC236}">
              <a16:creationId xmlns:a16="http://schemas.microsoft.com/office/drawing/2014/main" id="{00000000-0008-0000-0E00-000090010000}"/>
            </a:ext>
          </a:extLst>
        </xdr:cNvPr>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a:extLst>
            <a:ext uri="{FF2B5EF4-FFF2-40B4-BE49-F238E27FC236}">
              <a16:creationId xmlns:a16="http://schemas.microsoft.com/office/drawing/2014/main" id="{00000000-0008-0000-0E00-000092010000}"/>
            </a:ext>
          </a:extLst>
        </xdr:cNvPr>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04" name="【港湾・漁港】&#10;一人当たり有形固定資産（償却資産）額平均値テキスト">
          <a:extLst>
            <a:ext uri="{FF2B5EF4-FFF2-40B4-BE49-F238E27FC236}">
              <a16:creationId xmlns:a16="http://schemas.microsoft.com/office/drawing/2014/main" id="{00000000-0008-0000-0E00-000094010000}"/>
            </a:ext>
          </a:extLst>
        </xdr:cNvPr>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71045</xdr:rowOff>
    </xdr:from>
    <xdr:to>
      <xdr:col>55</xdr:col>
      <xdr:colOff>50800</xdr:colOff>
      <xdr:row>108</xdr:row>
      <xdr:rowOff>1195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0426700" y="184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93922</xdr:rowOff>
    </xdr:from>
    <xdr:ext cx="534377" cy="259045"/>
    <xdr:sp macro="" textlink="">
      <xdr:nvSpPr>
        <xdr:cNvPr id="415" name="【港湾・漁港】&#10;一人当たり有形固定資産（償却資産）額該当値テキスト">
          <a:extLst>
            <a:ext uri="{FF2B5EF4-FFF2-40B4-BE49-F238E27FC236}">
              <a16:creationId xmlns:a16="http://schemas.microsoft.com/office/drawing/2014/main" id="{00000000-0008-0000-0E00-00009F010000}"/>
            </a:ext>
          </a:extLst>
        </xdr:cNvPr>
        <xdr:cNvSpPr txBox="1"/>
      </xdr:nvSpPr>
      <xdr:spPr>
        <a:xfrm>
          <a:off x="10515600" y="182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74761</xdr:rowOff>
    </xdr:from>
    <xdr:to>
      <xdr:col>50</xdr:col>
      <xdr:colOff>165100</xdr:colOff>
      <xdr:row>108</xdr:row>
      <xdr:rowOff>4911</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9588500" y="18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121845</xdr:rowOff>
    </xdr:from>
    <xdr:to>
      <xdr:col>55</xdr:col>
      <xdr:colOff>0</xdr:colOff>
      <xdr:row>107</xdr:row>
      <xdr:rowOff>125561</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9639300" y="18466995"/>
          <a:ext cx="8382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79353</xdr:rowOff>
    </xdr:from>
    <xdr:to>
      <xdr:col>46</xdr:col>
      <xdr:colOff>38100</xdr:colOff>
      <xdr:row>108</xdr:row>
      <xdr:rowOff>9503</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8699500" y="18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125561</xdr:rowOff>
    </xdr:from>
    <xdr:to>
      <xdr:col>50</xdr:col>
      <xdr:colOff>114300</xdr:colOff>
      <xdr:row>107</xdr:row>
      <xdr:rowOff>130153</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8750300" y="18470711"/>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65138</xdr:rowOff>
    </xdr:from>
    <xdr:ext cx="534377" cy="259045"/>
    <xdr:sp macro="" textlink="">
      <xdr:nvSpPr>
        <xdr:cNvPr id="420" name="n_1aveValue【港湾・漁港】&#10;一人当たり有形固定資産（償却資産）額">
          <a:extLst>
            <a:ext uri="{FF2B5EF4-FFF2-40B4-BE49-F238E27FC236}">
              <a16:creationId xmlns:a16="http://schemas.microsoft.com/office/drawing/2014/main" id="{00000000-0008-0000-0E00-0000A4010000}"/>
            </a:ext>
          </a:extLst>
        </xdr:cNvPr>
        <xdr:cNvSpPr txBox="1"/>
      </xdr:nvSpPr>
      <xdr:spPr>
        <a:xfrm>
          <a:off x="93594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71460</xdr:rowOff>
    </xdr:from>
    <xdr:ext cx="534377" cy="259045"/>
    <xdr:sp macro="" textlink="">
      <xdr:nvSpPr>
        <xdr:cNvPr id="421" name="n_2aveValue【港湾・漁港】&#10;一人当たり有形固定資産（償却資産）額">
          <a:extLst>
            <a:ext uri="{FF2B5EF4-FFF2-40B4-BE49-F238E27FC236}">
              <a16:creationId xmlns:a16="http://schemas.microsoft.com/office/drawing/2014/main" id="{00000000-0008-0000-0E00-0000A5010000}"/>
            </a:ext>
          </a:extLst>
        </xdr:cNvPr>
        <xdr:cNvSpPr txBox="1"/>
      </xdr:nvSpPr>
      <xdr:spPr>
        <a:xfrm>
          <a:off x="8483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a:extLst>
            <a:ext uri="{FF2B5EF4-FFF2-40B4-BE49-F238E27FC236}">
              <a16:creationId xmlns:a16="http://schemas.microsoft.com/office/drawing/2014/main" id="{00000000-0008-0000-0E00-0000A6010000}"/>
            </a:ext>
          </a:extLst>
        </xdr:cNvPr>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21438</xdr:rowOff>
    </xdr:from>
    <xdr:ext cx="534377" cy="259045"/>
    <xdr:sp macro="" textlink="">
      <xdr:nvSpPr>
        <xdr:cNvPr id="423" name="n_1mainValue【港湾・漁港】&#10;一人当たり有形固定資産（償却資産）額">
          <a:extLst>
            <a:ext uri="{FF2B5EF4-FFF2-40B4-BE49-F238E27FC236}">
              <a16:creationId xmlns:a16="http://schemas.microsoft.com/office/drawing/2014/main" id="{00000000-0008-0000-0E00-0000A7010000}"/>
            </a:ext>
          </a:extLst>
        </xdr:cNvPr>
        <xdr:cNvSpPr txBox="1"/>
      </xdr:nvSpPr>
      <xdr:spPr>
        <a:xfrm>
          <a:off x="9359411" y="18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26030</xdr:rowOff>
    </xdr:from>
    <xdr:ext cx="534377" cy="259045"/>
    <xdr:sp macro="" textlink="">
      <xdr:nvSpPr>
        <xdr:cNvPr id="424" name="n_2mainValue【港湾・漁港】&#10;一人当たり有形固定資産（償却資産）額">
          <a:extLst>
            <a:ext uri="{FF2B5EF4-FFF2-40B4-BE49-F238E27FC236}">
              <a16:creationId xmlns:a16="http://schemas.microsoft.com/office/drawing/2014/main" id="{00000000-0008-0000-0E00-0000A8010000}"/>
            </a:ext>
          </a:extLst>
        </xdr:cNvPr>
        <xdr:cNvSpPr txBox="1"/>
      </xdr:nvSpPr>
      <xdr:spPr>
        <a:xfrm>
          <a:off x="8483111" y="18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a:extLst>
            <a:ext uri="{FF2B5EF4-FFF2-40B4-BE49-F238E27FC236}">
              <a16:creationId xmlns:a16="http://schemas.microsoft.com/office/drawing/2014/main" id="{00000000-0008-0000-0E00-0000C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a:extLst>
            <a:ext uri="{FF2B5EF4-FFF2-40B4-BE49-F238E27FC236}">
              <a16:creationId xmlns:a16="http://schemas.microsoft.com/office/drawing/2014/main" id="{00000000-0008-0000-0E00-0000C2010000}"/>
            </a:ext>
          </a:extLst>
        </xdr:cNvPr>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a:extLst>
            <a:ext uri="{FF2B5EF4-FFF2-40B4-BE49-F238E27FC236}">
              <a16:creationId xmlns:a16="http://schemas.microsoft.com/office/drawing/2014/main" id="{00000000-0008-0000-0E00-0000C4010000}"/>
            </a:ext>
          </a:extLst>
        </xdr:cNvPr>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a:extLst>
            <a:ext uri="{FF2B5EF4-FFF2-40B4-BE49-F238E27FC236}">
              <a16:creationId xmlns:a16="http://schemas.microsoft.com/office/drawing/2014/main" id="{00000000-0008-0000-0E00-0000C6010000}"/>
            </a:ext>
          </a:extLst>
        </xdr:cNvPr>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65" name="【認定こども園・幼稚園・保育所】&#10;有形固定資産減価償却率該当値テキスト">
          <a:extLst>
            <a:ext uri="{FF2B5EF4-FFF2-40B4-BE49-F238E27FC236}">
              <a16:creationId xmlns:a16="http://schemas.microsoft.com/office/drawing/2014/main" id="{00000000-0008-0000-0E00-0000D1010000}"/>
            </a:ext>
          </a:extLst>
        </xdr:cNvPr>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122555</xdr:rowOff>
    </xdr:from>
    <xdr:to>
      <xdr:col>81</xdr:col>
      <xdr:colOff>101600</xdr:colOff>
      <xdr:row>36</xdr:row>
      <xdr:rowOff>52705</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543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1905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5481300" y="6134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454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1905</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4592300" y="6141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a:extLst>
            <a:ext uri="{FF2B5EF4-FFF2-40B4-BE49-F238E27FC236}">
              <a16:creationId xmlns:a16="http://schemas.microsoft.com/office/drawing/2014/main" id="{00000000-0008-0000-0E00-0000D6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a:extLst>
            <a:ext uri="{FF2B5EF4-FFF2-40B4-BE49-F238E27FC236}">
              <a16:creationId xmlns:a16="http://schemas.microsoft.com/office/drawing/2014/main" id="{00000000-0008-0000-0E00-0000D7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a:extLst>
            <a:ext uri="{FF2B5EF4-FFF2-40B4-BE49-F238E27FC236}">
              <a16:creationId xmlns:a16="http://schemas.microsoft.com/office/drawing/2014/main" id="{00000000-0008-0000-0E00-0000D8010000}"/>
            </a:ext>
          </a:extLst>
        </xdr:cNvPr>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69232</xdr:rowOff>
    </xdr:from>
    <xdr:ext cx="405111" cy="259045"/>
    <xdr:sp macro="" textlink="">
      <xdr:nvSpPr>
        <xdr:cNvPr id="473" name="n_1mainValue【認定こども園・幼稚園・保育所】&#10;有形固定資産減価償却率">
          <a:extLst>
            <a:ext uri="{FF2B5EF4-FFF2-40B4-BE49-F238E27FC236}">
              <a16:creationId xmlns:a16="http://schemas.microsoft.com/office/drawing/2014/main" id="{00000000-0008-0000-0E00-0000D9010000}"/>
            </a:ext>
          </a:extLst>
        </xdr:cNvPr>
        <xdr:cNvSpPr txBox="1"/>
      </xdr:nvSpPr>
      <xdr:spPr>
        <a:xfrm>
          <a:off x="15266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474" name="n_2mainValue【認定こども園・幼稚園・保育所】&#10;有形固定資産減価償却率">
          <a:extLst>
            <a:ext uri="{FF2B5EF4-FFF2-40B4-BE49-F238E27FC236}">
              <a16:creationId xmlns:a16="http://schemas.microsoft.com/office/drawing/2014/main" id="{00000000-0008-0000-0E00-0000DA010000}"/>
            </a:ext>
          </a:extLst>
        </xdr:cNvPr>
        <xdr:cNvSpPr txBox="1"/>
      </xdr:nvSpPr>
      <xdr:spPr>
        <a:xfrm>
          <a:off x="14389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a:extLst>
            <a:ext uri="{FF2B5EF4-FFF2-40B4-BE49-F238E27FC236}">
              <a16:creationId xmlns:a16="http://schemas.microsoft.com/office/drawing/2014/main" id="{00000000-0008-0000-0E00-0000E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a:extLst>
            <a:ext uri="{FF2B5EF4-FFF2-40B4-BE49-F238E27FC236}">
              <a16:creationId xmlns:a16="http://schemas.microsoft.com/office/drawing/2014/main" id="{00000000-0008-0000-0E00-0000F1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a:extLst>
            <a:ext uri="{FF2B5EF4-FFF2-40B4-BE49-F238E27FC236}">
              <a16:creationId xmlns:a16="http://schemas.microsoft.com/office/drawing/2014/main" id="{00000000-0008-0000-0E00-0000F3010000}"/>
            </a:ext>
          </a:extLst>
        </xdr:cNvPr>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a:extLst>
            <a:ext uri="{FF2B5EF4-FFF2-40B4-BE49-F238E27FC236}">
              <a16:creationId xmlns:a16="http://schemas.microsoft.com/office/drawing/2014/main" id="{00000000-0008-0000-0E00-0000F5010000}"/>
            </a:ext>
          </a:extLst>
        </xdr:cNvPr>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57404</xdr:rowOff>
    </xdr:from>
    <xdr:to>
      <xdr:col>116</xdr:col>
      <xdr:colOff>114300</xdr:colOff>
      <xdr:row>41</xdr:row>
      <xdr:rowOff>159004</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221107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143781</xdr:rowOff>
    </xdr:from>
    <xdr:ext cx="469744" cy="259045"/>
    <xdr:sp macro="" textlink="">
      <xdr:nvSpPr>
        <xdr:cNvPr id="512" name="【認定こども園・幼稚園・保育所】&#10;一人当たり面積該当値テキスト">
          <a:extLst>
            <a:ext uri="{FF2B5EF4-FFF2-40B4-BE49-F238E27FC236}">
              <a16:creationId xmlns:a16="http://schemas.microsoft.com/office/drawing/2014/main" id="{00000000-0008-0000-0E00-000000020000}"/>
            </a:ext>
          </a:extLst>
        </xdr:cNvPr>
        <xdr:cNvSpPr txBox="1"/>
      </xdr:nvSpPr>
      <xdr:spPr>
        <a:xfrm>
          <a:off x="22199600" y="700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108204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21323300" y="71285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39116</xdr:rowOff>
    </xdr:from>
    <xdr:to>
      <xdr:col>107</xdr:col>
      <xdr:colOff>101600</xdr:colOff>
      <xdr:row>41</xdr:row>
      <xdr:rowOff>140716</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0383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89916</xdr:rowOff>
    </xdr:from>
    <xdr:to>
      <xdr:col>111</xdr:col>
      <xdr:colOff>177800</xdr:colOff>
      <xdr:row>41</xdr:row>
      <xdr:rowOff>99060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20434300" y="71193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a:extLst>
            <a:ext uri="{FF2B5EF4-FFF2-40B4-BE49-F238E27FC236}">
              <a16:creationId xmlns:a16="http://schemas.microsoft.com/office/drawing/2014/main" id="{00000000-0008-0000-0E00-000005020000}"/>
            </a:ext>
          </a:extLst>
        </xdr:cNvPr>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18" name="n_2aveValue【認定こども園・幼稚園・保育所】&#10;一人当たり面積">
          <a:extLst>
            <a:ext uri="{FF2B5EF4-FFF2-40B4-BE49-F238E27FC236}">
              <a16:creationId xmlns:a16="http://schemas.microsoft.com/office/drawing/2014/main" id="{00000000-0008-0000-0E00-000006020000}"/>
            </a:ext>
          </a:extLst>
        </xdr:cNvPr>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a:extLst>
            <a:ext uri="{FF2B5EF4-FFF2-40B4-BE49-F238E27FC236}">
              <a16:creationId xmlns:a16="http://schemas.microsoft.com/office/drawing/2014/main" id="{00000000-0008-0000-0E00-000007020000}"/>
            </a:ext>
          </a:extLst>
        </xdr:cNvPr>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20" name="n_1mainValue【認定こども園・幼稚園・保育所】&#10;一人当たり面積">
          <a:extLst>
            <a:ext uri="{FF2B5EF4-FFF2-40B4-BE49-F238E27FC236}">
              <a16:creationId xmlns:a16="http://schemas.microsoft.com/office/drawing/2014/main" id="{00000000-0008-0000-0E00-000008020000}"/>
            </a:ext>
          </a:extLst>
        </xdr:cNvPr>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131843</xdr:rowOff>
    </xdr:from>
    <xdr:ext cx="469744" cy="259045"/>
    <xdr:sp macro="" textlink="">
      <xdr:nvSpPr>
        <xdr:cNvPr id="521" name="n_2mainValue【認定こども園・幼稚園・保育所】&#10;一人当たり面積">
          <a:extLst>
            <a:ext uri="{FF2B5EF4-FFF2-40B4-BE49-F238E27FC236}">
              <a16:creationId xmlns:a16="http://schemas.microsoft.com/office/drawing/2014/main" id="{00000000-0008-0000-0E00-000009020000}"/>
            </a:ext>
          </a:extLst>
        </xdr:cNvPr>
        <xdr:cNvSpPr txBox="1"/>
      </xdr:nvSpPr>
      <xdr:spPr>
        <a:xfrm>
          <a:off x="20199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a:extLst>
            <a:ext uri="{FF2B5EF4-FFF2-40B4-BE49-F238E27FC236}">
              <a16:creationId xmlns:a16="http://schemas.microsoft.com/office/drawing/2014/main" id="{00000000-0008-0000-0E00-00002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a:extLst>
            <a:ext uri="{FF2B5EF4-FFF2-40B4-BE49-F238E27FC236}">
              <a16:creationId xmlns:a16="http://schemas.microsoft.com/office/drawing/2014/main" id="{00000000-0008-0000-0E00-00002302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a:extLst>
            <a:ext uri="{FF2B5EF4-FFF2-40B4-BE49-F238E27FC236}">
              <a16:creationId xmlns:a16="http://schemas.microsoft.com/office/drawing/2014/main" id="{00000000-0008-0000-0E00-00002502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a:extLst>
            <a:ext uri="{FF2B5EF4-FFF2-40B4-BE49-F238E27FC236}">
              <a16:creationId xmlns:a16="http://schemas.microsoft.com/office/drawing/2014/main" id="{00000000-0008-0000-0E00-00002702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62" name="【学校施設】&#10;有形固定資産減価償却率該当値テキスト">
          <a:extLst>
            <a:ext uri="{FF2B5EF4-FFF2-40B4-BE49-F238E27FC236}">
              <a16:creationId xmlns:a16="http://schemas.microsoft.com/office/drawing/2014/main" id="{00000000-0008-0000-0E00-000032020000}"/>
            </a:ext>
          </a:extLst>
        </xdr:cNvPr>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59</xdr:row>
      <xdr:rowOff>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15481300" y="100279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41910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14592300" y="10115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E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E00-000055020000}"/>
            </a:ext>
          </a:extLst>
        </xdr:cNvPr>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E00-000057020000}"/>
            </a:ext>
          </a:extLst>
        </xdr:cNvPr>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E00-000059020000}"/>
            </a:ext>
          </a:extLst>
        </xdr:cNvPr>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40259</xdr:rowOff>
    </xdr:from>
    <xdr:to>
      <xdr:col>116</xdr:col>
      <xdr:colOff>114300</xdr:colOff>
      <xdr:row>63</xdr:row>
      <xdr:rowOff>141859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2110700" y="108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63136</xdr:rowOff>
    </xdr:from>
    <xdr:ext cx="469744" cy="259045"/>
    <xdr:sp macro="" textlink="">
      <xdr:nvSpPr>
        <xdr:cNvPr id="612" name="【学校施設】&#10;一人当たり面積該当値テキスト">
          <a:extLst>
            <a:ext uri="{FF2B5EF4-FFF2-40B4-BE49-F238E27FC236}">
              <a16:creationId xmlns:a16="http://schemas.microsoft.com/office/drawing/2014/main" id="{00000000-0008-0000-0E00-000064020000}"/>
            </a:ext>
          </a:extLst>
        </xdr:cNvPr>
        <xdr:cNvSpPr txBox="1"/>
      </xdr:nvSpPr>
      <xdr:spPr>
        <a:xfrm>
          <a:off x="22199600" y="1069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91059</xdr:rowOff>
    </xdr:from>
    <xdr:to>
      <xdr:col>116</xdr:col>
      <xdr:colOff>63500</xdr:colOff>
      <xdr:row>63</xdr:row>
      <xdr:rowOff>91440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1323300" y="1089240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42545</xdr:rowOff>
    </xdr:from>
    <xdr:to>
      <xdr:col>107</xdr:col>
      <xdr:colOff>101600</xdr:colOff>
      <xdr:row>63</xdr:row>
      <xdr:rowOff>144145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0383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93345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20434300" y="108927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158767</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160672</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12064</xdr:rowOff>
    </xdr:from>
    <xdr:to>
      <xdr:col>85</xdr:col>
      <xdr:colOff>177800</xdr:colOff>
      <xdr:row>80</xdr:row>
      <xdr:rowOff>113664</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34941</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62864</xdr:rowOff>
    </xdr:from>
    <xdr:to>
      <xdr:col>85</xdr:col>
      <xdr:colOff>127000</xdr:colOff>
      <xdr:row>82</xdr:row>
      <xdr:rowOff>106680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5481300" y="13778864"/>
          <a:ext cx="8382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106680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119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E00-00009B020000}"/>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E00-00009C020000}"/>
            </a:ext>
          </a:extLst>
        </xdr:cNvPr>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E00-00009D020000}"/>
            </a:ext>
          </a:extLst>
        </xdr:cNvPr>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670" name="n_1mainValue【児童館】&#10;有形固定資産減価償却率">
          <a:extLst>
            <a:ext uri="{FF2B5EF4-FFF2-40B4-BE49-F238E27FC236}">
              <a16:creationId xmlns:a16="http://schemas.microsoft.com/office/drawing/2014/main" id="{00000000-0008-0000-0E00-00009E020000}"/>
            </a:ext>
          </a:extLst>
        </xdr:cNvPr>
        <xdr:cNvSpPr txBox="1"/>
      </xdr:nvSpPr>
      <xdr:spPr>
        <a:xfrm>
          <a:off x="15266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1" name="n_2mainValue【児童館】&#10;有形固定資産減価償却率">
          <a:extLst>
            <a:ext uri="{FF2B5EF4-FFF2-40B4-BE49-F238E27FC236}">
              <a16:creationId xmlns:a16="http://schemas.microsoft.com/office/drawing/2014/main" id="{00000000-0008-0000-0E00-00009F02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00000000-0008-0000-0E00-0000B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a:extLst>
            <a:ext uri="{FF2B5EF4-FFF2-40B4-BE49-F238E27FC236}">
              <a16:creationId xmlns:a16="http://schemas.microsoft.com/office/drawing/2014/main" id="{00000000-0008-0000-0E00-0000B8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a:extLst>
            <a:ext uri="{FF2B5EF4-FFF2-40B4-BE49-F238E27FC236}">
              <a16:creationId xmlns:a16="http://schemas.microsoft.com/office/drawing/2014/main" id="{00000000-0008-0000-0E00-0000BA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a:extLst>
            <a:ext uri="{FF2B5EF4-FFF2-40B4-BE49-F238E27FC236}">
              <a16:creationId xmlns:a16="http://schemas.microsoft.com/office/drawing/2014/main" id="{00000000-0008-0000-0E00-0000BC02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1" name="【児童館】&#10;一人当たり面積該当値テキスト">
          <a:extLst>
            <a:ext uri="{FF2B5EF4-FFF2-40B4-BE49-F238E27FC236}">
              <a16:creationId xmlns:a16="http://schemas.microsoft.com/office/drawing/2014/main" id="{00000000-0008-0000-0E00-0000C7020000}"/>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a:extLst>
            <a:ext uri="{FF2B5EF4-FFF2-40B4-BE49-F238E27FC236}">
              <a16:creationId xmlns:a16="http://schemas.microsoft.com/office/drawing/2014/main" id="{00000000-0008-0000-0E00-0000CC02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a:extLst>
            <a:ext uri="{FF2B5EF4-FFF2-40B4-BE49-F238E27FC236}">
              <a16:creationId xmlns:a16="http://schemas.microsoft.com/office/drawing/2014/main" id="{00000000-0008-0000-0E00-0000CD020000}"/>
            </a:ext>
          </a:extLst>
        </xdr:cNvPr>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a:extLst>
            <a:ext uri="{FF2B5EF4-FFF2-40B4-BE49-F238E27FC236}">
              <a16:creationId xmlns:a16="http://schemas.microsoft.com/office/drawing/2014/main" id="{00000000-0008-0000-0E00-0000CE020000}"/>
            </a:ext>
          </a:extLst>
        </xdr:cNvPr>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19" name="n_1mainValue【児童館】&#10;一人当たり面積">
          <a:extLst>
            <a:ext uri="{FF2B5EF4-FFF2-40B4-BE49-F238E27FC236}">
              <a16:creationId xmlns:a16="http://schemas.microsoft.com/office/drawing/2014/main" id="{00000000-0008-0000-0E00-0000CF020000}"/>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20" name="n_2mainValue【児童館】&#10;一人当たり面積">
          <a:extLst>
            <a:ext uri="{FF2B5EF4-FFF2-40B4-BE49-F238E27FC236}">
              <a16:creationId xmlns:a16="http://schemas.microsoft.com/office/drawing/2014/main" id="{00000000-0008-0000-0E00-0000D0020000}"/>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00000000-0008-0000-0E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xdr:rowOff>
    </xdr:from>
    <xdr:to>
      <xdr:col>85</xdr:col>
      <xdr:colOff>177800</xdr:colOff>
      <xdr:row>103</xdr:row>
      <xdr:rowOff>110998</xdr:rowOff>
    </xdr:to>
    <xdr:sp macro="" textlink="">
      <xdr:nvSpPr>
        <xdr:cNvPr id="758" name="楕円 757">
          <a:extLst>
            <a:ext uri="{FF2B5EF4-FFF2-40B4-BE49-F238E27FC236}">
              <a16:creationId xmlns:a16="http://schemas.microsoft.com/office/drawing/2014/main" id="{00000000-0008-0000-0E00-0000F6020000}"/>
            </a:ext>
          </a:extLst>
        </xdr:cNvPr>
        <xdr:cNvSpPr/>
      </xdr:nvSpPr>
      <xdr:spPr>
        <a:xfrm>
          <a:off x="162687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32275</xdr:rowOff>
    </xdr:from>
    <xdr:ext cx="405111" cy="259045"/>
    <xdr:sp macro="" textlink="">
      <xdr:nvSpPr>
        <xdr:cNvPr id="759" name="【公民館】&#10;有形固定資産減価償却率該当値テキスト">
          <a:extLst>
            <a:ext uri="{FF2B5EF4-FFF2-40B4-BE49-F238E27FC236}">
              <a16:creationId xmlns:a16="http://schemas.microsoft.com/office/drawing/2014/main" id="{00000000-0008-0000-0E00-0000F7020000}"/>
            </a:ext>
          </a:extLst>
        </xdr:cNvPr>
        <xdr:cNvSpPr txBox="1"/>
      </xdr:nvSpPr>
      <xdr:spPr>
        <a:xfrm>
          <a:off x="16357600" y="175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60198</xdr:rowOff>
    </xdr:from>
    <xdr:to>
      <xdr:col>85</xdr:col>
      <xdr:colOff>127000</xdr:colOff>
      <xdr:row>104</xdr:row>
      <xdr:rowOff>53339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5481300" y="17719548"/>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18542</xdr:rowOff>
    </xdr:from>
    <xdr:to>
      <xdr:col>76</xdr:col>
      <xdr:colOff>165100</xdr:colOff>
      <xdr:row>104</xdr:row>
      <xdr:rowOff>120142</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4541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69342</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4592300" y="178841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64" name="n_1aveValue【公民館】&#10;有形固定資産減価償却率">
          <a:extLst>
            <a:ext uri="{FF2B5EF4-FFF2-40B4-BE49-F238E27FC236}">
              <a16:creationId xmlns:a16="http://schemas.microsoft.com/office/drawing/2014/main" id="{00000000-0008-0000-0E00-0000FC020000}"/>
            </a:ext>
          </a:extLst>
        </xdr:cNvPr>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65" name="n_2aveValue【公民館】&#10;有形固定資産減価償却率">
          <a:extLst>
            <a:ext uri="{FF2B5EF4-FFF2-40B4-BE49-F238E27FC236}">
              <a16:creationId xmlns:a16="http://schemas.microsoft.com/office/drawing/2014/main" id="{00000000-0008-0000-0E00-0000FD020000}"/>
            </a:ext>
          </a:extLst>
        </xdr:cNvPr>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a:extLst>
            <a:ext uri="{FF2B5EF4-FFF2-40B4-BE49-F238E27FC236}">
              <a16:creationId xmlns:a16="http://schemas.microsoft.com/office/drawing/2014/main" id="{00000000-0008-0000-0E00-0000FE020000}"/>
            </a:ext>
          </a:extLst>
        </xdr:cNvPr>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67" name="n_1mainValue【公民館】&#10;有形固定資産減価償却率">
          <a:extLst>
            <a:ext uri="{FF2B5EF4-FFF2-40B4-BE49-F238E27FC236}">
              <a16:creationId xmlns:a16="http://schemas.microsoft.com/office/drawing/2014/main" id="{00000000-0008-0000-0E00-0000FF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136669</xdr:rowOff>
    </xdr:from>
    <xdr:ext cx="405111" cy="259045"/>
    <xdr:sp macro="" textlink="">
      <xdr:nvSpPr>
        <xdr:cNvPr id="768" name="n_2mainValue【公民館】&#10;有形固定資産減価償却率">
          <a:extLst>
            <a:ext uri="{FF2B5EF4-FFF2-40B4-BE49-F238E27FC236}">
              <a16:creationId xmlns:a16="http://schemas.microsoft.com/office/drawing/2014/main" id="{00000000-0008-0000-0E00-000000030000}"/>
            </a:ext>
          </a:extLst>
        </xdr:cNvPr>
        <xdr:cNvSpPr txBox="1"/>
      </xdr:nvSpPr>
      <xdr:spPr>
        <a:xfrm>
          <a:off x="14389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a:extLst>
            <a:ext uri="{FF2B5EF4-FFF2-40B4-BE49-F238E27FC236}">
              <a16:creationId xmlns:a16="http://schemas.microsoft.com/office/drawing/2014/main" id="{00000000-0008-0000-0E00-00001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a:extLst>
            <a:ext uri="{FF2B5EF4-FFF2-40B4-BE49-F238E27FC236}">
              <a16:creationId xmlns:a16="http://schemas.microsoft.com/office/drawing/2014/main" id="{00000000-0008-0000-0E00-000019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a:extLst>
            <a:ext uri="{FF2B5EF4-FFF2-40B4-BE49-F238E27FC236}">
              <a16:creationId xmlns:a16="http://schemas.microsoft.com/office/drawing/2014/main" id="{00000000-0008-0000-0E00-00001B030000}"/>
            </a:ext>
          </a:extLst>
        </xdr:cNvPr>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97" name="【公民館】&#10;一人当たり面積平均値テキスト">
          <a:extLst>
            <a:ext uri="{FF2B5EF4-FFF2-40B4-BE49-F238E27FC236}">
              <a16:creationId xmlns:a16="http://schemas.microsoft.com/office/drawing/2014/main" id="{00000000-0008-0000-0E00-00001D03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07" name="楕円 806">
          <a:extLst>
            <a:ext uri="{FF2B5EF4-FFF2-40B4-BE49-F238E27FC236}">
              <a16:creationId xmlns:a16="http://schemas.microsoft.com/office/drawing/2014/main" id="{00000000-0008-0000-0E00-000027030000}"/>
            </a:ext>
          </a:extLst>
        </xdr:cNvPr>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08" name="【公民館】&#10;一人当たり面積該当値テキスト">
          <a:extLst>
            <a:ext uri="{FF2B5EF4-FFF2-40B4-BE49-F238E27FC236}">
              <a16:creationId xmlns:a16="http://schemas.microsoft.com/office/drawing/2014/main" id="{00000000-0008-0000-0E00-000028030000}"/>
            </a:ext>
          </a:extLst>
        </xdr:cNvPr>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809" name="楕円 808">
          <a:extLst>
            <a:ext uri="{FF2B5EF4-FFF2-40B4-BE49-F238E27FC236}">
              <a16:creationId xmlns:a16="http://schemas.microsoft.com/office/drawing/2014/main" id="{00000000-0008-0000-0E00-000029030000}"/>
            </a:ext>
          </a:extLst>
        </xdr:cNvPr>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7620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21323300" y="1817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811" name="楕円 810">
          <a:extLst>
            <a:ext uri="{FF2B5EF4-FFF2-40B4-BE49-F238E27FC236}">
              <a16:creationId xmlns:a16="http://schemas.microsoft.com/office/drawing/2014/main" id="{00000000-0008-0000-0E00-00002B030000}"/>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106</xdr:row>
      <xdr:rowOff>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20434300" y="18127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13" name="n_1aveValue【公民館】&#10;一人当たり面積">
          <a:extLst>
            <a:ext uri="{FF2B5EF4-FFF2-40B4-BE49-F238E27FC236}">
              <a16:creationId xmlns:a16="http://schemas.microsoft.com/office/drawing/2014/main" id="{00000000-0008-0000-0E00-00002D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a:extLst>
            <a:ext uri="{FF2B5EF4-FFF2-40B4-BE49-F238E27FC236}">
              <a16:creationId xmlns:a16="http://schemas.microsoft.com/office/drawing/2014/main" id="{00000000-0008-0000-0E00-00002E030000}"/>
            </a:ext>
          </a:extLst>
        </xdr:cNvPr>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a:extLst>
            <a:ext uri="{FF2B5EF4-FFF2-40B4-BE49-F238E27FC236}">
              <a16:creationId xmlns:a16="http://schemas.microsoft.com/office/drawing/2014/main" id="{00000000-0008-0000-0E00-00002F030000}"/>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816" name="n_1mainValue【公民館】&#10;一人当たり面積">
          <a:extLst>
            <a:ext uri="{FF2B5EF4-FFF2-40B4-BE49-F238E27FC236}">
              <a16:creationId xmlns:a16="http://schemas.microsoft.com/office/drawing/2014/main" id="{00000000-0008-0000-0E00-000030030000}"/>
            </a:ext>
          </a:extLst>
        </xdr:cNvPr>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17" name="n_2mainValue【公民館】&#10;一人当たり面積">
          <a:extLst>
            <a:ext uri="{FF2B5EF4-FFF2-40B4-BE49-F238E27FC236}">
              <a16:creationId xmlns:a16="http://schemas.microsoft.com/office/drawing/2014/main" id="{00000000-0008-0000-0E00-000031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内平均値と比較して「港湾・漁港」、「認定こども園・幼稚園・保育所」、「公民館」が特に高い水準になっている。これは、平坦地が少ないという地形的特徴から集落が点在し、施設の更新や集約が困難であることも要因の一つ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139700</xdr:rowOff>
    </xdr:from>
    <xdr:to>
      <xdr:col>24</xdr:col>
      <xdr:colOff>114300</xdr:colOff>
      <xdr:row>40</xdr:row>
      <xdr:rowOff>69850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118127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53340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877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87630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911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105427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00000000-0008-0000-0F00-00009B000000}"/>
            </a:ext>
          </a:extLst>
        </xdr:cNvPr>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00000000-0008-0000-0F00-00009D000000}"/>
            </a:ext>
          </a:extLst>
        </xdr:cNvPr>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F00-00009F000000}"/>
            </a:ext>
          </a:extLst>
        </xdr:cNvPr>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54356</xdr:rowOff>
    </xdr:from>
    <xdr:to>
      <xdr:col>24</xdr:col>
      <xdr:colOff>114300</xdr:colOff>
      <xdr:row>59</xdr:row>
      <xdr:rowOff>155956</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4584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77233</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000000-0008-0000-0F00-0000AA000000}"/>
            </a:ext>
          </a:extLst>
        </xdr:cNvPr>
        <xdr:cNvSpPr txBox="1"/>
      </xdr:nvSpPr>
      <xdr:spPr>
        <a:xfrm>
          <a:off x="4673600" y="1002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49784</xdr:rowOff>
    </xdr:from>
    <xdr:to>
      <xdr:col>20</xdr:col>
      <xdr:colOff>38100</xdr:colOff>
      <xdr:row>59</xdr:row>
      <xdr:rowOff>151384</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3746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100584</xdr:rowOff>
    </xdr:from>
    <xdr:to>
      <xdr:col>24</xdr:col>
      <xdr:colOff>63500</xdr:colOff>
      <xdr:row>59</xdr:row>
      <xdr:rowOff>105156</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3797300" y="102161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100584</xdr:rowOff>
    </xdr:from>
    <xdr:to>
      <xdr:col>19</xdr:col>
      <xdr:colOff>177800</xdr:colOff>
      <xdr:row>59</xdr:row>
      <xdr:rowOff>102870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2908300" y="10216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167911</xdr:rowOff>
    </xdr:from>
    <xdr:ext cx="405111" cy="259045"/>
    <xdr:sp macro="" textlink="">
      <xdr:nvSpPr>
        <xdr:cNvPr id="178" name="n_1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79" name="n_2main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00000000-0008-0000-0F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a:extLst>
            <a:ext uri="{FF2B5EF4-FFF2-40B4-BE49-F238E27FC236}">
              <a16:creationId xmlns:a16="http://schemas.microsoft.com/office/drawing/2014/main" id="{00000000-0008-0000-0F00-0000CC000000}"/>
            </a:ext>
          </a:extLst>
        </xdr:cNvPr>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a:extLst>
            <a:ext uri="{FF2B5EF4-FFF2-40B4-BE49-F238E27FC236}">
              <a16:creationId xmlns:a16="http://schemas.microsoft.com/office/drawing/2014/main" id="{00000000-0008-0000-0F00-0000CE000000}"/>
            </a:ext>
          </a:extLst>
        </xdr:cNvPr>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a:extLst>
            <a:ext uri="{FF2B5EF4-FFF2-40B4-BE49-F238E27FC236}">
              <a16:creationId xmlns:a16="http://schemas.microsoft.com/office/drawing/2014/main" id="{00000000-0008-0000-0F00-0000D0000000}"/>
            </a:ext>
          </a:extLst>
        </xdr:cNvPr>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81280</xdr:rowOff>
    </xdr:from>
    <xdr:to>
      <xdr:col>55</xdr:col>
      <xdr:colOff>50800</xdr:colOff>
      <xdr:row>64</xdr:row>
      <xdr:rowOff>11430</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10426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a:extLst>
            <a:ext uri="{FF2B5EF4-FFF2-40B4-BE49-F238E27FC236}">
              <a16:creationId xmlns:a16="http://schemas.microsoft.com/office/drawing/2014/main" id="{00000000-0008-0000-0F00-0000DB000000}"/>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132080</xdr:rowOff>
    </xdr:from>
    <xdr:to>
      <xdr:col>55</xdr:col>
      <xdr:colOff>0</xdr:colOff>
      <xdr:row>63</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9639300" y="10933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86360</xdr:rowOff>
    </xdr:from>
    <xdr:to>
      <xdr:col>46</xdr:col>
      <xdr:colOff>38100</xdr:colOff>
      <xdr:row>64</xdr:row>
      <xdr:rowOff>16510</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869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133350</xdr:rowOff>
    </xdr:from>
    <xdr:to>
      <xdr:col>50</xdr:col>
      <xdr:colOff>114300</xdr:colOff>
      <xdr:row>63</xdr:row>
      <xdr:rowOff>137160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8750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a:extLst>
            <a:ext uri="{FF2B5EF4-FFF2-40B4-BE49-F238E27FC236}">
              <a16:creationId xmlns:a16="http://schemas.microsoft.com/office/drawing/2014/main" id="{00000000-0008-0000-0F00-0000E0000000}"/>
            </a:ext>
          </a:extLst>
        </xdr:cNvPr>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a:extLst>
            <a:ext uri="{FF2B5EF4-FFF2-40B4-BE49-F238E27FC236}">
              <a16:creationId xmlns:a16="http://schemas.microsoft.com/office/drawing/2014/main" id="{00000000-0008-0000-0F00-0000E100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a:extLst>
            <a:ext uri="{FF2B5EF4-FFF2-40B4-BE49-F238E27FC236}">
              <a16:creationId xmlns:a16="http://schemas.microsoft.com/office/drawing/2014/main" id="{00000000-0008-0000-0F00-0000E2000000}"/>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3827</xdr:rowOff>
    </xdr:from>
    <xdr:ext cx="469744" cy="259045"/>
    <xdr:sp macro="" textlink="">
      <xdr:nvSpPr>
        <xdr:cNvPr id="227" name="n_1mainValue【体育館・プール】&#10;一人当たり面積">
          <a:extLst>
            <a:ext uri="{FF2B5EF4-FFF2-40B4-BE49-F238E27FC236}">
              <a16:creationId xmlns:a16="http://schemas.microsoft.com/office/drawing/2014/main" id="{00000000-0008-0000-0F00-0000E3000000}"/>
            </a:ext>
          </a:extLst>
        </xdr:cNvPr>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7637</xdr:rowOff>
    </xdr:from>
    <xdr:ext cx="469744" cy="259045"/>
    <xdr:sp macro="" textlink="">
      <xdr:nvSpPr>
        <xdr:cNvPr id="228" name="n_2mainValue【体育館・プール】&#10;一人当たり面積">
          <a:extLst>
            <a:ext uri="{FF2B5EF4-FFF2-40B4-BE49-F238E27FC236}">
              <a16:creationId xmlns:a16="http://schemas.microsoft.com/office/drawing/2014/main" id="{00000000-0008-0000-0F00-0000E4000000}"/>
            </a:ext>
          </a:extLst>
        </xdr:cNvPr>
        <xdr:cNvSpPr txBox="1"/>
      </xdr:nvSpPr>
      <xdr:spPr>
        <a:xfrm>
          <a:off x="8515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00000000-0008-0000-0F00-0000FE00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00000000-0008-0000-0F00-000000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00000000-0008-0000-0F00-000002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00000000-0008-0000-0F00-00000D010000}"/>
            </a:ext>
          </a:extLst>
        </xdr:cNvPr>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82</xdr:row>
      <xdr:rowOff>15239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3797300" y="140188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xdr:rowOff>
    </xdr:from>
    <xdr:to>
      <xdr:col>15</xdr:col>
      <xdr:colOff>101600</xdr:colOff>
      <xdr:row>82</xdr:row>
      <xdr:rowOff>115570</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64770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2908300" y="140741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a:extLst>
            <a:ext uri="{FF2B5EF4-FFF2-40B4-BE49-F238E27FC236}">
              <a16:creationId xmlns:a16="http://schemas.microsoft.com/office/drawing/2014/main" id="{00000000-0008-0000-0F00-00001201000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a:extLst>
            <a:ext uri="{FF2B5EF4-FFF2-40B4-BE49-F238E27FC236}">
              <a16:creationId xmlns:a16="http://schemas.microsoft.com/office/drawing/2014/main" id="{00000000-0008-0000-0F00-000013010000}"/>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a:extLst>
            <a:ext uri="{FF2B5EF4-FFF2-40B4-BE49-F238E27FC236}">
              <a16:creationId xmlns:a16="http://schemas.microsoft.com/office/drawing/2014/main" id="{00000000-0008-0000-0F00-00001401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77" name="n_1mainValue【福祉施設】&#10;有形固定資産減価償却率">
          <a:extLst>
            <a:ext uri="{FF2B5EF4-FFF2-40B4-BE49-F238E27FC236}">
              <a16:creationId xmlns:a16="http://schemas.microsoft.com/office/drawing/2014/main" id="{00000000-0008-0000-0F00-000015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132097</xdr:rowOff>
    </xdr:from>
    <xdr:ext cx="405111" cy="259045"/>
    <xdr:sp macro="" textlink="">
      <xdr:nvSpPr>
        <xdr:cNvPr id="278" name="n_2main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a:extLst>
            <a:ext uri="{FF2B5EF4-FFF2-40B4-BE49-F238E27FC236}">
              <a16:creationId xmlns:a16="http://schemas.microsoft.com/office/drawing/2014/main" id="{00000000-0008-0000-0F00-00002F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a:extLst>
            <a:ext uri="{FF2B5EF4-FFF2-40B4-BE49-F238E27FC236}">
              <a16:creationId xmlns:a16="http://schemas.microsoft.com/office/drawing/2014/main" id="{00000000-0008-0000-0F00-000031010000}"/>
            </a:ext>
          </a:extLst>
        </xdr:cNvPr>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a:extLst>
            <a:ext uri="{FF2B5EF4-FFF2-40B4-BE49-F238E27FC236}">
              <a16:creationId xmlns:a16="http://schemas.microsoft.com/office/drawing/2014/main" id="{00000000-0008-0000-0F00-000033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18" name="【福祉施設】&#10;一人当たり面積該当値テキスト">
          <a:extLst>
            <a:ext uri="{FF2B5EF4-FFF2-40B4-BE49-F238E27FC236}">
              <a16:creationId xmlns:a16="http://schemas.microsoft.com/office/drawing/2014/main" id="{00000000-0008-0000-0F00-00003E010000}"/>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22861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8750300" y="14759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a:extLst>
            <a:ext uri="{FF2B5EF4-FFF2-40B4-BE49-F238E27FC236}">
              <a16:creationId xmlns:a16="http://schemas.microsoft.com/office/drawing/2014/main" id="{00000000-0008-0000-0F00-000043010000}"/>
            </a:ext>
          </a:extLst>
        </xdr:cNvPr>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a:extLst>
            <a:ext uri="{FF2B5EF4-FFF2-40B4-BE49-F238E27FC236}">
              <a16:creationId xmlns:a16="http://schemas.microsoft.com/office/drawing/2014/main" id="{00000000-0008-0000-0F00-000044010000}"/>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a:extLst>
            <a:ext uri="{FF2B5EF4-FFF2-40B4-BE49-F238E27FC236}">
              <a16:creationId xmlns:a16="http://schemas.microsoft.com/office/drawing/2014/main" id="{00000000-0008-0000-0F00-000045010000}"/>
            </a:ext>
          </a:extLst>
        </xdr:cNvPr>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26" name="n_1mainValue【福祉施設】&#10;一人当たり面積">
          <a:extLst>
            <a:ext uri="{FF2B5EF4-FFF2-40B4-BE49-F238E27FC236}">
              <a16:creationId xmlns:a16="http://schemas.microsoft.com/office/drawing/2014/main" id="{00000000-0008-0000-0F00-000046010000}"/>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327" name="n_2mainValue【福祉施設】&#10;一人当たり面積">
          <a:extLst>
            <a:ext uri="{FF2B5EF4-FFF2-40B4-BE49-F238E27FC236}">
              <a16:creationId xmlns:a16="http://schemas.microsoft.com/office/drawing/2014/main" id="{00000000-0008-0000-0F00-000047010000}"/>
            </a:ext>
          </a:extLst>
        </xdr:cNvPr>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48277</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76200</xdr:rowOff>
    </xdr:from>
    <xdr:to>
      <xdr:col>24</xdr:col>
      <xdr:colOff>63500</xdr:colOff>
      <xdr:row>103</xdr:row>
      <xdr:rowOff>133350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3797300" y="17735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61323</xdr:rowOff>
    </xdr:from>
    <xdr:to>
      <xdr:col>15</xdr:col>
      <xdr:colOff>101600</xdr:colOff>
      <xdr:row>104</xdr:row>
      <xdr:rowOff>162923</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104</xdr:row>
      <xdr:rowOff>112123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2908300" y="1779270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154050</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a:extLst>
            <a:ext uri="{FF2B5EF4-FFF2-40B4-BE49-F238E27FC236}">
              <a16:creationId xmlns:a16="http://schemas.microsoft.com/office/drawing/2014/main" id="{00000000-0008-0000-0F00-00008F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a:extLst>
            <a:ext uri="{FF2B5EF4-FFF2-40B4-BE49-F238E27FC236}">
              <a16:creationId xmlns:a16="http://schemas.microsoft.com/office/drawing/2014/main" id="{00000000-0008-0000-0F00-000091010000}"/>
            </a:ext>
          </a:extLst>
        </xdr:cNvPr>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a:extLst>
            <a:ext uri="{FF2B5EF4-FFF2-40B4-BE49-F238E27FC236}">
              <a16:creationId xmlns:a16="http://schemas.microsoft.com/office/drawing/2014/main" id="{00000000-0008-0000-0F00-00009301000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31114</xdr:rowOff>
    </xdr:from>
    <xdr:to>
      <xdr:col>55</xdr:col>
      <xdr:colOff>50800</xdr:colOff>
      <xdr:row>103</xdr:row>
      <xdr:rowOff>132714</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0426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53991</xdr:rowOff>
    </xdr:from>
    <xdr:ext cx="469744" cy="259045"/>
    <xdr:sp macro="" textlink="">
      <xdr:nvSpPr>
        <xdr:cNvPr id="414" name="【市民会館】&#10;一人当たり面積該当値テキスト">
          <a:extLst>
            <a:ext uri="{FF2B5EF4-FFF2-40B4-BE49-F238E27FC236}">
              <a16:creationId xmlns:a16="http://schemas.microsoft.com/office/drawing/2014/main" id="{00000000-0008-0000-0F00-00009E010000}"/>
            </a:ext>
          </a:extLst>
        </xdr:cNvPr>
        <xdr:cNvSpPr txBox="1"/>
      </xdr:nvSpPr>
      <xdr:spPr>
        <a:xfrm>
          <a:off x="10515600"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958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81914</xdr:rowOff>
    </xdr:from>
    <xdr:to>
      <xdr:col>55</xdr:col>
      <xdr:colOff>0</xdr:colOff>
      <xdr:row>103</xdr:row>
      <xdr:rowOff>87630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9639300" y="177412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42545</xdr:rowOff>
    </xdr:from>
    <xdr:to>
      <xdr:col>46</xdr:col>
      <xdr:colOff>38100</xdr:colOff>
      <xdr:row>103</xdr:row>
      <xdr:rowOff>144145</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8699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87630</xdr:rowOff>
    </xdr:from>
    <xdr:to>
      <xdr:col>50</xdr:col>
      <xdr:colOff>114300</xdr:colOff>
      <xdr:row>103</xdr:row>
      <xdr:rowOff>93345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8750300" y="17746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a:extLst>
            <a:ext uri="{FF2B5EF4-FFF2-40B4-BE49-F238E27FC236}">
              <a16:creationId xmlns:a16="http://schemas.microsoft.com/office/drawing/2014/main" id="{00000000-0008-0000-0F00-0000A3010000}"/>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a:extLst>
            <a:ext uri="{FF2B5EF4-FFF2-40B4-BE49-F238E27FC236}">
              <a16:creationId xmlns:a16="http://schemas.microsoft.com/office/drawing/2014/main" id="{00000000-0008-0000-0F00-0000A4010000}"/>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a:extLst>
            <a:ext uri="{FF2B5EF4-FFF2-40B4-BE49-F238E27FC236}">
              <a16:creationId xmlns:a16="http://schemas.microsoft.com/office/drawing/2014/main" id="{00000000-0008-0000-0F00-0000A5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154957</xdr:rowOff>
    </xdr:from>
    <xdr:ext cx="469744" cy="259045"/>
    <xdr:sp macro="" textlink="">
      <xdr:nvSpPr>
        <xdr:cNvPr id="422" name="n_1mainValue【市民会館】&#10;一人当たり面積">
          <a:extLst>
            <a:ext uri="{FF2B5EF4-FFF2-40B4-BE49-F238E27FC236}">
              <a16:creationId xmlns:a16="http://schemas.microsoft.com/office/drawing/2014/main" id="{00000000-0008-0000-0F00-0000A6010000}"/>
            </a:ext>
          </a:extLst>
        </xdr:cNvPr>
        <xdr:cNvSpPr txBox="1"/>
      </xdr:nvSpPr>
      <xdr:spPr>
        <a:xfrm>
          <a:off x="9391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160672</xdr:rowOff>
    </xdr:from>
    <xdr:ext cx="469744" cy="259045"/>
    <xdr:sp macro="" textlink="">
      <xdr:nvSpPr>
        <xdr:cNvPr id="423" name="n_2mainValue【市民会館】&#10;一人当たり面積">
          <a:extLst>
            <a:ext uri="{FF2B5EF4-FFF2-40B4-BE49-F238E27FC236}">
              <a16:creationId xmlns:a16="http://schemas.microsoft.com/office/drawing/2014/main" id="{00000000-0008-0000-0F00-0000A7010000}"/>
            </a:ext>
          </a:extLst>
        </xdr:cNvPr>
        <xdr:cNvSpPr txBox="1"/>
      </xdr:nvSpPr>
      <xdr:spPr>
        <a:xfrm>
          <a:off x="8515427"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a:extLst>
            <a:ext uri="{FF2B5EF4-FFF2-40B4-BE49-F238E27FC236}">
              <a16:creationId xmlns:a16="http://schemas.microsoft.com/office/drawing/2014/main" id="{00000000-0008-0000-0F00-0000B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a:extLst>
            <a:ext uri="{FF2B5EF4-FFF2-40B4-BE49-F238E27FC236}">
              <a16:creationId xmlns:a16="http://schemas.microsoft.com/office/drawing/2014/main" id="{00000000-0008-0000-0F00-0000C1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a:extLst>
            <a:ext uri="{FF2B5EF4-FFF2-40B4-BE49-F238E27FC236}">
              <a16:creationId xmlns:a16="http://schemas.microsoft.com/office/drawing/2014/main" id="{00000000-0008-0000-0F00-0000C3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a:extLst>
            <a:ext uri="{FF2B5EF4-FFF2-40B4-BE49-F238E27FC236}">
              <a16:creationId xmlns:a16="http://schemas.microsoft.com/office/drawing/2014/main" id="{00000000-0008-0000-0F00-0000C5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64" name="【一般廃棄物処理施設】&#10;有形固定資産減価償却率該当値テキスト">
          <a:extLst>
            <a:ext uri="{FF2B5EF4-FFF2-40B4-BE49-F238E27FC236}">
              <a16:creationId xmlns:a16="http://schemas.microsoft.com/office/drawing/2014/main" id="{00000000-0008-0000-0F00-0000D0010000}"/>
            </a:ext>
          </a:extLst>
        </xdr:cNvPr>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150495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5481300" y="66389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454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38</xdr:row>
      <xdr:rowOff>169545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14592300" y="66655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a:extLst>
            <a:ext uri="{FF2B5EF4-FFF2-40B4-BE49-F238E27FC236}">
              <a16:creationId xmlns:a16="http://schemas.microsoft.com/office/drawing/2014/main" id="{00000000-0008-0000-0F00-0000D7010000}"/>
            </a:ext>
          </a:extLst>
        </xdr:cNvPr>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472" name="n_1mainValue【一般廃棄物処理施設】&#10;有形固定資産減価償却率">
          <a:extLst>
            <a:ext uri="{FF2B5EF4-FFF2-40B4-BE49-F238E27FC236}">
              <a16:creationId xmlns:a16="http://schemas.microsoft.com/office/drawing/2014/main" id="{00000000-0008-0000-0F00-0000D8010000}"/>
            </a:ext>
          </a:extLst>
        </xdr:cNvPr>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40022</xdr:rowOff>
    </xdr:from>
    <xdr:ext cx="405111" cy="259045"/>
    <xdr:sp macro="" textlink="">
      <xdr:nvSpPr>
        <xdr:cNvPr id="473" name="n_2mainValue【一般廃棄物処理施設】&#10;有形固定資産減価償却率">
          <a:extLst>
            <a:ext uri="{FF2B5EF4-FFF2-40B4-BE49-F238E27FC236}">
              <a16:creationId xmlns:a16="http://schemas.microsoft.com/office/drawing/2014/main" id="{00000000-0008-0000-0F00-0000D9010000}"/>
            </a:ext>
          </a:extLst>
        </xdr:cNvPr>
        <xdr:cNvSpPr txBox="1"/>
      </xdr:nvSpPr>
      <xdr:spPr>
        <a:xfrm>
          <a:off x="14389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a:extLst>
            <a:ext uri="{FF2B5EF4-FFF2-40B4-BE49-F238E27FC236}">
              <a16:creationId xmlns:a16="http://schemas.microsoft.com/office/drawing/2014/main" id="{00000000-0008-0000-0F00-0000F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a:extLst>
            <a:ext uri="{FF2B5EF4-FFF2-40B4-BE49-F238E27FC236}">
              <a16:creationId xmlns:a16="http://schemas.microsoft.com/office/drawing/2014/main" id="{00000000-0008-0000-0F00-0000F4010000}"/>
            </a:ext>
          </a:extLst>
        </xdr:cNvPr>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a:extLst>
            <a:ext uri="{FF2B5EF4-FFF2-40B4-BE49-F238E27FC236}">
              <a16:creationId xmlns:a16="http://schemas.microsoft.com/office/drawing/2014/main" id="{00000000-0008-0000-0F00-0000F6010000}"/>
            </a:ext>
          </a:extLst>
        </xdr:cNvPr>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a:extLst>
            <a:ext uri="{FF2B5EF4-FFF2-40B4-BE49-F238E27FC236}">
              <a16:creationId xmlns:a16="http://schemas.microsoft.com/office/drawing/2014/main" id="{00000000-0008-0000-0F00-0000F8010000}"/>
            </a:ext>
          </a:extLst>
        </xdr:cNvPr>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165140</xdr:rowOff>
    </xdr:from>
    <xdr:to>
      <xdr:col>116</xdr:col>
      <xdr:colOff>114300</xdr:colOff>
      <xdr:row>39</xdr:row>
      <xdr:rowOff>95290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2110700" y="66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143567</xdr:rowOff>
    </xdr:from>
    <xdr:ext cx="534377" cy="259045"/>
    <xdr:sp macro="" textlink="">
      <xdr:nvSpPr>
        <xdr:cNvPr id="515" name="【一般廃棄物処理施設】&#10;一人当たり有形固定資産（償却資産）額該当値テキスト">
          <a:extLst>
            <a:ext uri="{FF2B5EF4-FFF2-40B4-BE49-F238E27FC236}">
              <a16:creationId xmlns:a16="http://schemas.microsoft.com/office/drawing/2014/main" id="{00000000-0008-0000-0F00-000003020000}"/>
            </a:ext>
          </a:extLst>
        </xdr:cNvPr>
        <xdr:cNvSpPr txBox="1"/>
      </xdr:nvSpPr>
      <xdr:spPr>
        <a:xfrm>
          <a:off x="22199600" y="66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6970</xdr:rowOff>
    </xdr:from>
    <xdr:to>
      <xdr:col>112</xdr:col>
      <xdr:colOff>38100</xdr:colOff>
      <xdr:row>39</xdr:row>
      <xdr:rowOff>108570</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1272500" y="66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44490</xdr:rowOff>
    </xdr:from>
    <xdr:to>
      <xdr:col>116</xdr:col>
      <xdr:colOff>63500</xdr:colOff>
      <xdr:row>39</xdr:row>
      <xdr:rowOff>57770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1323300" y="6731040"/>
          <a:ext cx="8382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25705</xdr:rowOff>
    </xdr:from>
    <xdr:to>
      <xdr:col>107</xdr:col>
      <xdr:colOff>101600</xdr:colOff>
      <xdr:row>39</xdr:row>
      <xdr:rowOff>127305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0383500" y="67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57770</xdr:rowOff>
    </xdr:from>
    <xdr:to>
      <xdr:col>111</xdr:col>
      <xdr:colOff>177800</xdr:colOff>
      <xdr:row>39</xdr:row>
      <xdr:rowOff>76505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20434300" y="6744320"/>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a:extLst>
            <a:ext uri="{FF2B5EF4-FFF2-40B4-BE49-F238E27FC236}">
              <a16:creationId xmlns:a16="http://schemas.microsoft.com/office/drawing/2014/main" id="{00000000-0008-0000-0F00-00000A020000}"/>
            </a:ext>
          </a:extLst>
        </xdr:cNvPr>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99697</xdr:rowOff>
    </xdr:from>
    <xdr:ext cx="534377" cy="259045"/>
    <xdr:sp macro="" textlink="">
      <xdr:nvSpPr>
        <xdr:cNvPr id="523" name="n_1main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43411" y="678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118432</xdr:rowOff>
    </xdr:from>
    <xdr:ext cx="534377" cy="259045"/>
    <xdr:sp macro="" textlink="">
      <xdr:nvSpPr>
        <xdr:cNvPr id="524" name="n_2main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6711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id="{00000000-0008-0000-0F00-00003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564" name="【消防施設】&#10;有形固定資産減価償却率最小値テキスト">
          <a:extLst>
            <a:ext uri="{FF2B5EF4-FFF2-40B4-BE49-F238E27FC236}">
              <a16:creationId xmlns:a16="http://schemas.microsoft.com/office/drawing/2014/main" id="{00000000-0008-0000-0F00-000034020000}"/>
            </a:ext>
          </a:extLst>
        </xdr:cNvPr>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566" name="【消防施設】&#10;有形固定資産減価償却率最大値テキスト">
          <a:extLst>
            <a:ext uri="{FF2B5EF4-FFF2-40B4-BE49-F238E27FC236}">
              <a16:creationId xmlns:a16="http://schemas.microsoft.com/office/drawing/2014/main" id="{00000000-0008-0000-0F00-000036020000}"/>
            </a:ext>
          </a:extLst>
        </xdr:cNvPr>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568" name="【消防施設】&#10;有形固定資産減価償却率平均値テキスト">
          <a:extLst>
            <a:ext uri="{FF2B5EF4-FFF2-40B4-BE49-F238E27FC236}">
              <a16:creationId xmlns:a16="http://schemas.microsoft.com/office/drawing/2014/main" id="{00000000-0008-0000-0F00-000038020000}"/>
            </a:ext>
          </a:extLst>
        </xdr:cNvPr>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71882</xdr:rowOff>
    </xdr:from>
    <xdr:to>
      <xdr:col>85</xdr:col>
      <xdr:colOff>177800</xdr:colOff>
      <xdr:row>82</xdr:row>
      <xdr:rowOff>2032</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6268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50309</xdr:rowOff>
    </xdr:from>
    <xdr:ext cx="405111" cy="259045"/>
    <xdr:sp macro="" textlink="">
      <xdr:nvSpPr>
        <xdr:cNvPr id="579" name="【消防施設】&#10;有形固定資産減価償却率該当値テキスト">
          <a:extLst>
            <a:ext uri="{FF2B5EF4-FFF2-40B4-BE49-F238E27FC236}">
              <a16:creationId xmlns:a16="http://schemas.microsoft.com/office/drawing/2014/main" id="{00000000-0008-0000-0F00-000043020000}"/>
            </a:ext>
          </a:extLst>
        </xdr:cNvPr>
        <xdr:cNvSpPr txBox="1"/>
      </xdr:nvSpPr>
      <xdr:spPr>
        <a:xfrm>
          <a:off x="16357600"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138176</xdr:rowOff>
    </xdr:from>
    <xdr:to>
      <xdr:col>81</xdr:col>
      <xdr:colOff>101600</xdr:colOff>
      <xdr:row>82</xdr:row>
      <xdr:rowOff>68326</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5430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122682</xdr:rowOff>
    </xdr:from>
    <xdr:to>
      <xdr:col>85</xdr:col>
      <xdr:colOff>127000</xdr:colOff>
      <xdr:row>82</xdr:row>
      <xdr:rowOff>17526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15481300" y="1401013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163322</xdr:rowOff>
    </xdr:from>
    <xdr:to>
      <xdr:col>76</xdr:col>
      <xdr:colOff>165100</xdr:colOff>
      <xdr:row>82</xdr:row>
      <xdr:rowOff>93472</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4541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17526</xdr:rowOff>
    </xdr:from>
    <xdr:to>
      <xdr:col>81</xdr:col>
      <xdr:colOff>50800</xdr:colOff>
      <xdr:row>82</xdr:row>
      <xdr:rowOff>42672</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14592300" y="140764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584" name="n_1aveValue【消防施設】&#10;有形固定資産減価償却率">
          <a:extLst>
            <a:ext uri="{FF2B5EF4-FFF2-40B4-BE49-F238E27FC236}">
              <a16:creationId xmlns:a16="http://schemas.microsoft.com/office/drawing/2014/main" id="{00000000-0008-0000-0F00-000048020000}"/>
            </a:ext>
          </a:extLst>
        </xdr:cNvPr>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585" name="n_2aveValue【消防施設】&#10;有形固定資産減価償却率">
          <a:extLst>
            <a:ext uri="{FF2B5EF4-FFF2-40B4-BE49-F238E27FC236}">
              <a16:creationId xmlns:a16="http://schemas.microsoft.com/office/drawing/2014/main" id="{00000000-0008-0000-0F00-000049020000}"/>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586" name="n_3aveValue【消防施設】&#10;有形固定資産減価償却率">
          <a:extLst>
            <a:ext uri="{FF2B5EF4-FFF2-40B4-BE49-F238E27FC236}">
              <a16:creationId xmlns:a16="http://schemas.microsoft.com/office/drawing/2014/main" id="{00000000-0008-0000-0F00-00004A020000}"/>
            </a:ext>
          </a:extLst>
        </xdr:cNvPr>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59453</xdr:rowOff>
    </xdr:from>
    <xdr:ext cx="405111" cy="259045"/>
    <xdr:sp macro="" textlink="">
      <xdr:nvSpPr>
        <xdr:cNvPr id="587" name="n_1mainValue【消防施設】&#10;有形固定資産減価償却率">
          <a:extLst>
            <a:ext uri="{FF2B5EF4-FFF2-40B4-BE49-F238E27FC236}">
              <a16:creationId xmlns:a16="http://schemas.microsoft.com/office/drawing/2014/main" id="{00000000-0008-0000-0F00-00004B020000}"/>
            </a:ext>
          </a:extLst>
        </xdr:cNvPr>
        <xdr:cNvSpPr txBox="1"/>
      </xdr:nvSpPr>
      <xdr:spPr>
        <a:xfrm>
          <a:off x="152660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84599</xdr:rowOff>
    </xdr:from>
    <xdr:ext cx="405111" cy="259045"/>
    <xdr:sp macro="" textlink="">
      <xdr:nvSpPr>
        <xdr:cNvPr id="588" name="n_2mainValue【消防施設】&#10;有形固定資産減価償却率">
          <a:extLst>
            <a:ext uri="{FF2B5EF4-FFF2-40B4-BE49-F238E27FC236}">
              <a16:creationId xmlns:a16="http://schemas.microsoft.com/office/drawing/2014/main" id="{00000000-0008-0000-0F00-00004C020000}"/>
            </a:ext>
          </a:extLst>
        </xdr:cNvPr>
        <xdr:cNvSpPr txBox="1"/>
      </xdr:nvSpPr>
      <xdr:spPr>
        <a:xfrm>
          <a:off x="143897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0000000-0008-0000-0F00-00006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11" name="【消防施設】&#10;一人当たり面積最小値テキスト">
          <a:extLst>
            <a:ext uri="{FF2B5EF4-FFF2-40B4-BE49-F238E27FC236}">
              <a16:creationId xmlns:a16="http://schemas.microsoft.com/office/drawing/2014/main" id="{00000000-0008-0000-0F00-000063020000}"/>
            </a:ext>
          </a:extLst>
        </xdr:cNvPr>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3" name="【消防施設】&#10;一人当たり面積最大値テキスト">
          <a:extLst>
            <a:ext uri="{FF2B5EF4-FFF2-40B4-BE49-F238E27FC236}">
              <a16:creationId xmlns:a16="http://schemas.microsoft.com/office/drawing/2014/main" id="{00000000-0008-0000-0F00-000065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15" name="【消防施設】&#10;一人当たり面積平均値テキスト">
          <a:extLst>
            <a:ext uri="{FF2B5EF4-FFF2-40B4-BE49-F238E27FC236}">
              <a16:creationId xmlns:a16="http://schemas.microsoft.com/office/drawing/2014/main" id="{00000000-0008-0000-0F00-000067020000}"/>
            </a:ext>
          </a:extLst>
        </xdr:cNvPr>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87885</xdr:rowOff>
    </xdr:from>
    <xdr:to>
      <xdr:col>116</xdr:col>
      <xdr:colOff>114300</xdr:colOff>
      <xdr:row>83</xdr:row>
      <xdr:rowOff>18035</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110762</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F00-000072020000}"/>
            </a:ext>
          </a:extLst>
        </xdr:cNvPr>
        <xdr:cNvSpPr txBox="1"/>
      </xdr:nvSpPr>
      <xdr:spPr>
        <a:xfrm>
          <a:off x="22199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97028</xdr:rowOff>
    </xdr:from>
    <xdr:to>
      <xdr:col>112</xdr:col>
      <xdr:colOff>38100</xdr:colOff>
      <xdr:row>83</xdr:row>
      <xdr:rowOff>27178</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138685</xdr:rowOff>
    </xdr:from>
    <xdr:to>
      <xdr:col>116</xdr:col>
      <xdr:colOff>63500</xdr:colOff>
      <xdr:row>82</xdr:row>
      <xdr:rowOff>147828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1323300" y="141975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106172</xdr:rowOff>
    </xdr:from>
    <xdr:to>
      <xdr:col>107</xdr:col>
      <xdr:colOff>101600</xdr:colOff>
      <xdr:row>83</xdr:row>
      <xdr:rowOff>36322</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147828</xdr:rowOff>
    </xdr:from>
    <xdr:to>
      <xdr:col>111</xdr:col>
      <xdr:colOff>177800</xdr:colOff>
      <xdr:row>82</xdr:row>
      <xdr:rowOff>156972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0434300" y="1420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632" name="n_2aveValue【消防施設】&#10;一人当たり面積">
          <a:extLst>
            <a:ext uri="{FF2B5EF4-FFF2-40B4-BE49-F238E27FC236}">
              <a16:creationId xmlns:a16="http://schemas.microsoft.com/office/drawing/2014/main" id="{00000000-0008-0000-0F00-000078020000}"/>
            </a:ext>
          </a:extLst>
        </xdr:cNvPr>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633" name="n_3aveValue【消防施設】&#10;一人当たり面積">
          <a:extLst>
            <a:ext uri="{FF2B5EF4-FFF2-40B4-BE49-F238E27FC236}">
              <a16:creationId xmlns:a16="http://schemas.microsoft.com/office/drawing/2014/main" id="{00000000-0008-0000-0F00-00007902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43705</xdr:rowOff>
    </xdr:from>
    <xdr:ext cx="469744" cy="259045"/>
    <xdr:sp macro="" textlink="">
      <xdr:nvSpPr>
        <xdr:cNvPr id="634" name="n_1mainValue【消防施設】&#10;一人当たり面積">
          <a:extLst>
            <a:ext uri="{FF2B5EF4-FFF2-40B4-BE49-F238E27FC236}">
              <a16:creationId xmlns:a16="http://schemas.microsoft.com/office/drawing/2014/main" id="{00000000-0008-0000-0F00-00007A020000}"/>
            </a:ext>
          </a:extLst>
        </xdr:cNvPr>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52849</xdr:rowOff>
    </xdr:from>
    <xdr:ext cx="469744" cy="259045"/>
    <xdr:sp macro="" textlink="">
      <xdr:nvSpPr>
        <xdr:cNvPr id="635" name="n_2mainValue【消防施設】&#10;一人当たり面積">
          <a:extLst>
            <a:ext uri="{FF2B5EF4-FFF2-40B4-BE49-F238E27FC236}">
              <a16:creationId xmlns:a16="http://schemas.microsoft.com/office/drawing/2014/main" id="{00000000-0008-0000-0F00-00007B020000}"/>
            </a:ext>
          </a:extLst>
        </xdr:cNvPr>
        <xdr:cNvSpPr txBox="1"/>
      </xdr:nvSpPr>
      <xdr:spPr>
        <a:xfrm>
          <a:off x="20199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00000000-0008-0000-0F00-00009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61" name="【庁舎】&#10;有形固定資産減価償却率最小値テキスト">
          <a:extLst>
            <a:ext uri="{FF2B5EF4-FFF2-40B4-BE49-F238E27FC236}">
              <a16:creationId xmlns:a16="http://schemas.microsoft.com/office/drawing/2014/main" id="{00000000-0008-0000-0F00-00009502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663" name="【庁舎】&#10;有形固定資産減価償却率最大値テキスト">
          <a:extLst>
            <a:ext uri="{FF2B5EF4-FFF2-40B4-BE49-F238E27FC236}">
              <a16:creationId xmlns:a16="http://schemas.microsoft.com/office/drawing/2014/main" id="{00000000-0008-0000-0F00-000097020000}"/>
            </a:ext>
          </a:extLst>
        </xdr:cNvPr>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665" name="【庁舎】&#10;有形固定資産減価償却率平均値テキスト">
          <a:extLst>
            <a:ext uri="{FF2B5EF4-FFF2-40B4-BE49-F238E27FC236}">
              <a16:creationId xmlns:a16="http://schemas.microsoft.com/office/drawing/2014/main" id="{00000000-0008-0000-0F00-000099020000}"/>
            </a:ext>
          </a:extLst>
        </xdr:cNvPr>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676" name="【庁舎】&#10;有形固定資産減価償却率該当値テキスト">
          <a:extLst>
            <a:ext uri="{FF2B5EF4-FFF2-40B4-BE49-F238E27FC236}">
              <a16:creationId xmlns:a16="http://schemas.microsoft.com/office/drawing/2014/main" id="{00000000-0008-0000-0F00-0000A4020000}"/>
            </a:ext>
          </a:extLst>
        </xdr:cNvPr>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103</xdr:row>
      <xdr:rowOff>7620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15481300" y="17621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154939</xdr:rowOff>
    </xdr:from>
    <xdr:to>
      <xdr:col>76</xdr:col>
      <xdr:colOff>165100</xdr:colOff>
      <xdr:row>103</xdr:row>
      <xdr:rowOff>85089</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4541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103</xdr:row>
      <xdr:rowOff>34289</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14592300" y="17666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681" name="n_1aveValue【庁舎】&#10;有形固定資産減価償却率">
          <a:extLst>
            <a:ext uri="{FF2B5EF4-FFF2-40B4-BE49-F238E27FC236}">
              <a16:creationId xmlns:a16="http://schemas.microsoft.com/office/drawing/2014/main" id="{00000000-0008-0000-0F00-0000A9020000}"/>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682" name="n_2aveValue【庁舎】&#10;有形固定資産減価償却率">
          <a:extLst>
            <a:ext uri="{FF2B5EF4-FFF2-40B4-BE49-F238E27FC236}">
              <a16:creationId xmlns:a16="http://schemas.microsoft.com/office/drawing/2014/main" id="{00000000-0008-0000-0F00-0000AA02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683" name="n_3aveValue【庁舎】&#10;有形固定資産減価償却率">
          <a:extLst>
            <a:ext uri="{FF2B5EF4-FFF2-40B4-BE49-F238E27FC236}">
              <a16:creationId xmlns:a16="http://schemas.microsoft.com/office/drawing/2014/main" id="{00000000-0008-0000-0F00-0000AB020000}"/>
            </a:ext>
          </a:extLst>
        </xdr:cNvPr>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684" name="n_1mainValue【庁舎】&#10;有形固定資産減価償却率">
          <a:extLst>
            <a:ext uri="{FF2B5EF4-FFF2-40B4-BE49-F238E27FC236}">
              <a16:creationId xmlns:a16="http://schemas.microsoft.com/office/drawing/2014/main" id="{00000000-0008-0000-0F00-0000AC020000}"/>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101616</xdr:rowOff>
    </xdr:from>
    <xdr:ext cx="405111" cy="259045"/>
    <xdr:sp macro="" textlink="">
      <xdr:nvSpPr>
        <xdr:cNvPr id="685" name="n_2mainValue【庁舎】&#10;有形固定資産減価償却率">
          <a:extLst>
            <a:ext uri="{FF2B5EF4-FFF2-40B4-BE49-F238E27FC236}">
              <a16:creationId xmlns:a16="http://schemas.microsoft.com/office/drawing/2014/main" id="{00000000-0008-0000-0F00-0000AD020000}"/>
            </a:ext>
          </a:extLst>
        </xdr:cNvPr>
        <xdr:cNvSpPr txBox="1"/>
      </xdr:nvSpPr>
      <xdr:spPr>
        <a:xfrm>
          <a:off x="14389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00000000-0008-0000-0F00-0000C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10" name="【庁舎】&#10;一人当たり面積最小値テキスト">
          <a:extLst>
            <a:ext uri="{FF2B5EF4-FFF2-40B4-BE49-F238E27FC236}">
              <a16:creationId xmlns:a16="http://schemas.microsoft.com/office/drawing/2014/main" id="{00000000-0008-0000-0F00-0000C6020000}"/>
            </a:ext>
          </a:extLst>
        </xdr:cNvPr>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12" name="【庁舎】&#10;一人当たり面積最大値テキスト">
          <a:extLst>
            <a:ext uri="{FF2B5EF4-FFF2-40B4-BE49-F238E27FC236}">
              <a16:creationId xmlns:a16="http://schemas.microsoft.com/office/drawing/2014/main" id="{00000000-0008-0000-0F00-0000C8020000}"/>
            </a:ext>
          </a:extLst>
        </xdr:cNvPr>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14" name="【庁舎】&#10;一人当たり面積平均値テキスト">
          <a:extLst>
            <a:ext uri="{FF2B5EF4-FFF2-40B4-BE49-F238E27FC236}">
              <a16:creationId xmlns:a16="http://schemas.microsoft.com/office/drawing/2014/main" id="{00000000-0008-0000-0F00-0000CA020000}"/>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725" name="【庁舎】&#10;一人当たり面積該当値テキスト">
          <a:extLst>
            <a:ext uri="{FF2B5EF4-FFF2-40B4-BE49-F238E27FC236}">
              <a16:creationId xmlns:a16="http://schemas.microsoft.com/office/drawing/2014/main" id="{00000000-0008-0000-0F00-0000D5020000}"/>
            </a:ext>
          </a:extLst>
        </xdr:cNvPr>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148589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1323300" y="181241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148589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0434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730" name="n_1aveValue【庁舎】&#10;一人当たり面積">
          <a:extLst>
            <a:ext uri="{FF2B5EF4-FFF2-40B4-BE49-F238E27FC236}">
              <a16:creationId xmlns:a16="http://schemas.microsoft.com/office/drawing/2014/main" id="{00000000-0008-0000-0F00-0000DA020000}"/>
            </a:ext>
          </a:extLst>
        </xdr:cNvPr>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731" name="n_2aveValue【庁舎】&#10;一人当たり面積">
          <a:extLst>
            <a:ext uri="{FF2B5EF4-FFF2-40B4-BE49-F238E27FC236}">
              <a16:creationId xmlns:a16="http://schemas.microsoft.com/office/drawing/2014/main" id="{00000000-0008-0000-0F00-0000DB020000}"/>
            </a:ext>
          </a:extLst>
        </xdr:cNvPr>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32" name="n_3aveValue【庁舎】&#10;一人当たり面積">
          <a:extLst>
            <a:ext uri="{FF2B5EF4-FFF2-40B4-BE49-F238E27FC236}">
              <a16:creationId xmlns:a16="http://schemas.microsoft.com/office/drawing/2014/main" id="{00000000-0008-0000-0F00-0000DC02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19066</xdr:rowOff>
    </xdr:from>
    <xdr:ext cx="469744" cy="259045"/>
    <xdr:sp macro="" textlink="">
      <xdr:nvSpPr>
        <xdr:cNvPr id="733" name="n_1mainValue【庁舎】&#10;一人当たり面積">
          <a:extLst>
            <a:ext uri="{FF2B5EF4-FFF2-40B4-BE49-F238E27FC236}">
              <a16:creationId xmlns:a16="http://schemas.microsoft.com/office/drawing/2014/main" id="{00000000-0008-0000-0F00-0000DD020000}"/>
            </a:ext>
          </a:extLst>
        </xdr:cNvPr>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734" name="n_2mainValue【庁舎】&#10;一人当たり面積">
          <a:extLst>
            <a:ext uri="{FF2B5EF4-FFF2-40B4-BE49-F238E27FC236}">
              <a16:creationId xmlns:a16="http://schemas.microsoft.com/office/drawing/2014/main" id="{00000000-0008-0000-0F00-0000DE020000}"/>
            </a:ext>
          </a:extLst>
        </xdr:cNvPr>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有形固定資産減価償却率について、類似団体内平均値より比較的高いのは庁舎と福祉施設であるが、本庁舎については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年度に新設を予定している。また、図書館と一般廃棄物処理施設についても近年更新された施設があることから類似団体内平均値より低くなっている。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歳出においては、扶助費や公債費などの需要が多額であり、歳出総額が中核市平均を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上回っている一方、</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歳入においては、個人市民税等の税収基盤が脆弱であるなど、財政力指数を押し下げている要因となっている。</a:t>
          </a:r>
        </a:p>
        <a:p>
          <a:r>
            <a:rPr kumimoji="1" lang="ja-JP" altLang="en-US" sz="1300">
              <a:latin typeface="ＭＳ Ｐゴシック" panose="020B0600070205080204" pitchFamily="50" charset="-128"/>
              <a:ea typeface="ＭＳ Ｐゴシック" panose="020B0600070205080204" pitchFamily="50" charset="-128"/>
            </a:rPr>
            <a:t>　近年財政力指数は上昇傾向にあるが、徴収強化による税収増加や人員体制の見直しに伴う人件費の抑制などによるものである。引き続き市税収入の確保に努めるなど、財政基盤の強化に努める。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歳出において、経常的経費に要する一般財源が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億円減（公債費</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億円減など）となったものの、歳入おいて、経常的な一般財源収入である地方消費税交付金が増（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億円）したものの、地方交付税（▲</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億円）や地方税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が減したことなどの理由により、経常収支比率は昨年に比べて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ポイント悪化しており、高い水準にあることから、引き続き行財政の改善に努める。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66</xdr:row>
      <xdr:rowOff>82550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451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72898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451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72898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555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60960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955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150114</xdr:rowOff>
    </xdr:from>
    <xdr:to>
      <xdr:col>19</xdr:col>
      <xdr:colOff>184150</xdr:colOff>
      <xdr:row>66</xdr:row>
      <xdr:rowOff>80264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65041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円増しており、類似都市平均と比較して</a:t>
          </a:r>
          <a:r>
            <a:rPr kumimoji="1" lang="en-US" altLang="ja-JP" sz="1300">
              <a:latin typeface="ＭＳ Ｐゴシック" panose="020B0600070205080204" pitchFamily="50" charset="-128"/>
              <a:ea typeface="ＭＳ Ｐゴシック" panose="020B0600070205080204" pitchFamily="50" charset="-128"/>
            </a:rPr>
            <a:t>2,447</a:t>
          </a:r>
          <a:r>
            <a:rPr kumimoji="1" lang="ja-JP" altLang="en-US" sz="1300">
              <a:latin typeface="ＭＳ Ｐゴシック" panose="020B0600070205080204" pitchFamily="50" charset="-128"/>
              <a:ea typeface="ＭＳ Ｐゴシック" panose="020B0600070205080204" pitchFamily="50" charset="-128"/>
            </a:rPr>
            <a:t>円下回っている。前年度より増となった理由は、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臨時福祉給付金事業や衆議院議員選挙・県知事選挙事務費など物件費の減（▲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億円）があったものの、人口の減（▲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人あたりのコストが増となったことが挙げられる。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119903</xdr:rowOff>
    </xdr:from>
    <xdr:to>
      <xdr:col>23</xdr:col>
      <xdr:colOff>133350</xdr:colOff>
      <xdr:row>81</xdr:row>
      <xdr:rowOff>130829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07353"/>
          <a:ext cx="8382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115667</xdr:rowOff>
    </xdr:from>
    <xdr:to>
      <xdr:col>19</xdr:col>
      <xdr:colOff>133350</xdr:colOff>
      <xdr:row>81</xdr:row>
      <xdr:rowOff>119903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3117"/>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115667</xdr:rowOff>
    </xdr:from>
    <xdr:to>
      <xdr:col>15</xdr:col>
      <xdr:colOff>82550</xdr:colOff>
      <xdr:row>81</xdr:row>
      <xdr:rowOff>127264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03117"/>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127143</xdr:rowOff>
    </xdr:from>
    <xdr:to>
      <xdr:col>11</xdr:col>
      <xdr:colOff>31750</xdr:colOff>
      <xdr:row>81</xdr:row>
      <xdr:rowOff>127264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459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80029</xdr:rowOff>
    </xdr:from>
    <xdr:to>
      <xdr:col>23</xdr:col>
      <xdr:colOff>184150</xdr:colOff>
      <xdr:row>82</xdr:row>
      <xdr:rowOff>10179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96556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1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69103</xdr:rowOff>
    </xdr:from>
    <xdr:to>
      <xdr:col>19</xdr:col>
      <xdr:colOff>184150</xdr:colOff>
      <xdr:row>81</xdr:row>
      <xdr:rowOff>170703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9430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2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64867</xdr:rowOff>
    </xdr:from>
    <xdr:to>
      <xdr:col>15</xdr:col>
      <xdr:colOff>133350</xdr:colOff>
      <xdr:row>81</xdr:row>
      <xdr:rowOff>166467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76464</xdr:rowOff>
    </xdr:from>
    <xdr:to>
      <xdr:col>11</xdr:col>
      <xdr:colOff>82550</xdr:colOff>
      <xdr:row>82</xdr:row>
      <xdr:rowOff>6614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162841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76343</xdr:rowOff>
    </xdr:from>
    <xdr:to>
      <xdr:col>7</xdr:col>
      <xdr:colOff>31750</xdr:colOff>
      <xdr:row>82</xdr:row>
      <xdr:rowOff>6493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162720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5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特別昇給制度の見直しなど、ラスパイレス指数が高い要因であった市独自の制度を国に準じたものに改め、その後も国に準じた給与制度の見直しや市独自の見直しを行っており、類似団体より低い水準となっている。</a:t>
          </a:r>
        </a:p>
        <a:p>
          <a:r>
            <a:rPr kumimoji="1" lang="ja-JP" altLang="en-US" sz="1300">
              <a:latin typeface="ＭＳ Ｐゴシック" panose="020B0600070205080204" pitchFamily="50" charset="-128"/>
              <a:ea typeface="ＭＳ Ｐゴシック" panose="020B0600070205080204" pitchFamily="50" charset="-128"/>
            </a:rPr>
            <a:t>見直しの効果は継続的に維持され、今後も同程度の水準で推移していく見込みである。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142875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8380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142875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153459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長崎市行財政改革プラン（計画期間：</a:t>
          </a:r>
          <a:r>
            <a:rPr kumimoji="1" lang="en-US" altLang="ja-JP" sz="850">
              <a:latin typeface="ＭＳ Ｐゴシック" panose="020B0600070205080204" pitchFamily="50" charset="-128"/>
              <a:ea typeface="ＭＳ Ｐゴシック" panose="020B0600070205080204" pitchFamily="50" charset="-128"/>
            </a:rPr>
            <a:t>H23</a:t>
          </a:r>
          <a:r>
            <a:rPr kumimoji="1" lang="ja-JP" altLang="en-US" sz="850">
              <a:latin typeface="ＭＳ Ｐゴシック" panose="020B0600070205080204" pitchFamily="50" charset="-128"/>
              <a:ea typeface="ＭＳ Ｐゴシック" panose="020B0600070205080204" pitchFamily="50" charset="-128"/>
            </a:rPr>
            <a:t>～</a:t>
          </a:r>
          <a:r>
            <a:rPr kumimoji="1" lang="en-US" altLang="ja-JP" sz="850">
              <a:latin typeface="ＭＳ Ｐゴシック" panose="020B0600070205080204" pitchFamily="50" charset="-128"/>
              <a:ea typeface="ＭＳ Ｐゴシック" panose="020B0600070205080204" pitchFamily="50" charset="-128"/>
            </a:rPr>
            <a:t>H27</a:t>
          </a:r>
          <a:r>
            <a:rPr kumimoji="1" lang="ja-JP" altLang="en-US" sz="850">
              <a:latin typeface="ＭＳ Ｐゴシック" panose="020B0600070205080204" pitchFamily="50" charset="-128"/>
              <a:ea typeface="ＭＳ Ｐゴシック" panose="020B0600070205080204" pitchFamily="50" charset="-128"/>
            </a:rPr>
            <a:t>年度）においては、計画期間中に</a:t>
          </a:r>
          <a:r>
            <a:rPr kumimoji="1" lang="en-US" altLang="ja-JP" sz="850">
              <a:latin typeface="ＭＳ Ｐゴシック" panose="020B0600070205080204" pitchFamily="50" charset="-128"/>
              <a:ea typeface="ＭＳ Ｐゴシック" panose="020B0600070205080204" pitchFamily="50" charset="-128"/>
            </a:rPr>
            <a:t>231</a:t>
          </a:r>
          <a:r>
            <a:rPr kumimoji="1" lang="ja-JP" altLang="en-US" sz="850">
              <a:latin typeface="ＭＳ Ｐゴシック" panose="020B0600070205080204" pitchFamily="50" charset="-128"/>
              <a:ea typeface="ＭＳ Ｐゴシック" panose="020B0600070205080204" pitchFamily="50" charset="-128"/>
            </a:rPr>
            <a:t>人（▲</a:t>
          </a:r>
          <a:r>
            <a:rPr kumimoji="1" lang="en-US" altLang="ja-JP" sz="850">
              <a:latin typeface="ＭＳ Ｐゴシック" panose="020B0600070205080204" pitchFamily="50" charset="-128"/>
              <a:ea typeface="ＭＳ Ｐゴシック" panose="020B0600070205080204" pitchFamily="50" charset="-128"/>
            </a:rPr>
            <a:t>7.1</a:t>
          </a:r>
          <a:r>
            <a:rPr kumimoji="1" lang="ja-JP" altLang="en-US" sz="850">
              <a:latin typeface="ＭＳ Ｐゴシック" panose="020B0600070205080204" pitchFamily="50" charset="-128"/>
              <a:ea typeface="ＭＳ Ｐゴシック" panose="020B0600070205080204" pitchFamily="50" charset="-128"/>
            </a:rPr>
            <a:t>％）の職員の削減を行ってきたが、その後人口減少や少子化・高齢化が進展する中で、地域の特性に応じた市民ニーズに対応するとともに、身近な手続きや困りごと、まちづくりの相談を地域の窓口で行うことができるようにするため、</a:t>
          </a:r>
          <a:r>
            <a:rPr kumimoji="1" lang="en-US" altLang="ja-JP" sz="850">
              <a:latin typeface="ＭＳ Ｐゴシック" panose="020B0600070205080204" pitchFamily="50" charset="-128"/>
              <a:ea typeface="ＭＳ Ｐゴシック" panose="020B0600070205080204" pitchFamily="50" charset="-128"/>
            </a:rPr>
            <a:t>H29</a:t>
          </a:r>
          <a:r>
            <a:rPr kumimoji="1" lang="ja-JP" altLang="en-US" sz="850">
              <a:latin typeface="ＭＳ Ｐゴシック" panose="020B0600070205080204" pitchFamily="50" charset="-128"/>
              <a:ea typeface="ＭＳ Ｐゴシック" panose="020B0600070205080204" pitchFamily="50" charset="-128"/>
            </a:rPr>
            <a:t>に本庁、支所等の業務のあり方の見直しを含めた大規模な組織改正を実施し、職員の体制を強化した。また、併せて職員の年齢構成の歪みを是正するために職員採用の平準化を図ってきたこともあり、</a:t>
          </a:r>
          <a:r>
            <a:rPr kumimoji="1" lang="en-US" altLang="ja-JP" sz="850">
              <a:latin typeface="ＭＳ Ｐゴシック" panose="020B0600070205080204" pitchFamily="50" charset="-128"/>
              <a:ea typeface="ＭＳ Ｐゴシック" panose="020B0600070205080204" pitchFamily="50" charset="-128"/>
            </a:rPr>
            <a:t>H29</a:t>
          </a:r>
          <a:r>
            <a:rPr kumimoji="1" lang="ja-JP" altLang="en-US" sz="850">
              <a:latin typeface="ＭＳ Ｐゴシック" panose="020B0600070205080204" pitchFamily="50" charset="-128"/>
              <a:ea typeface="ＭＳ Ｐゴシック" panose="020B0600070205080204" pitchFamily="50" charset="-128"/>
            </a:rPr>
            <a:t>以降は職員数が増加している。</a:t>
          </a:r>
        </a:p>
        <a:p>
          <a:r>
            <a:rPr kumimoji="1" lang="ja-JP" altLang="en-US" sz="850">
              <a:latin typeface="ＭＳ Ｐゴシック" panose="020B0600070205080204" pitchFamily="50" charset="-128"/>
              <a:ea typeface="ＭＳ Ｐゴシック" panose="020B0600070205080204" pitchFamily="50" charset="-128"/>
            </a:rPr>
            <a:t>　そのため、人口</a:t>
          </a:r>
          <a:r>
            <a:rPr kumimoji="1" lang="en-US" altLang="ja-JP" sz="850">
              <a:latin typeface="ＭＳ Ｐゴシック" panose="020B0600070205080204" pitchFamily="50" charset="-128"/>
              <a:ea typeface="ＭＳ Ｐゴシック" panose="020B0600070205080204" pitchFamily="50" charset="-128"/>
            </a:rPr>
            <a:t>1,000</a:t>
          </a:r>
          <a:r>
            <a:rPr kumimoji="1" lang="ja-JP" altLang="en-US" sz="850">
              <a:latin typeface="ＭＳ Ｐゴシック" panose="020B0600070205080204" pitchFamily="50" charset="-128"/>
              <a:ea typeface="ＭＳ Ｐゴシック" panose="020B0600070205080204" pitchFamily="50" charset="-128"/>
            </a:rPr>
            <a:t>人当たりの職員数は類似団体平均を上回り、乖離幅が拡大している状況にあるが、今後も解決すべき行政課題や多様化する市民ニーズに対応しつつ、必要な市民サービスの維持、向上を図っていくためには、短・中期的には現状に見合った職員数を一定数確保する必要がある。しかしながら、人口減少の状況等を踏まえると長期的には緩やかに減少を図っていく必要があると考えており、引き続き業務の民間委託や施設の民間移譲、ＩＣＴの更なる活用、広域連携などの効率化を進め、適正な定員管理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134076</xdr:rowOff>
    </xdr:from>
    <xdr:to>
      <xdr:col>81</xdr:col>
      <xdr:colOff>44450</xdr:colOff>
      <xdr:row>63</xdr:row>
      <xdr:rowOff>24674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6397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134076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157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75474</xdr:rowOff>
    </xdr:from>
    <xdr:to>
      <xdr:col>72</xdr:col>
      <xdr:colOff>203200</xdr:colOff>
      <xdr:row>62</xdr:row>
      <xdr:rowOff>85816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053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75474</xdr:rowOff>
    </xdr:from>
    <xdr:to>
      <xdr:col>68</xdr:col>
      <xdr:colOff>152400</xdr:colOff>
      <xdr:row>62</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117401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83276</xdr:rowOff>
    </xdr:from>
    <xdr:to>
      <xdr:col>77</xdr:col>
      <xdr:colOff>95250</xdr:colOff>
      <xdr:row>63</xdr:row>
      <xdr:rowOff>13426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24674</xdr:rowOff>
    </xdr:from>
    <xdr:to>
      <xdr:col>68</xdr:col>
      <xdr:colOff>203200</xdr:colOff>
      <xdr:row>62</xdr:row>
      <xdr:rowOff>126274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111051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合併特例事業債、緊急防災減債事業債など公債費に係る元利償還金が増（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億円）したことや、標準財政規模が減（▲</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億円）したことなどにより、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今後は大型事業の実施による公債費の増が見込まれるが、過去に発行した地方債の償還も進むため、数値が大きく上昇することはないと考えている。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136652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463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88392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8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20828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57929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123969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年度決算における主な増減要素</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将来負担額</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・公営企業債等繰入見込額が前年度から減（▲</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ja-JP" altLang="en-US" sz="1300">
              <a:latin typeface="ＭＳ Ｐゴシック" panose="020B0600070205080204" pitchFamily="50" charset="-128"/>
              <a:ea typeface="ＭＳ Ｐゴシック" panose="020B0600070205080204" pitchFamily="50" charset="-128"/>
            </a:rPr>
            <a:t>・組合積立額が増（</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億円）したことなどにより、退職手当負担見込額が減（▲</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億円）している。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充当可能財源</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・国民健康保険財政調整基金等の増（</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億円）により、充当可能基金が増（</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億円）している。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15028</xdr:rowOff>
    </xdr:from>
    <xdr:to>
      <xdr:col>81</xdr:col>
      <xdr:colOff>44450</xdr:colOff>
      <xdr:row>17</xdr:row>
      <xdr:rowOff>75353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2967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75353</xdr:rowOff>
    </xdr:from>
    <xdr:to>
      <xdr:col>77</xdr:col>
      <xdr:colOff>44450</xdr:colOff>
      <xdr:row>17</xdr:row>
      <xdr:rowOff>82592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9900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82592</xdr:rowOff>
    </xdr:from>
    <xdr:to>
      <xdr:col>72</xdr:col>
      <xdr:colOff>203200</xdr:colOff>
      <xdr:row>17</xdr:row>
      <xdr:rowOff>107527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997242"/>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17</xdr:row>
      <xdr:rowOff>109135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02217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135678</xdr:rowOff>
    </xdr:from>
    <xdr:to>
      <xdr:col>81</xdr:col>
      <xdr:colOff>95250</xdr:colOff>
      <xdr:row>17</xdr:row>
      <xdr:rowOff>65828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107755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24553</xdr:rowOff>
    </xdr:from>
    <xdr:to>
      <xdr:col>77</xdr:col>
      <xdr:colOff>95250</xdr:colOff>
      <xdr:row>17</xdr:row>
      <xdr:rowOff>126153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110930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2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31792</xdr:rowOff>
    </xdr:from>
    <xdr:to>
      <xdr:col>73</xdr:col>
      <xdr:colOff>44450</xdr:colOff>
      <xdr:row>17</xdr:row>
      <xdr:rowOff>133392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118169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58335</xdr:rowOff>
    </xdr:from>
    <xdr:to>
      <xdr:col>64</xdr:col>
      <xdr:colOff>152400</xdr:colOff>
      <xdr:row>17</xdr:row>
      <xdr:rowOff>159935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144712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5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％と類似団体平均とほぼ同水準である。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人件費については定期昇給や正規職員の増により微増しているが、今後とも民間委託の推進や指定管理者制度の導入拡大、職員給与の適正化などの取組みを通じて、人件費の抑制に努める。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物件費における経常事業費は、庁内ネットワーク運営費や生活保護費事務費などの減により、前年比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の増となっているが、歳入において経常一般財源収入が前年度から大幅に減（▲</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億円）となったことから、経常収支比率は前年比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74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7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3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133350</xdr:rowOff>
    </xdr:from>
    <xdr:to>
      <xdr:col>69</xdr:col>
      <xdr:colOff>92075</xdr:colOff>
      <xdr:row>14</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6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120650</xdr:rowOff>
    </xdr:from>
    <xdr:to>
      <xdr:col>82</xdr:col>
      <xdr:colOff>158750</xdr:colOff>
      <xdr:row>14</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前年度と比べると原爆被爆者特別援護費が減したものの、認定こども園施設型給付費や障害児通所給付費が増したことなどの理由により扶助費にかかる経常一財が増となったことから、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ポイント増となった。今後も単独扶助費の見直しなどの取り組みを推進する。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95250</xdr:rowOff>
    </xdr:from>
    <xdr:to>
      <xdr:col>24</xdr:col>
      <xdr:colOff>25400</xdr:colOff>
      <xdr:row>60</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1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59</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120650</xdr:rowOff>
    </xdr:from>
    <xdr:to>
      <xdr:col>24</xdr:col>
      <xdr:colOff>76200</xdr:colOff>
      <xdr:row>60</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特別会計等に対する繰出金の減（▲</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億円）などにより前年比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％減となったことに伴い、経常収支比率は前年比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補助費等における経常事業費は、下水道事業会計負担金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latin typeface="ＭＳ Ｐゴシック" panose="020B0600070205080204" pitchFamily="50" charset="-128"/>
              <a:ea typeface="ＭＳ Ｐゴシック" panose="020B0600070205080204" pitchFamily="50" charset="-128"/>
            </a:rPr>
            <a:t>減などにより、前年比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減となったことにより、経常収支比率は前年比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今後も様々な団体等に対する補助金、負担金等について費用負担のあり方等を検証し、継続的に見直しを行いながら改善に努める。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133350</xdr:rowOff>
    </xdr:from>
    <xdr:to>
      <xdr:col>82</xdr:col>
      <xdr:colOff>107950</xdr:colOff>
      <xdr:row>35</xdr:row>
      <xdr:rowOff>146050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3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120650</xdr:rowOff>
    </xdr:from>
    <xdr:to>
      <xdr:col>73</xdr:col>
      <xdr:colOff>180975</xdr:colOff>
      <xdr:row>36</xdr:row>
      <xdr:rowOff>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2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120650</xdr:rowOff>
    </xdr:from>
    <xdr:to>
      <xdr:col>69</xdr:col>
      <xdr:colOff>92075</xdr:colOff>
      <xdr:row>36</xdr:row>
      <xdr:rowOff>63500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2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82550</xdr:rowOff>
    </xdr:from>
    <xdr:to>
      <xdr:col>82</xdr:col>
      <xdr:colOff>158750</xdr:colOff>
      <xdr:row>36</xdr:row>
      <xdr:rowOff>12700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120650</xdr:rowOff>
    </xdr:from>
    <xdr:to>
      <xdr:col>74</xdr:col>
      <xdr:colOff>31750</xdr:colOff>
      <xdr:row>36</xdr:row>
      <xdr:rowOff>50800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60977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69850</xdr:rowOff>
    </xdr:from>
    <xdr:to>
      <xdr:col>69</xdr:col>
      <xdr:colOff>142875</xdr:colOff>
      <xdr:row>36</xdr:row>
      <xdr:rowOff>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xdr:rowOff>
    </xdr:from>
    <xdr:to>
      <xdr:col>65</xdr:col>
      <xdr:colOff>53975</xdr:colOff>
      <xdr:row>36</xdr:row>
      <xdr:rowOff>114300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公共用地先行取得等事業債の増はあるものの、公共事業等債や臨時税収補てん債の償還額の減により、公債費全体で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今後は大型事業の実施による公債費の増が見込まれるが、単なる資金手当にすぎない地方債の発行を抑制するなど、公債費の抑制に努めていく。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153670</xdr:rowOff>
    </xdr:from>
    <xdr:to>
      <xdr:col>24</xdr:col>
      <xdr:colOff>25400</xdr:colOff>
      <xdr:row>79</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698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31750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特別会計等への繰出金の減や補助費等の減により、公債費以外の経常収支比率は前年比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地方交付税に大きく依存しない、自主的かつ安定的な再生基盤を確立するため、引き続き行財政の改善に努める。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03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80899</xdr:rowOff>
    </xdr:from>
    <xdr:to>
      <xdr:col>29</xdr:col>
      <xdr:colOff>127000</xdr:colOff>
      <xdr:row>17</xdr:row>
      <xdr:rowOff>140106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3174"/>
          <a:ext cx="6477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140106</xdr:rowOff>
    </xdr:from>
    <xdr:to>
      <xdr:col>26</xdr:col>
      <xdr:colOff>50800</xdr:colOff>
      <xdr:row>17</xdr:row>
      <xdr:rowOff>171425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02381"/>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92786</xdr:rowOff>
    </xdr:from>
    <xdr:to>
      <xdr:col>22</xdr:col>
      <xdr:colOff>114300</xdr:colOff>
      <xdr:row>17</xdr:row>
      <xdr:rowOff>171425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55061"/>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36962</xdr:rowOff>
    </xdr:from>
    <xdr:to>
      <xdr:col>18</xdr:col>
      <xdr:colOff>177800</xdr:colOff>
      <xdr:row>17</xdr:row>
      <xdr:rowOff>92786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99237"/>
          <a:ext cx="698500" cy="5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30099</xdr:rowOff>
    </xdr:from>
    <xdr:to>
      <xdr:col>29</xdr:col>
      <xdr:colOff>177800</xdr:colOff>
      <xdr:row>17</xdr:row>
      <xdr:rowOff>131699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2176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89306</xdr:rowOff>
    </xdr:from>
    <xdr:to>
      <xdr:col>26</xdr:col>
      <xdr:colOff>101600</xdr:colOff>
      <xdr:row>18</xdr:row>
      <xdr:rowOff>19456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4233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7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120625</xdr:rowOff>
    </xdr:from>
    <xdr:to>
      <xdr:col>22</xdr:col>
      <xdr:colOff>165100</xdr:colOff>
      <xdr:row>18</xdr:row>
      <xdr:rowOff>50775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35552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41986</xdr:rowOff>
    </xdr:from>
    <xdr:to>
      <xdr:col>19</xdr:col>
      <xdr:colOff>38100</xdr:colOff>
      <xdr:row>17</xdr:row>
      <xdr:rowOff>143586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9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157612</xdr:rowOff>
    </xdr:from>
    <xdr:to>
      <xdr:col>15</xdr:col>
      <xdr:colOff>101600</xdr:colOff>
      <xdr:row>17</xdr:row>
      <xdr:rowOff>87762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4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97939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1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133401</xdr:rowOff>
    </xdr:from>
    <xdr:to>
      <xdr:col>29</xdr:col>
      <xdr:colOff>127000</xdr:colOff>
      <xdr:row>35</xdr:row>
      <xdr:rowOff>184424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43751"/>
          <a:ext cx="647700" cy="5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184424</xdr:rowOff>
    </xdr:from>
    <xdr:to>
      <xdr:col>26</xdr:col>
      <xdr:colOff>50800</xdr:colOff>
      <xdr:row>35</xdr:row>
      <xdr:rowOff>228224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94774"/>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228224</xdr:rowOff>
    </xdr:from>
    <xdr:to>
      <xdr:col>22</xdr:col>
      <xdr:colOff>114300</xdr:colOff>
      <xdr:row>35</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38574"/>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279019</xdr:rowOff>
    </xdr:from>
    <xdr:to>
      <xdr:col>18</xdr:col>
      <xdr:colOff>177800</xdr:colOff>
      <xdr:row>36</xdr:row>
      <xdr:rowOff>630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9369"/>
          <a:ext cx="698500" cy="6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82601</xdr:rowOff>
    </xdr:from>
    <xdr:to>
      <xdr:col>29</xdr:col>
      <xdr:colOff>177800</xdr:colOff>
      <xdr:row>35</xdr:row>
      <xdr:rowOff>184201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9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270578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3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133624</xdr:rowOff>
    </xdr:from>
    <xdr:to>
      <xdr:col>26</xdr:col>
      <xdr:colOff>101600</xdr:colOff>
      <xdr:row>35</xdr:row>
      <xdr:rowOff>235224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245401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177424</xdr:rowOff>
    </xdr:from>
    <xdr:to>
      <xdr:col>22</xdr:col>
      <xdr:colOff>165100</xdr:colOff>
      <xdr:row>35</xdr:row>
      <xdr:rowOff>279024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289201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5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228219</xdr:rowOff>
    </xdr:from>
    <xdr:to>
      <xdr:col>19</xdr:col>
      <xdr:colOff>38100</xdr:colOff>
      <xdr:row>35</xdr:row>
      <xdr:rowOff>329819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339996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292730</xdr:rowOff>
    </xdr:from>
    <xdr:to>
      <xdr:col>15</xdr:col>
      <xdr:colOff>101600</xdr:colOff>
      <xdr:row>36</xdr:row>
      <xdr:rowOff>51430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36207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27267</xdr:rowOff>
    </xdr:from>
    <xdr:to>
      <xdr:col>24</xdr:col>
      <xdr:colOff>63500</xdr:colOff>
      <xdr:row>34</xdr:row>
      <xdr:rowOff>65367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6567"/>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65367</xdr:rowOff>
    </xdr:from>
    <xdr:to>
      <xdr:col>19</xdr:col>
      <xdr:colOff>177800</xdr:colOff>
      <xdr:row>34</xdr:row>
      <xdr:rowOff>86284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466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32944</xdr:rowOff>
    </xdr:from>
    <xdr:to>
      <xdr:col>15</xdr:col>
      <xdr:colOff>50800</xdr:colOff>
      <xdr:row>34</xdr:row>
      <xdr:rowOff>86284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6224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24486</xdr:rowOff>
    </xdr:from>
    <xdr:to>
      <xdr:col>10</xdr:col>
      <xdr:colOff>114300</xdr:colOff>
      <xdr:row>34</xdr:row>
      <xdr:rowOff>32944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5378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147917</xdr:rowOff>
    </xdr:from>
    <xdr:to>
      <xdr:col>24</xdr:col>
      <xdr:colOff>114300</xdr:colOff>
      <xdr:row>34</xdr:row>
      <xdr:rowOff>78067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170794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14567</xdr:rowOff>
    </xdr:from>
    <xdr:to>
      <xdr:col>20</xdr:col>
      <xdr:colOff>38100</xdr:colOff>
      <xdr:row>34</xdr:row>
      <xdr:rowOff>116167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132694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35484</xdr:rowOff>
    </xdr:from>
    <xdr:to>
      <xdr:col>15</xdr:col>
      <xdr:colOff>101600</xdr:colOff>
      <xdr:row>34</xdr:row>
      <xdr:rowOff>137084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153611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4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153594</xdr:rowOff>
    </xdr:from>
    <xdr:to>
      <xdr:col>10</xdr:col>
      <xdr:colOff>165100</xdr:colOff>
      <xdr:row>34</xdr:row>
      <xdr:rowOff>83744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100271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145136</xdr:rowOff>
    </xdr:from>
    <xdr:to>
      <xdr:col>6</xdr:col>
      <xdr:colOff>38100</xdr:colOff>
      <xdr:row>34</xdr:row>
      <xdr:rowOff>75286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91813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24752</xdr:rowOff>
    </xdr:from>
    <xdr:to>
      <xdr:col>24</xdr:col>
      <xdr:colOff>63500</xdr:colOff>
      <xdr:row>58</xdr:row>
      <xdr:rowOff>25489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68852"/>
          <a:ext cx="8382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24752</xdr:rowOff>
    </xdr:from>
    <xdr:to>
      <xdr:col>19</xdr:col>
      <xdr:colOff>177800</xdr:colOff>
      <xdr:row>58</xdr:row>
      <xdr:rowOff>30404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8852"/>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30404</xdr:rowOff>
    </xdr:from>
    <xdr:to>
      <xdr:col>15</xdr:col>
      <xdr:colOff>50800</xdr:colOff>
      <xdr:row>58</xdr:row>
      <xdr:rowOff>36360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4504"/>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36360</xdr:rowOff>
    </xdr:from>
    <xdr:to>
      <xdr:col>10</xdr:col>
      <xdr:colOff>114300</xdr:colOff>
      <xdr:row>58</xdr:row>
      <xdr:rowOff>48349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0460"/>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146139</xdr:rowOff>
    </xdr:from>
    <xdr:to>
      <xdr:col>24</xdr:col>
      <xdr:colOff>114300</xdr:colOff>
      <xdr:row>58</xdr:row>
      <xdr:rowOff>76289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124566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145402</xdr:rowOff>
    </xdr:from>
    <xdr:to>
      <xdr:col>20</xdr:col>
      <xdr:colOff>38100</xdr:colOff>
      <xdr:row>58</xdr:row>
      <xdr:rowOff>75552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66679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151054</xdr:rowOff>
    </xdr:from>
    <xdr:to>
      <xdr:col>15</xdr:col>
      <xdr:colOff>101600</xdr:colOff>
      <xdr:row>58</xdr:row>
      <xdr:rowOff>81204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72331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157010</xdr:rowOff>
    </xdr:from>
    <xdr:to>
      <xdr:col>10</xdr:col>
      <xdr:colOff>165100</xdr:colOff>
      <xdr:row>58</xdr:row>
      <xdr:rowOff>87160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78287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168999</xdr:rowOff>
    </xdr:from>
    <xdr:to>
      <xdr:col>6</xdr:col>
      <xdr:colOff>38100</xdr:colOff>
      <xdr:row>58</xdr:row>
      <xdr:rowOff>99149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42163</xdr:rowOff>
    </xdr:from>
    <xdr:to>
      <xdr:col>24</xdr:col>
      <xdr:colOff>63500</xdr:colOff>
      <xdr:row>77</xdr:row>
      <xdr:rowOff>48913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43813"/>
          <a:ext cx="8382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137849</xdr:rowOff>
    </xdr:from>
    <xdr:to>
      <xdr:col>19</xdr:col>
      <xdr:colOff>177800</xdr:colOff>
      <xdr:row>77</xdr:row>
      <xdr:rowOff>48913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68049"/>
          <a:ext cx="889000" cy="8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137849</xdr:rowOff>
    </xdr:from>
    <xdr:to>
      <xdr:col>15</xdr:col>
      <xdr:colOff>50800</xdr:colOff>
      <xdr:row>77</xdr:row>
      <xdr:rowOff>2649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68049"/>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135889</xdr:rowOff>
    </xdr:from>
    <xdr:to>
      <xdr:col>10</xdr:col>
      <xdr:colOff>114300</xdr:colOff>
      <xdr:row>77</xdr:row>
      <xdr:rowOff>2649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6089"/>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162813</xdr:rowOff>
    </xdr:from>
    <xdr:to>
      <xdr:col>24</xdr:col>
      <xdr:colOff>114300</xdr:colOff>
      <xdr:row>77</xdr:row>
      <xdr:rowOff>92963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141240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169563</xdr:rowOff>
    </xdr:from>
    <xdr:to>
      <xdr:col>20</xdr:col>
      <xdr:colOff>38100</xdr:colOff>
      <xdr:row>77</xdr:row>
      <xdr:rowOff>99713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90840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9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87049</xdr:rowOff>
    </xdr:from>
    <xdr:to>
      <xdr:col>15</xdr:col>
      <xdr:colOff>101600</xdr:colOff>
      <xdr:row>77</xdr:row>
      <xdr:rowOff>17199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33727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123299</xdr:rowOff>
    </xdr:from>
    <xdr:to>
      <xdr:col>10</xdr:col>
      <xdr:colOff>165100</xdr:colOff>
      <xdr:row>77</xdr:row>
      <xdr:rowOff>53449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4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85089</xdr:rowOff>
    </xdr:from>
    <xdr:to>
      <xdr:col>6</xdr:col>
      <xdr:colOff>38100</xdr:colOff>
      <xdr:row>77</xdr:row>
      <xdr:rowOff>15239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31767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109893</xdr:rowOff>
    </xdr:from>
    <xdr:to>
      <xdr:col>24</xdr:col>
      <xdr:colOff>63500</xdr:colOff>
      <xdr:row>90</xdr:row>
      <xdr:rowOff>123228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54039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109893</xdr:rowOff>
    </xdr:from>
    <xdr:to>
      <xdr:col>19</xdr:col>
      <xdr:colOff>177800</xdr:colOff>
      <xdr:row>90</xdr:row>
      <xdr:rowOff>130150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540393"/>
          <a:ext cx="889000" cy="2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130150</xdr:rowOff>
    </xdr:from>
    <xdr:to>
      <xdr:col>15</xdr:col>
      <xdr:colOff>50800</xdr:colOff>
      <xdr:row>91</xdr:row>
      <xdr:rowOff>37706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560650"/>
          <a:ext cx="889000" cy="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37706</xdr:rowOff>
    </xdr:from>
    <xdr:to>
      <xdr:col>10</xdr:col>
      <xdr:colOff>114300</xdr:colOff>
      <xdr:row>91</xdr:row>
      <xdr:rowOff>89585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639656"/>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72428</xdr:rowOff>
    </xdr:from>
    <xdr:to>
      <xdr:col>24</xdr:col>
      <xdr:colOff>114300</xdr:colOff>
      <xdr:row>91</xdr:row>
      <xdr:rowOff>2578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5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25455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4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59093</xdr:rowOff>
    </xdr:from>
    <xdr:to>
      <xdr:col>20</xdr:col>
      <xdr:colOff>38100</xdr:colOff>
      <xdr:row>90</xdr:row>
      <xdr:rowOff>160693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4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5770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26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79350</xdr:rowOff>
    </xdr:from>
    <xdr:to>
      <xdr:col>15</xdr:col>
      <xdr:colOff>101600</xdr:colOff>
      <xdr:row>91</xdr:row>
      <xdr:rowOff>9500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5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26027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158356</xdr:rowOff>
    </xdr:from>
    <xdr:to>
      <xdr:col>10</xdr:col>
      <xdr:colOff>165100</xdr:colOff>
      <xdr:row>91</xdr:row>
      <xdr:rowOff>88506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5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105033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36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38785</xdr:rowOff>
    </xdr:from>
    <xdr:to>
      <xdr:col>6</xdr:col>
      <xdr:colOff>38100</xdr:colOff>
      <xdr:row>91</xdr:row>
      <xdr:rowOff>140385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6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156912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41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104229</xdr:rowOff>
    </xdr:from>
    <xdr:to>
      <xdr:col>55</xdr:col>
      <xdr:colOff>0</xdr:colOff>
      <xdr:row>36</xdr:row>
      <xdr:rowOff>110706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7642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65519</xdr:rowOff>
    </xdr:from>
    <xdr:to>
      <xdr:col>50</xdr:col>
      <xdr:colOff>114300</xdr:colOff>
      <xdr:row>36</xdr:row>
      <xdr:rowOff>110706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37719"/>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56032</xdr:rowOff>
    </xdr:from>
    <xdr:to>
      <xdr:col>45</xdr:col>
      <xdr:colOff>177800</xdr:colOff>
      <xdr:row>36</xdr:row>
      <xdr:rowOff>65519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2823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40049</xdr:rowOff>
    </xdr:from>
    <xdr:to>
      <xdr:col>41</xdr:col>
      <xdr:colOff>50800</xdr:colOff>
      <xdr:row>36</xdr:row>
      <xdr:rowOff>56032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12249"/>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53429</xdr:rowOff>
    </xdr:from>
    <xdr:to>
      <xdr:col>55</xdr:col>
      <xdr:colOff>50800</xdr:colOff>
      <xdr:row>36</xdr:row>
      <xdr:rowOff>155029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31856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0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59906</xdr:rowOff>
    </xdr:from>
    <xdr:to>
      <xdr:col>50</xdr:col>
      <xdr:colOff>165100</xdr:colOff>
      <xdr:row>36</xdr:row>
      <xdr:rowOff>161506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152633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2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14719</xdr:rowOff>
    </xdr:from>
    <xdr:to>
      <xdr:col>46</xdr:col>
      <xdr:colOff>38100</xdr:colOff>
      <xdr:row>36</xdr:row>
      <xdr:rowOff>116319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107446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xdr:rowOff>
    </xdr:from>
    <xdr:to>
      <xdr:col>41</xdr:col>
      <xdr:colOff>101600</xdr:colOff>
      <xdr:row>36</xdr:row>
      <xdr:rowOff>106832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97959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160699</xdr:rowOff>
    </xdr:from>
    <xdr:to>
      <xdr:col>36</xdr:col>
      <xdr:colOff>165100</xdr:colOff>
      <xdr:row>36</xdr:row>
      <xdr:rowOff>90849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81976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16256</xdr:rowOff>
    </xdr:from>
    <xdr:to>
      <xdr:col>55</xdr:col>
      <xdr:colOff>0</xdr:colOff>
      <xdr:row>56</xdr:row>
      <xdr:rowOff>63005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17456"/>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16256</xdr:rowOff>
    </xdr:from>
    <xdr:to>
      <xdr:col>50</xdr:col>
      <xdr:colOff>114300</xdr:colOff>
      <xdr:row>56</xdr:row>
      <xdr:rowOff>110801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17456"/>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102324</xdr:rowOff>
    </xdr:from>
    <xdr:to>
      <xdr:col>45</xdr:col>
      <xdr:colOff>177800</xdr:colOff>
      <xdr:row>56</xdr:row>
      <xdr:rowOff>110801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32074"/>
          <a:ext cx="889000" cy="1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94075</xdr:rowOff>
    </xdr:from>
    <xdr:to>
      <xdr:col>41</xdr:col>
      <xdr:colOff>50800</xdr:colOff>
      <xdr:row>55</xdr:row>
      <xdr:rowOff>102324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52375"/>
          <a:ext cx="889000" cy="1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12205</xdr:rowOff>
    </xdr:from>
    <xdr:to>
      <xdr:col>55</xdr:col>
      <xdr:colOff>50800</xdr:colOff>
      <xdr:row>56</xdr:row>
      <xdr:rowOff>113805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162082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136906</xdr:rowOff>
    </xdr:from>
    <xdr:to>
      <xdr:col>50</xdr:col>
      <xdr:colOff>165100</xdr:colOff>
      <xdr:row>56</xdr:row>
      <xdr:rowOff>67056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83583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60001</xdr:rowOff>
    </xdr:from>
    <xdr:to>
      <xdr:col>46</xdr:col>
      <xdr:colOff>38100</xdr:colOff>
      <xdr:row>56</xdr:row>
      <xdr:rowOff>161601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152728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5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51524</xdr:rowOff>
    </xdr:from>
    <xdr:to>
      <xdr:col>41</xdr:col>
      <xdr:colOff>101600</xdr:colOff>
      <xdr:row>55</xdr:row>
      <xdr:rowOff>153124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169651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43275</xdr:rowOff>
    </xdr:from>
    <xdr:to>
      <xdr:col>36</xdr:col>
      <xdr:colOff>165100</xdr:colOff>
      <xdr:row>54</xdr:row>
      <xdr:rowOff>144875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161402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0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60571</xdr:rowOff>
    </xdr:from>
    <xdr:to>
      <xdr:col>55</xdr:col>
      <xdr:colOff>0</xdr:colOff>
      <xdr:row>78</xdr:row>
      <xdr:rowOff>50121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262221"/>
          <a:ext cx="8382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74909</xdr:rowOff>
    </xdr:from>
    <xdr:to>
      <xdr:col>50</xdr:col>
      <xdr:colOff>114300</xdr:colOff>
      <xdr:row>77</xdr:row>
      <xdr:rowOff>60571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05109"/>
          <a:ext cx="889000" cy="1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159915</xdr:rowOff>
    </xdr:from>
    <xdr:to>
      <xdr:col>45</xdr:col>
      <xdr:colOff>177800</xdr:colOff>
      <xdr:row>76</xdr:row>
      <xdr:rowOff>74909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847215"/>
          <a:ext cx="889000" cy="2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159915</xdr:rowOff>
    </xdr:from>
    <xdr:to>
      <xdr:col>41</xdr:col>
      <xdr:colOff>50800</xdr:colOff>
      <xdr:row>77</xdr:row>
      <xdr:rowOff>10933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847215"/>
          <a:ext cx="889000" cy="3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170771</xdr:rowOff>
    </xdr:from>
    <xdr:to>
      <xdr:col>55</xdr:col>
      <xdr:colOff>50800</xdr:colOff>
      <xdr:row>78</xdr:row>
      <xdr:rowOff>100921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149198</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9771</xdr:rowOff>
    </xdr:from>
    <xdr:to>
      <xdr:col>50</xdr:col>
      <xdr:colOff>165100</xdr:colOff>
      <xdr:row>77</xdr:row>
      <xdr:rowOff>111371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127898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24109</xdr:rowOff>
    </xdr:from>
    <xdr:to>
      <xdr:col>46</xdr:col>
      <xdr:colOff>38100</xdr:colOff>
      <xdr:row>76</xdr:row>
      <xdr:rowOff>125709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142236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109115</xdr:rowOff>
    </xdr:from>
    <xdr:to>
      <xdr:col>41</xdr:col>
      <xdr:colOff>101600</xdr:colOff>
      <xdr:row>75</xdr:row>
      <xdr:rowOff>39265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55792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5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131583</xdr:rowOff>
    </xdr:from>
    <xdr:to>
      <xdr:col>36</xdr:col>
      <xdr:colOff>165100</xdr:colOff>
      <xdr:row>77</xdr:row>
      <xdr:rowOff>61733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52860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2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58376</xdr:rowOff>
    </xdr:from>
    <xdr:to>
      <xdr:col>55</xdr:col>
      <xdr:colOff>0</xdr:colOff>
      <xdr:row>96</xdr:row>
      <xdr:rowOff>142481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17576"/>
          <a:ext cx="838200" cy="8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142481</xdr:rowOff>
    </xdr:from>
    <xdr:to>
      <xdr:col>50</xdr:col>
      <xdr:colOff>114300</xdr:colOff>
      <xdr:row>97</xdr:row>
      <xdr:rowOff>98437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601681"/>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65157</xdr:rowOff>
    </xdr:from>
    <xdr:to>
      <xdr:col>45</xdr:col>
      <xdr:colOff>177800</xdr:colOff>
      <xdr:row>97</xdr:row>
      <xdr:rowOff>98437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69580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126118</xdr:rowOff>
    </xdr:from>
    <xdr:to>
      <xdr:col>41</xdr:col>
      <xdr:colOff>50800</xdr:colOff>
      <xdr:row>97</xdr:row>
      <xdr:rowOff>65157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85318"/>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7576</xdr:rowOff>
    </xdr:from>
    <xdr:to>
      <xdr:col>55</xdr:col>
      <xdr:colOff>50800</xdr:colOff>
      <xdr:row>96</xdr:row>
      <xdr:rowOff>109176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30453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31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91681</xdr:rowOff>
    </xdr:from>
    <xdr:to>
      <xdr:col>50</xdr:col>
      <xdr:colOff>165100</xdr:colOff>
      <xdr:row>97</xdr:row>
      <xdr:rowOff>21831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12958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47637</xdr:rowOff>
    </xdr:from>
    <xdr:to>
      <xdr:col>46</xdr:col>
      <xdr:colOff>38100</xdr:colOff>
      <xdr:row>97</xdr:row>
      <xdr:rowOff>149237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140364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14357</xdr:rowOff>
    </xdr:from>
    <xdr:to>
      <xdr:col>41</xdr:col>
      <xdr:colOff>101600</xdr:colOff>
      <xdr:row>97</xdr:row>
      <xdr:rowOff>115957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107084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75318</xdr:rowOff>
    </xdr:from>
    <xdr:to>
      <xdr:col>36</xdr:col>
      <xdr:colOff>165100</xdr:colOff>
      <xdr:row>97</xdr:row>
      <xdr:rowOff>5468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21995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21704</xdr:rowOff>
    </xdr:from>
    <xdr:to>
      <xdr:col>85</xdr:col>
      <xdr:colOff>127000</xdr:colOff>
      <xdr:row>39</xdr:row>
      <xdr:rowOff>36982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08254"/>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10808</xdr:rowOff>
    </xdr:from>
    <xdr:to>
      <xdr:col>81</xdr:col>
      <xdr:colOff>50800</xdr:colOff>
      <xdr:row>39</xdr:row>
      <xdr:rowOff>36982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97358"/>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10808</xdr:rowOff>
    </xdr:from>
    <xdr:to>
      <xdr:col>76</xdr:col>
      <xdr:colOff>114300</xdr:colOff>
      <xdr:row>39</xdr:row>
      <xdr:rowOff>11836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9735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11836</xdr:rowOff>
    </xdr:from>
    <xdr:to>
      <xdr:col>71</xdr:col>
      <xdr:colOff>177800</xdr:colOff>
      <xdr:row>39</xdr:row>
      <xdr:rowOff>15456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9838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142354</xdr:rowOff>
    </xdr:from>
    <xdr:to>
      <xdr:col>85</xdr:col>
      <xdr:colOff>177800</xdr:colOff>
      <xdr:row>39</xdr:row>
      <xdr:rowOff>72504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157632</xdr:rowOff>
    </xdr:from>
    <xdr:to>
      <xdr:col>81</xdr:col>
      <xdr:colOff>101600</xdr:colOff>
      <xdr:row>39</xdr:row>
      <xdr:rowOff>87782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78909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131458</xdr:rowOff>
    </xdr:from>
    <xdr:to>
      <xdr:col>76</xdr:col>
      <xdr:colOff>165100</xdr:colOff>
      <xdr:row>39</xdr:row>
      <xdr:rowOff>61608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52735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3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132486</xdr:rowOff>
    </xdr:from>
    <xdr:to>
      <xdr:col>72</xdr:col>
      <xdr:colOff>38100</xdr:colOff>
      <xdr:row>39</xdr:row>
      <xdr:rowOff>62636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53763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4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136106</xdr:rowOff>
    </xdr:from>
    <xdr:to>
      <xdr:col>67</xdr:col>
      <xdr:colOff>101600</xdr:colOff>
      <xdr:row>39</xdr:row>
      <xdr:rowOff>66256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57383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74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121383</xdr:rowOff>
    </xdr:from>
    <xdr:to>
      <xdr:col>85</xdr:col>
      <xdr:colOff>127000</xdr:colOff>
      <xdr:row>72</xdr:row>
      <xdr:rowOff>122012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122883"/>
          <a:ext cx="838200" cy="3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122012</xdr:rowOff>
    </xdr:from>
    <xdr:to>
      <xdr:col>81</xdr:col>
      <xdr:colOff>50800</xdr:colOff>
      <xdr:row>73</xdr:row>
      <xdr:rowOff>12170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466412"/>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12170</xdr:rowOff>
    </xdr:from>
    <xdr:to>
      <xdr:col>76</xdr:col>
      <xdr:colOff>114300</xdr:colOff>
      <xdr:row>73</xdr:row>
      <xdr:rowOff>50088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5280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41031</xdr:rowOff>
    </xdr:from>
    <xdr:to>
      <xdr:col>71</xdr:col>
      <xdr:colOff>177800</xdr:colOff>
      <xdr:row>73</xdr:row>
      <xdr:rowOff>50088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556881"/>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70583</xdr:rowOff>
    </xdr:from>
    <xdr:to>
      <xdr:col>85</xdr:col>
      <xdr:colOff>177800</xdr:colOff>
      <xdr:row>71</xdr:row>
      <xdr:rowOff>733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0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156960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19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71212</xdr:rowOff>
    </xdr:from>
    <xdr:to>
      <xdr:col>81</xdr:col>
      <xdr:colOff>101600</xdr:colOff>
      <xdr:row>73</xdr:row>
      <xdr:rowOff>1362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17889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1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132820</xdr:rowOff>
    </xdr:from>
    <xdr:to>
      <xdr:col>76</xdr:col>
      <xdr:colOff>165100</xdr:colOff>
      <xdr:row>73</xdr:row>
      <xdr:rowOff>62970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79497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170738</xdr:rowOff>
    </xdr:from>
    <xdr:to>
      <xdr:col>72</xdr:col>
      <xdr:colOff>38100</xdr:colOff>
      <xdr:row>73</xdr:row>
      <xdr:rowOff>100888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117415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2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161681</xdr:rowOff>
    </xdr:from>
    <xdr:to>
      <xdr:col>67</xdr:col>
      <xdr:colOff>101600</xdr:colOff>
      <xdr:row>73</xdr:row>
      <xdr:rowOff>91831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108358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2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87351</xdr:rowOff>
    </xdr:from>
    <xdr:to>
      <xdr:col>85</xdr:col>
      <xdr:colOff>127000</xdr:colOff>
      <xdr:row>97</xdr:row>
      <xdr:rowOff>96448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18001"/>
          <a:ext cx="8382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169143</xdr:rowOff>
    </xdr:from>
    <xdr:to>
      <xdr:col>81</xdr:col>
      <xdr:colOff>50800</xdr:colOff>
      <xdr:row>97</xdr:row>
      <xdr:rowOff>96448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456893"/>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169143</xdr:rowOff>
    </xdr:from>
    <xdr:to>
      <xdr:col>76</xdr:col>
      <xdr:colOff>114300</xdr:colOff>
      <xdr:row>96</xdr:row>
      <xdr:rowOff>77521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56893"/>
          <a:ext cx="889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49357</xdr:rowOff>
    </xdr:from>
    <xdr:to>
      <xdr:col>71</xdr:col>
      <xdr:colOff>177800</xdr:colOff>
      <xdr:row>96</xdr:row>
      <xdr:rowOff>77521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337107"/>
          <a:ext cx="889000" cy="19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36551</xdr:rowOff>
    </xdr:from>
    <xdr:to>
      <xdr:col>85</xdr:col>
      <xdr:colOff>177800</xdr:colOff>
      <xdr:row>97</xdr:row>
      <xdr:rowOff>138151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14978</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45648</xdr:rowOff>
    </xdr:from>
    <xdr:to>
      <xdr:col>81</xdr:col>
      <xdr:colOff>101600</xdr:colOff>
      <xdr:row>97</xdr:row>
      <xdr:rowOff>147248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138375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7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118343</xdr:rowOff>
    </xdr:from>
    <xdr:to>
      <xdr:col>76</xdr:col>
      <xdr:colOff>165100</xdr:colOff>
      <xdr:row>96</xdr:row>
      <xdr:rowOff>48493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65020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26721</xdr:rowOff>
    </xdr:from>
    <xdr:to>
      <xdr:col>72</xdr:col>
      <xdr:colOff>38100</xdr:colOff>
      <xdr:row>96</xdr:row>
      <xdr:rowOff>128321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144848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2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170007</xdr:rowOff>
    </xdr:from>
    <xdr:to>
      <xdr:col>67</xdr:col>
      <xdr:colOff>101600</xdr:colOff>
      <xdr:row>95</xdr:row>
      <xdr:rowOff>100157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2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116684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0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30788</xdr:rowOff>
    </xdr:from>
    <xdr:to>
      <xdr:col>116</xdr:col>
      <xdr:colOff>63500</xdr:colOff>
      <xdr:row>33</xdr:row>
      <xdr:rowOff>66385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688638"/>
          <a:ext cx="8382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141823</xdr:rowOff>
    </xdr:from>
    <xdr:to>
      <xdr:col>111</xdr:col>
      <xdr:colOff>177800</xdr:colOff>
      <xdr:row>33</xdr:row>
      <xdr:rowOff>66385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62822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141823</xdr:rowOff>
    </xdr:from>
    <xdr:to>
      <xdr:col>107</xdr:col>
      <xdr:colOff>50800</xdr:colOff>
      <xdr:row>33</xdr:row>
      <xdr:rowOff>141660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628223"/>
          <a:ext cx="889000" cy="17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148844</xdr:rowOff>
    </xdr:from>
    <xdr:to>
      <xdr:col>102</xdr:col>
      <xdr:colOff>114300</xdr:colOff>
      <xdr:row>33</xdr:row>
      <xdr:rowOff>141660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635244"/>
          <a:ext cx="889000" cy="1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151438</xdr:rowOff>
    </xdr:from>
    <xdr:to>
      <xdr:col>116</xdr:col>
      <xdr:colOff>114300</xdr:colOff>
      <xdr:row>33</xdr:row>
      <xdr:rowOff>81588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6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2865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48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15585</xdr:rowOff>
    </xdr:from>
    <xdr:to>
      <xdr:col>112</xdr:col>
      <xdr:colOff>38100</xdr:colOff>
      <xdr:row>33</xdr:row>
      <xdr:rowOff>117185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6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133712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4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91023</xdr:rowOff>
    </xdr:from>
    <xdr:to>
      <xdr:col>107</xdr:col>
      <xdr:colOff>101600</xdr:colOff>
      <xdr:row>33</xdr:row>
      <xdr:rowOff>21173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37700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3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90860</xdr:rowOff>
    </xdr:from>
    <xdr:to>
      <xdr:col>102</xdr:col>
      <xdr:colOff>165100</xdr:colOff>
      <xdr:row>34</xdr:row>
      <xdr:rowOff>21010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7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37537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98044</xdr:rowOff>
    </xdr:from>
    <xdr:to>
      <xdr:col>98</xdr:col>
      <xdr:colOff>38100</xdr:colOff>
      <xdr:row>33</xdr:row>
      <xdr:rowOff>28194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44721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122424</xdr:rowOff>
    </xdr:from>
    <xdr:to>
      <xdr:col>116</xdr:col>
      <xdr:colOff>63500</xdr:colOff>
      <xdr:row>57</xdr:row>
      <xdr:rowOff>157923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95074"/>
          <a:ext cx="8382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157923</xdr:rowOff>
    </xdr:from>
    <xdr:to>
      <xdr:col>111</xdr:col>
      <xdr:colOff>177800</xdr:colOff>
      <xdr:row>58</xdr:row>
      <xdr:rowOff>75855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930573"/>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69748</xdr:rowOff>
    </xdr:from>
    <xdr:to>
      <xdr:col>107</xdr:col>
      <xdr:colOff>50800</xdr:colOff>
      <xdr:row>58</xdr:row>
      <xdr:rowOff>75855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1384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44472</xdr:rowOff>
    </xdr:from>
    <xdr:to>
      <xdr:col>102</xdr:col>
      <xdr:colOff>114300</xdr:colOff>
      <xdr:row>58</xdr:row>
      <xdr:rowOff>69748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988572"/>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71624</xdr:rowOff>
    </xdr:from>
    <xdr:to>
      <xdr:col>116</xdr:col>
      <xdr:colOff>114300</xdr:colOff>
      <xdr:row>58</xdr:row>
      <xdr:rowOff>1774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8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94501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9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107123</xdr:rowOff>
    </xdr:from>
    <xdr:to>
      <xdr:col>112</xdr:col>
      <xdr:colOff>38100</xdr:colOff>
      <xdr:row>58</xdr:row>
      <xdr:rowOff>37273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53800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6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25055</xdr:rowOff>
    </xdr:from>
    <xdr:to>
      <xdr:col>107</xdr:col>
      <xdr:colOff>101600</xdr:colOff>
      <xdr:row>58</xdr:row>
      <xdr:rowOff>126655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117782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18948</xdr:rowOff>
    </xdr:from>
    <xdr:to>
      <xdr:col>102</xdr:col>
      <xdr:colOff>165100</xdr:colOff>
      <xdr:row>58</xdr:row>
      <xdr:rowOff>120548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111675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165122</xdr:rowOff>
    </xdr:from>
    <xdr:to>
      <xdr:col>98</xdr:col>
      <xdr:colOff>38100</xdr:colOff>
      <xdr:row>58</xdr:row>
      <xdr:rowOff>95272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86399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137261</xdr:rowOff>
    </xdr:from>
    <xdr:to>
      <xdr:col>116</xdr:col>
      <xdr:colOff>63500</xdr:colOff>
      <xdr:row>73</xdr:row>
      <xdr:rowOff>89751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481661"/>
          <a:ext cx="8382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59386</xdr:rowOff>
    </xdr:from>
    <xdr:to>
      <xdr:col>111</xdr:col>
      <xdr:colOff>177800</xdr:colOff>
      <xdr:row>73</xdr:row>
      <xdr:rowOff>89751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75236"/>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59386</xdr:rowOff>
    </xdr:from>
    <xdr:to>
      <xdr:col>107</xdr:col>
      <xdr:colOff>50800</xdr:colOff>
      <xdr:row>73</xdr:row>
      <xdr:rowOff>170637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75236"/>
          <a:ext cx="889000" cy="1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100152</xdr:rowOff>
    </xdr:from>
    <xdr:to>
      <xdr:col>102</xdr:col>
      <xdr:colOff>114300</xdr:colOff>
      <xdr:row>73</xdr:row>
      <xdr:rowOff>170637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16002"/>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86461</xdr:rowOff>
    </xdr:from>
    <xdr:to>
      <xdr:col>116</xdr:col>
      <xdr:colOff>114300</xdr:colOff>
      <xdr:row>73</xdr:row>
      <xdr:rowOff>16611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4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109338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2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38951</xdr:rowOff>
    </xdr:from>
    <xdr:to>
      <xdr:col>112</xdr:col>
      <xdr:colOff>38100</xdr:colOff>
      <xdr:row>73</xdr:row>
      <xdr:rowOff>140551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157078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8586</xdr:rowOff>
    </xdr:from>
    <xdr:to>
      <xdr:col>107</xdr:col>
      <xdr:colOff>101600</xdr:colOff>
      <xdr:row>73</xdr:row>
      <xdr:rowOff>110186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126713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119837</xdr:rowOff>
    </xdr:from>
    <xdr:to>
      <xdr:col>102</xdr:col>
      <xdr:colOff>165100</xdr:colOff>
      <xdr:row>74</xdr:row>
      <xdr:rowOff>49987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66514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49352</xdr:rowOff>
    </xdr:from>
    <xdr:to>
      <xdr:col>98</xdr:col>
      <xdr:colOff>38100</xdr:colOff>
      <xdr:row>73</xdr:row>
      <xdr:rowOff>150952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167479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492,493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62,951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これまでの行財政改革により職員数は減少しているものの、職員構造上、平均年齢が高いことで職員給が類似団体平均を上回っていることが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175,297</a:t>
          </a:r>
          <a:r>
            <a:rPr kumimoji="1" lang="ja-JP" altLang="en-US" sz="1300">
              <a:latin typeface="ＭＳ Ｐゴシック" panose="020B0600070205080204" pitchFamily="50" charset="-128"/>
              <a:ea typeface="ＭＳ Ｐゴシック" panose="020B0600070205080204" pitchFamily="50" charset="-128"/>
            </a:rPr>
            <a:t>円となっており、原爆被爆関連経費等により類似都市と比較して高い水準で推移している。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年度に公共用地先行取得等事業債の繰上償還を行ったこと等により住民一人当たり</a:t>
          </a:r>
          <a:r>
            <a:rPr kumimoji="1" lang="en-US" altLang="ja-JP" sz="1300">
              <a:latin typeface="ＭＳ Ｐゴシック" panose="020B0600070205080204" pitchFamily="50" charset="-128"/>
              <a:ea typeface="ＭＳ Ｐゴシック" panose="020B0600070205080204" pitchFamily="50" charset="-128"/>
            </a:rPr>
            <a:t>64,641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12,022</a:t>
          </a:r>
          <a:r>
            <a:rPr kumimoji="1" lang="ja-JP" altLang="en-US" sz="1300">
              <a:latin typeface="ＭＳ Ｐゴシック" panose="020B0600070205080204" pitchFamily="50" charset="-128"/>
              <a:ea typeface="ＭＳ Ｐゴシック" panose="020B0600070205080204" pitchFamily="50" charset="-128"/>
            </a:rPr>
            <a:t>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421,799
417,990
405.86
211,045,012
207,733,195
2,419,261
99,391,617
250,042,505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31387</xdr:rowOff>
    </xdr:from>
    <xdr:to>
      <xdr:col>24</xdr:col>
      <xdr:colOff>63500</xdr:colOff>
      <xdr:row>35</xdr:row>
      <xdr:rowOff>65133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32137"/>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8527</xdr:rowOff>
    </xdr:from>
    <xdr:to>
      <xdr:col>19</xdr:col>
      <xdr:colOff>177800</xdr:colOff>
      <xdr:row>35</xdr:row>
      <xdr:rowOff>31387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092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42817</xdr:rowOff>
    </xdr:from>
    <xdr:to>
      <xdr:col>15</xdr:col>
      <xdr:colOff>50800</xdr:colOff>
      <xdr:row>35</xdr:row>
      <xdr:rowOff>8527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7211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42817</xdr:rowOff>
    </xdr:from>
    <xdr:to>
      <xdr:col>10</xdr:col>
      <xdr:colOff>114300</xdr:colOff>
      <xdr:row>34</xdr:row>
      <xdr:rowOff>160383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721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14333</xdr:rowOff>
    </xdr:from>
    <xdr:to>
      <xdr:col>24</xdr:col>
      <xdr:colOff>114300</xdr:colOff>
      <xdr:row>35</xdr:row>
      <xdr:rowOff>115933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37210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152037</xdr:rowOff>
    </xdr:from>
    <xdr:to>
      <xdr:col>20</xdr:col>
      <xdr:colOff>38100</xdr:colOff>
      <xdr:row>35</xdr:row>
      <xdr:rowOff>82187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98714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129177</xdr:rowOff>
    </xdr:from>
    <xdr:to>
      <xdr:col>15</xdr:col>
      <xdr:colOff>101600</xdr:colOff>
      <xdr:row>35</xdr:row>
      <xdr:rowOff>59327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75854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3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163467</xdr:rowOff>
    </xdr:from>
    <xdr:to>
      <xdr:col>10</xdr:col>
      <xdr:colOff>165100</xdr:colOff>
      <xdr:row>34</xdr:row>
      <xdr:rowOff>93617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109583</xdr:rowOff>
    </xdr:from>
    <xdr:to>
      <xdr:col>6</xdr:col>
      <xdr:colOff>38100</xdr:colOff>
      <xdr:row>35</xdr:row>
      <xdr:rowOff>39733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30860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147289</xdr:rowOff>
    </xdr:from>
    <xdr:to>
      <xdr:col>24</xdr:col>
      <xdr:colOff>63500</xdr:colOff>
      <xdr:row>56</xdr:row>
      <xdr:rowOff>5466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77039"/>
          <a:ext cx="8382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86802</xdr:rowOff>
    </xdr:from>
    <xdr:to>
      <xdr:col>19</xdr:col>
      <xdr:colOff>177800</xdr:colOff>
      <xdr:row>56</xdr:row>
      <xdr:rowOff>5466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16552"/>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82116</xdr:rowOff>
    </xdr:from>
    <xdr:to>
      <xdr:col>15</xdr:col>
      <xdr:colOff>50800</xdr:colOff>
      <xdr:row>55</xdr:row>
      <xdr:rowOff>86802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1186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65908</xdr:rowOff>
    </xdr:from>
    <xdr:to>
      <xdr:col>10</xdr:col>
      <xdr:colOff>114300</xdr:colOff>
      <xdr:row>55</xdr:row>
      <xdr:rowOff>82116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24208"/>
          <a:ext cx="889000" cy="18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96489</xdr:rowOff>
    </xdr:from>
    <xdr:to>
      <xdr:col>24</xdr:col>
      <xdr:colOff>114300</xdr:colOff>
      <xdr:row>56</xdr:row>
      <xdr:rowOff>26639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119366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126116</xdr:rowOff>
    </xdr:from>
    <xdr:to>
      <xdr:col>20</xdr:col>
      <xdr:colOff>38100</xdr:colOff>
      <xdr:row>56</xdr:row>
      <xdr:rowOff>56266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72793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36002</xdr:rowOff>
    </xdr:from>
    <xdr:to>
      <xdr:col>15</xdr:col>
      <xdr:colOff>101600</xdr:colOff>
      <xdr:row>55</xdr:row>
      <xdr:rowOff>137602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154129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31316</xdr:rowOff>
    </xdr:from>
    <xdr:to>
      <xdr:col>10</xdr:col>
      <xdr:colOff>165100</xdr:colOff>
      <xdr:row>55</xdr:row>
      <xdr:rowOff>132916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149443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2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15108</xdr:rowOff>
    </xdr:from>
    <xdr:to>
      <xdr:col>6</xdr:col>
      <xdr:colOff>38100</xdr:colOff>
      <xdr:row>54</xdr:row>
      <xdr:rowOff>116708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133235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0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95974</xdr:rowOff>
    </xdr:from>
    <xdr:to>
      <xdr:col>24</xdr:col>
      <xdr:colOff>63500</xdr:colOff>
      <xdr:row>73</xdr:row>
      <xdr:rowOff>113830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11824"/>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95974</xdr:rowOff>
    </xdr:from>
    <xdr:to>
      <xdr:col>19</xdr:col>
      <xdr:colOff>177800</xdr:colOff>
      <xdr:row>73</xdr:row>
      <xdr:rowOff>144514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11824"/>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144514</xdr:rowOff>
    </xdr:from>
    <xdr:to>
      <xdr:col>15</xdr:col>
      <xdr:colOff>50800</xdr:colOff>
      <xdr:row>74</xdr:row>
      <xdr:rowOff>109703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60364"/>
          <a:ext cx="889000" cy="1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109703</xdr:rowOff>
    </xdr:from>
    <xdr:to>
      <xdr:col>10</xdr:col>
      <xdr:colOff>114300</xdr:colOff>
      <xdr:row>75</xdr:row>
      <xdr:rowOff>13818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97003"/>
          <a:ext cx="889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63030</xdr:rowOff>
    </xdr:from>
    <xdr:to>
      <xdr:col>24</xdr:col>
      <xdr:colOff>114300</xdr:colOff>
      <xdr:row>73</xdr:row>
      <xdr:rowOff>164630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85907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45174</xdr:rowOff>
    </xdr:from>
    <xdr:to>
      <xdr:col>20</xdr:col>
      <xdr:colOff>38100</xdr:colOff>
      <xdr:row>73</xdr:row>
      <xdr:rowOff>146774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163301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3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93714</xdr:rowOff>
    </xdr:from>
    <xdr:to>
      <xdr:col>15</xdr:col>
      <xdr:colOff>101600</xdr:colOff>
      <xdr:row>74</xdr:row>
      <xdr:rowOff>23864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40391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58903</xdr:rowOff>
    </xdr:from>
    <xdr:to>
      <xdr:col>10</xdr:col>
      <xdr:colOff>165100</xdr:colOff>
      <xdr:row>74</xdr:row>
      <xdr:rowOff>160503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5580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2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134468</xdr:rowOff>
    </xdr:from>
    <xdr:to>
      <xdr:col>6</xdr:col>
      <xdr:colOff>38100</xdr:colOff>
      <xdr:row>75</xdr:row>
      <xdr:rowOff>64618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81145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9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131604</xdr:rowOff>
    </xdr:from>
    <xdr:to>
      <xdr:col>24</xdr:col>
      <xdr:colOff>62865</xdr:colOff>
      <xdr:row>99</xdr:row>
      <xdr:rowOff>16599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076454"/>
          <a:ext cx="1270" cy="91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16599</xdr:rowOff>
    </xdr:from>
    <xdr:to>
      <xdr:col>24</xdr:col>
      <xdr:colOff>152400</xdr:colOff>
      <xdr:row>99</xdr:row>
      <xdr:rowOff>16599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90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78281</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8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131604</xdr:rowOff>
    </xdr:from>
    <xdr:to>
      <xdr:col>24</xdr:col>
      <xdr:colOff>152400</xdr:colOff>
      <xdr:row>93</xdr:row>
      <xdr:rowOff>131604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07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67805</xdr:rowOff>
    </xdr:from>
    <xdr:to>
      <xdr:col>24</xdr:col>
      <xdr:colOff>63500</xdr:colOff>
      <xdr:row>93</xdr:row>
      <xdr:rowOff>131604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012655"/>
          <a:ext cx="8382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64382</xdr:rowOff>
    </xdr:from>
    <xdr:to>
      <xdr:col>24</xdr:col>
      <xdr:colOff>114300</xdr:colOff>
      <xdr:row>97</xdr:row>
      <xdr:rowOff>165982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119678</xdr:rowOff>
    </xdr:from>
    <xdr:to>
      <xdr:col>19</xdr:col>
      <xdr:colOff>177800</xdr:colOff>
      <xdr:row>93</xdr:row>
      <xdr:rowOff>67805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893078"/>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99149</xdr:rowOff>
    </xdr:from>
    <xdr:to>
      <xdr:col>20</xdr:col>
      <xdr:colOff>38100</xdr:colOff>
      <xdr:row>98</xdr:row>
      <xdr:rowOff>29299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20426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109962</xdr:rowOff>
    </xdr:from>
    <xdr:to>
      <xdr:col>15</xdr:col>
      <xdr:colOff>50800</xdr:colOff>
      <xdr:row>92</xdr:row>
      <xdr:rowOff>119678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711912"/>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98730</xdr:rowOff>
    </xdr:from>
    <xdr:to>
      <xdr:col>15</xdr:col>
      <xdr:colOff>101600</xdr:colOff>
      <xdr:row>98</xdr:row>
      <xdr:rowOff>28880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20007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109962</xdr:rowOff>
    </xdr:from>
    <xdr:to>
      <xdr:col>10</xdr:col>
      <xdr:colOff>114300</xdr:colOff>
      <xdr:row>92</xdr:row>
      <xdr:rowOff>138348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711912"/>
          <a:ext cx="889000" cy="1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74079</xdr:rowOff>
    </xdr:from>
    <xdr:to>
      <xdr:col>10</xdr:col>
      <xdr:colOff>165100</xdr:colOff>
      <xdr:row>98</xdr:row>
      <xdr:rowOff>4229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166806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108522</xdr:rowOff>
    </xdr:from>
    <xdr:to>
      <xdr:col>6</xdr:col>
      <xdr:colOff>38100</xdr:colOff>
      <xdr:row>98</xdr:row>
      <xdr:rowOff>38672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29799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80804</xdr:rowOff>
    </xdr:from>
    <xdr:to>
      <xdr:col>24</xdr:col>
      <xdr:colOff>114300</xdr:colOff>
      <xdr:row>94</xdr:row>
      <xdr:rowOff>10954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33831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17005</xdr:rowOff>
    </xdr:from>
    <xdr:to>
      <xdr:col>20</xdr:col>
      <xdr:colOff>38100</xdr:colOff>
      <xdr:row>93</xdr:row>
      <xdr:rowOff>118605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135132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7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68878</xdr:rowOff>
    </xdr:from>
    <xdr:to>
      <xdr:col>15</xdr:col>
      <xdr:colOff>101600</xdr:colOff>
      <xdr:row>92</xdr:row>
      <xdr:rowOff>170478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8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15555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6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59162</xdr:rowOff>
    </xdr:from>
    <xdr:to>
      <xdr:col>10</xdr:col>
      <xdr:colOff>165100</xdr:colOff>
      <xdr:row>91</xdr:row>
      <xdr:rowOff>160762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5839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87548</xdr:rowOff>
    </xdr:from>
    <xdr:to>
      <xdr:col>6</xdr:col>
      <xdr:colOff>38100</xdr:colOff>
      <xdr:row>93</xdr:row>
      <xdr:rowOff>17698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8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34225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63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136499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120497</xdr:rowOff>
    </xdr:from>
    <xdr:to>
      <xdr:col>41</xdr:col>
      <xdr:colOff>50800</xdr:colOff>
      <xdr:row>38</xdr:row>
      <xdr:rowOff>126898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55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6976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76098</xdr:rowOff>
    </xdr:from>
    <xdr:to>
      <xdr:col>41</xdr:col>
      <xdr:colOff>101600</xdr:colOff>
      <xdr:row>39</xdr:row>
      <xdr:rowOff>6248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168825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69697</xdr:rowOff>
    </xdr:from>
    <xdr:to>
      <xdr:col>36</xdr:col>
      <xdr:colOff>165100</xdr:colOff>
      <xdr:row>38</xdr:row>
      <xdr:rowOff>171297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162424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24165</xdr:rowOff>
    </xdr:from>
    <xdr:to>
      <xdr:col>55</xdr:col>
      <xdr:colOff>0</xdr:colOff>
      <xdr:row>56</xdr:row>
      <xdr:rowOff>68468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25365"/>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24165</xdr:rowOff>
    </xdr:from>
    <xdr:to>
      <xdr:col>50</xdr:col>
      <xdr:colOff>114300</xdr:colOff>
      <xdr:row>56</xdr:row>
      <xdr:rowOff>31801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25365"/>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31801</xdr:rowOff>
    </xdr:from>
    <xdr:to>
      <xdr:col>45</xdr:col>
      <xdr:colOff>177800</xdr:colOff>
      <xdr:row>56</xdr:row>
      <xdr:rowOff>76195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33001"/>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76195</xdr:rowOff>
    </xdr:from>
    <xdr:to>
      <xdr:col>41</xdr:col>
      <xdr:colOff>50800</xdr:colOff>
      <xdr:row>56</xdr:row>
      <xdr:rowOff>95489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77395"/>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17668</xdr:rowOff>
    </xdr:from>
    <xdr:to>
      <xdr:col>55</xdr:col>
      <xdr:colOff>50800</xdr:colOff>
      <xdr:row>56</xdr:row>
      <xdr:rowOff>119268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40545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7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144815</xdr:rowOff>
    </xdr:from>
    <xdr:to>
      <xdr:col>50</xdr:col>
      <xdr:colOff>165100</xdr:colOff>
      <xdr:row>56</xdr:row>
      <xdr:rowOff>74965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91492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152451</xdr:rowOff>
    </xdr:from>
    <xdr:to>
      <xdr:col>46</xdr:col>
      <xdr:colOff>38100</xdr:colOff>
      <xdr:row>56</xdr:row>
      <xdr:rowOff>82601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99128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35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25395</xdr:rowOff>
    </xdr:from>
    <xdr:to>
      <xdr:col>41</xdr:col>
      <xdr:colOff>101600</xdr:colOff>
      <xdr:row>56</xdr:row>
      <xdr:rowOff>126995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143522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40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44689</xdr:rowOff>
    </xdr:from>
    <xdr:to>
      <xdr:col>36</xdr:col>
      <xdr:colOff>165100</xdr:colOff>
      <xdr:row>56</xdr:row>
      <xdr:rowOff>146289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162816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42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21011</xdr:rowOff>
    </xdr:from>
    <xdr:to>
      <xdr:col>55</xdr:col>
      <xdr:colOff>0</xdr:colOff>
      <xdr:row>77</xdr:row>
      <xdr:rowOff>71303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2266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71303</xdr:rowOff>
    </xdr:from>
    <xdr:to>
      <xdr:col>50</xdr:col>
      <xdr:colOff>114300</xdr:colOff>
      <xdr:row>77</xdr:row>
      <xdr:rowOff>111491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72953"/>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67805</xdr:rowOff>
    </xdr:from>
    <xdr:to>
      <xdr:col>45</xdr:col>
      <xdr:colOff>177800</xdr:colOff>
      <xdr:row>77</xdr:row>
      <xdr:rowOff>111491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69455"/>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67805</xdr:rowOff>
    </xdr:from>
    <xdr:to>
      <xdr:col>41</xdr:col>
      <xdr:colOff>50800</xdr:colOff>
      <xdr:row>77</xdr:row>
      <xdr:rowOff>103307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69455"/>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141661</xdr:rowOff>
    </xdr:from>
    <xdr:to>
      <xdr:col>55</xdr:col>
      <xdr:colOff>50800</xdr:colOff>
      <xdr:row>77</xdr:row>
      <xdr:rowOff>71811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164538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20503</xdr:rowOff>
    </xdr:from>
    <xdr:to>
      <xdr:col>50</xdr:col>
      <xdr:colOff>165100</xdr:colOff>
      <xdr:row>77</xdr:row>
      <xdr:rowOff>122103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113230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60691</xdr:rowOff>
    </xdr:from>
    <xdr:to>
      <xdr:col>46</xdr:col>
      <xdr:colOff>38100</xdr:colOff>
      <xdr:row>77</xdr:row>
      <xdr:rowOff>162291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153418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17005</xdr:rowOff>
    </xdr:from>
    <xdr:to>
      <xdr:col>41</xdr:col>
      <xdr:colOff>101600</xdr:colOff>
      <xdr:row>77</xdr:row>
      <xdr:rowOff>118605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109732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3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52507</xdr:rowOff>
    </xdr:from>
    <xdr:to>
      <xdr:col>36</xdr:col>
      <xdr:colOff>165100</xdr:colOff>
      <xdr:row>77</xdr:row>
      <xdr:rowOff>154107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145234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3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137452</xdr:rowOff>
    </xdr:from>
    <xdr:to>
      <xdr:col>55</xdr:col>
      <xdr:colOff>0</xdr:colOff>
      <xdr:row>95</xdr:row>
      <xdr:rowOff>145414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25202"/>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137452</xdr:rowOff>
    </xdr:from>
    <xdr:to>
      <xdr:col>50</xdr:col>
      <xdr:colOff>114300</xdr:colOff>
      <xdr:row>96</xdr:row>
      <xdr:rowOff>70529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25202"/>
          <a:ext cx="889000" cy="1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70529</xdr:rowOff>
    </xdr:from>
    <xdr:to>
      <xdr:col>45</xdr:col>
      <xdr:colOff>177800</xdr:colOff>
      <xdr:row>96</xdr:row>
      <xdr:rowOff>128823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29729"/>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152404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7359</xdr:rowOff>
    </xdr:from>
    <xdr:to>
      <xdr:col>41</xdr:col>
      <xdr:colOff>50800</xdr:colOff>
      <xdr:row>96</xdr:row>
      <xdr:rowOff>128823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66559"/>
          <a:ext cx="889000" cy="1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117491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3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86652</xdr:rowOff>
    </xdr:from>
    <xdr:to>
      <xdr:col>50</xdr:col>
      <xdr:colOff>165100</xdr:colOff>
      <xdr:row>96</xdr:row>
      <xdr:rowOff>16802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33329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19729</xdr:rowOff>
    </xdr:from>
    <xdr:to>
      <xdr:col>46</xdr:col>
      <xdr:colOff>38100</xdr:colOff>
      <xdr:row>96</xdr:row>
      <xdr:rowOff>121329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137856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78023</xdr:rowOff>
    </xdr:from>
    <xdr:to>
      <xdr:col>41</xdr:col>
      <xdr:colOff>101600</xdr:colOff>
      <xdr:row>97</xdr:row>
      <xdr:rowOff>8173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170750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128009</xdr:rowOff>
    </xdr:from>
    <xdr:to>
      <xdr:col>36</xdr:col>
      <xdr:colOff>165100</xdr:colOff>
      <xdr:row>96</xdr:row>
      <xdr:rowOff>58159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74686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58819</xdr:rowOff>
    </xdr:from>
    <xdr:to>
      <xdr:col>85</xdr:col>
      <xdr:colOff>127000</xdr:colOff>
      <xdr:row>38</xdr:row>
      <xdr:rowOff>119344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73919"/>
          <a:ext cx="8382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58057</xdr:rowOff>
    </xdr:from>
    <xdr:to>
      <xdr:col>81</xdr:col>
      <xdr:colOff>50800</xdr:colOff>
      <xdr:row>38</xdr:row>
      <xdr:rowOff>119344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73157"/>
          <a:ext cx="8890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55880</xdr:rowOff>
    </xdr:from>
    <xdr:to>
      <xdr:col>76</xdr:col>
      <xdr:colOff>114300</xdr:colOff>
      <xdr:row>38</xdr:row>
      <xdr:rowOff>58057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709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127399</xdr:rowOff>
    </xdr:from>
    <xdr:to>
      <xdr:col>71</xdr:col>
      <xdr:colOff>177800</xdr:colOff>
      <xdr:row>38</xdr:row>
      <xdr:rowOff>55880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99599"/>
          <a:ext cx="889000" cy="27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8019</xdr:rowOff>
    </xdr:from>
    <xdr:to>
      <xdr:col>85</xdr:col>
      <xdr:colOff>177800</xdr:colOff>
      <xdr:row>38</xdr:row>
      <xdr:rowOff>109619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157896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68544</xdr:rowOff>
    </xdr:from>
    <xdr:to>
      <xdr:col>81</xdr:col>
      <xdr:colOff>101600</xdr:colOff>
      <xdr:row>38</xdr:row>
      <xdr:rowOff>170144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8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7257</xdr:rowOff>
    </xdr:from>
    <xdr:to>
      <xdr:col>76</xdr:col>
      <xdr:colOff>165100</xdr:colOff>
      <xdr:row>38</xdr:row>
      <xdr:rowOff>108857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99984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5080</xdr:rowOff>
    </xdr:from>
    <xdr:to>
      <xdr:col>72</xdr:col>
      <xdr:colOff>38100</xdr:colOff>
      <xdr:row>38</xdr:row>
      <xdr:rowOff>106680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97807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76599</xdr:rowOff>
    </xdr:from>
    <xdr:to>
      <xdr:col>67</xdr:col>
      <xdr:colOff>101600</xdr:colOff>
      <xdr:row>37</xdr:row>
      <xdr:rowOff>6749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23276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158869</xdr:rowOff>
    </xdr:from>
    <xdr:to>
      <xdr:col>85</xdr:col>
      <xdr:colOff>127000</xdr:colOff>
      <xdr:row>57</xdr:row>
      <xdr:rowOff>138655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60069"/>
          <a:ext cx="838200" cy="15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126767</xdr:rowOff>
    </xdr:from>
    <xdr:to>
      <xdr:col>81</xdr:col>
      <xdr:colOff>50800</xdr:colOff>
      <xdr:row>57</xdr:row>
      <xdr:rowOff>138655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9941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65372</xdr:rowOff>
    </xdr:from>
    <xdr:to>
      <xdr:col>76</xdr:col>
      <xdr:colOff>114300</xdr:colOff>
      <xdr:row>57</xdr:row>
      <xdr:rowOff>126767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38022"/>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65372</xdr:rowOff>
    </xdr:from>
    <xdr:to>
      <xdr:col>71</xdr:col>
      <xdr:colOff>177800</xdr:colOff>
      <xdr:row>57</xdr:row>
      <xdr:rowOff>83399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8022"/>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108069</xdr:rowOff>
    </xdr:from>
    <xdr:to>
      <xdr:col>85</xdr:col>
      <xdr:colOff>177800</xdr:colOff>
      <xdr:row>57</xdr:row>
      <xdr:rowOff>38219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86496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87855</xdr:rowOff>
    </xdr:from>
    <xdr:to>
      <xdr:col>81</xdr:col>
      <xdr:colOff>101600</xdr:colOff>
      <xdr:row>58</xdr:row>
      <xdr:rowOff>18005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75967</xdr:rowOff>
    </xdr:from>
    <xdr:to>
      <xdr:col>76</xdr:col>
      <xdr:colOff>165100</xdr:colOff>
      <xdr:row>58</xdr:row>
      <xdr:rowOff>6117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168694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14572</xdr:rowOff>
    </xdr:from>
    <xdr:to>
      <xdr:col>72</xdr:col>
      <xdr:colOff>38100</xdr:colOff>
      <xdr:row>57</xdr:row>
      <xdr:rowOff>116172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107299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32599</xdr:rowOff>
    </xdr:from>
    <xdr:to>
      <xdr:col>67</xdr:col>
      <xdr:colOff>101600</xdr:colOff>
      <xdr:row>57</xdr:row>
      <xdr:rowOff>134199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125326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21704</xdr:rowOff>
    </xdr:from>
    <xdr:to>
      <xdr:col>85</xdr:col>
      <xdr:colOff>127000</xdr:colOff>
      <xdr:row>79</xdr:row>
      <xdr:rowOff>36982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66254"/>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10807</xdr:rowOff>
    </xdr:from>
    <xdr:to>
      <xdr:col>81</xdr:col>
      <xdr:colOff>50800</xdr:colOff>
      <xdr:row>79</xdr:row>
      <xdr:rowOff>36982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5357"/>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10807</xdr:rowOff>
    </xdr:from>
    <xdr:to>
      <xdr:col>76</xdr:col>
      <xdr:colOff>114300</xdr:colOff>
      <xdr:row>79</xdr:row>
      <xdr:rowOff>11836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5535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11836</xdr:rowOff>
    </xdr:from>
    <xdr:to>
      <xdr:col>71</xdr:col>
      <xdr:colOff>177800</xdr:colOff>
      <xdr:row>79</xdr:row>
      <xdr:rowOff>15456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5638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142354</xdr:rowOff>
    </xdr:from>
    <xdr:to>
      <xdr:col>85</xdr:col>
      <xdr:colOff>177800</xdr:colOff>
      <xdr:row>79</xdr:row>
      <xdr:rowOff>72504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157632</xdr:rowOff>
    </xdr:from>
    <xdr:to>
      <xdr:col>81</xdr:col>
      <xdr:colOff>101600</xdr:colOff>
      <xdr:row>79</xdr:row>
      <xdr:rowOff>87782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78909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131457</xdr:rowOff>
    </xdr:from>
    <xdr:to>
      <xdr:col>76</xdr:col>
      <xdr:colOff>165100</xdr:colOff>
      <xdr:row>79</xdr:row>
      <xdr:rowOff>61607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52734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97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132486</xdr:rowOff>
    </xdr:from>
    <xdr:to>
      <xdr:col>72</xdr:col>
      <xdr:colOff>38100</xdr:colOff>
      <xdr:row>79</xdr:row>
      <xdr:rowOff>62636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53763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9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136106</xdr:rowOff>
    </xdr:from>
    <xdr:to>
      <xdr:col>67</xdr:col>
      <xdr:colOff>101600</xdr:colOff>
      <xdr:row>79</xdr:row>
      <xdr:rowOff>66256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57383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121383</xdr:rowOff>
    </xdr:from>
    <xdr:to>
      <xdr:col>85</xdr:col>
      <xdr:colOff>127000</xdr:colOff>
      <xdr:row>92</xdr:row>
      <xdr:rowOff>122013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551883"/>
          <a:ext cx="838200" cy="3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122013</xdr:rowOff>
    </xdr:from>
    <xdr:to>
      <xdr:col>81</xdr:col>
      <xdr:colOff>50800</xdr:colOff>
      <xdr:row>93</xdr:row>
      <xdr:rowOff>12170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895413"/>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12170</xdr:rowOff>
    </xdr:from>
    <xdr:to>
      <xdr:col>76</xdr:col>
      <xdr:colOff>114300</xdr:colOff>
      <xdr:row>93</xdr:row>
      <xdr:rowOff>50088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9570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41030</xdr:rowOff>
    </xdr:from>
    <xdr:to>
      <xdr:col>71</xdr:col>
      <xdr:colOff>177800</xdr:colOff>
      <xdr:row>93</xdr:row>
      <xdr:rowOff>50088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985880"/>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70583</xdr:rowOff>
    </xdr:from>
    <xdr:to>
      <xdr:col>85</xdr:col>
      <xdr:colOff>177800</xdr:colOff>
      <xdr:row>91</xdr:row>
      <xdr:rowOff>733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156960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4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71213</xdr:rowOff>
    </xdr:from>
    <xdr:to>
      <xdr:col>81</xdr:col>
      <xdr:colOff>101600</xdr:colOff>
      <xdr:row>93</xdr:row>
      <xdr:rowOff>1363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8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17890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61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132820</xdr:rowOff>
    </xdr:from>
    <xdr:to>
      <xdr:col>76</xdr:col>
      <xdr:colOff>165100</xdr:colOff>
      <xdr:row>93</xdr:row>
      <xdr:rowOff>62970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9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79497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6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170738</xdr:rowOff>
    </xdr:from>
    <xdr:to>
      <xdr:col>72</xdr:col>
      <xdr:colOff>38100</xdr:colOff>
      <xdr:row>93</xdr:row>
      <xdr:rowOff>100888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9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117415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7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161680</xdr:rowOff>
    </xdr:from>
    <xdr:to>
      <xdr:col>67</xdr:col>
      <xdr:colOff>101600</xdr:colOff>
      <xdr:row>93</xdr:row>
      <xdr:rowOff>91830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93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108357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71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69139</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412789"/>
          <a:ext cx="1269" cy="31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76827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63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1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69139</xdr:rowOff>
    </xdr:from>
    <xdr:to>
      <xdr:col>116</xdr:col>
      <xdr:colOff>152400</xdr:colOff>
      <xdr:row>37</xdr:row>
      <xdr:rowOff>69139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4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142748</xdr:rowOff>
    </xdr:from>
    <xdr:to>
      <xdr:col>116</xdr:col>
      <xdr:colOff>63500</xdr:colOff>
      <xdr:row>38</xdr:row>
      <xdr:rowOff>149378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657848"/>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121276</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363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142849</xdr:rowOff>
    </xdr:from>
    <xdr:to>
      <xdr:col>116</xdr:col>
      <xdr:colOff>114300</xdr:colOff>
      <xdr:row>39</xdr:row>
      <xdr:rowOff>72999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134595</xdr:rowOff>
    </xdr:from>
    <xdr:to>
      <xdr:col>111</xdr:col>
      <xdr:colOff>177800</xdr:colOff>
      <xdr:row>38</xdr:row>
      <xdr:rowOff>149378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49695"/>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131572</xdr:rowOff>
    </xdr:from>
    <xdr:to>
      <xdr:col>112</xdr:col>
      <xdr:colOff>38100</xdr:colOff>
      <xdr:row>39</xdr:row>
      <xdr:rowOff>61722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52849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134595</xdr:rowOff>
    </xdr:from>
    <xdr:to>
      <xdr:col>107</xdr:col>
      <xdr:colOff>50800</xdr:colOff>
      <xdr:row>38</xdr:row>
      <xdr:rowOff>141529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649695"/>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145288</xdr:rowOff>
    </xdr:from>
    <xdr:to>
      <xdr:col>107</xdr:col>
      <xdr:colOff>101600</xdr:colOff>
      <xdr:row>39</xdr:row>
      <xdr:rowOff>75438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66565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137947</xdr:rowOff>
    </xdr:from>
    <xdr:to>
      <xdr:col>102</xdr:col>
      <xdr:colOff>114300</xdr:colOff>
      <xdr:row>38</xdr:row>
      <xdr:rowOff>141529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5452897"/>
          <a:ext cx="889000" cy="120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134544</xdr:rowOff>
    </xdr:from>
    <xdr:to>
      <xdr:col>102</xdr:col>
      <xdr:colOff>165100</xdr:colOff>
      <xdr:row>39</xdr:row>
      <xdr:rowOff>64694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55821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107950</xdr:rowOff>
    </xdr:from>
    <xdr:to>
      <xdr:col>98</xdr:col>
      <xdr:colOff>38100</xdr:colOff>
      <xdr:row>39</xdr:row>
      <xdr:rowOff>38100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29227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51325</xdr:rowOff>
    </xdr:from>
    <xdr:ext cx="378565"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39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98578</xdr:rowOff>
    </xdr:from>
    <xdr:to>
      <xdr:col>112</xdr:col>
      <xdr:colOff>38100</xdr:colOff>
      <xdr:row>39</xdr:row>
      <xdr:rowOff>28728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45254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3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83795</xdr:rowOff>
    </xdr:from>
    <xdr:to>
      <xdr:col>107</xdr:col>
      <xdr:colOff>101600</xdr:colOff>
      <xdr:row>39</xdr:row>
      <xdr:rowOff>13945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5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30471</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3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90729</xdr:rowOff>
    </xdr:from>
    <xdr:to>
      <xdr:col>102</xdr:col>
      <xdr:colOff>165100</xdr:colOff>
      <xdr:row>39</xdr:row>
      <xdr:rowOff>20879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37406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6017" y="63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87147</xdr:rowOff>
    </xdr:from>
    <xdr:to>
      <xdr:col>98</xdr:col>
      <xdr:colOff>38100</xdr:colOff>
      <xdr:row>32</xdr:row>
      <xdr:rowOff>17297</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5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33824</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389111" y="51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195,537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円となっており、類似団体平均に比べ高い状況となっている。これは、生活保護にかかる被保護率が高く、生活保護費にかかる扶助費が高いことが主な要因である。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69,425</a:t>
          </a:r>
          <a:r>
            <a:rPr kumimoji="1" lang="ja-JP" altLang="en-US" sz="1300">
              <a:latin typeface="ＭＳ Ｐゴシック" panose="020B0600070205080204" pitchFamily="50" charset="-128"/>
              <a:ea typeface="ＭＳ Ｐゴシック" panose="020B0600070205080204" pitchFamily="50" charset="-128"/>
            </a:rPr>
            <a:t>円となっている。これは、民間病院に対する施設整備費補助金や原爆被爆者特別援護費が減となったことにより、前年度より住民一人当たりのコストは減している。なお、衛生費は原爆被爆関連経費等により類似都市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年度に公共用地先行取得等事業債の繰上償還を行ったこと等により住民一人当たり</a:t>
          </a:r>
          <a:r>
            <a:rPr kumimoji="1" lang="en-US" altLang="ja-JP" sz="1300">
              <a:latin typeface="ＭＳ Ｐゴシック" panose="020B0600070205080204" pitchFamily="50" charset="-128"/>
              <a:ea typeface="ＭＳ Ｐゴシック" panose="020B0600070205080204" pitchFamily="50" charset="-128"/>
            </a:rPr>
            <a:t>64,641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12,022</a:t>
          </a:r>
          <a:r>
            <a:rPr kumimoji="1" lang="ja-JP" altLang="en-US" sz="1300">
              <a:latin typeface="ＭＳ Ｐゴシック" panose="020B0600070205080204" pitchFamily="50" charset="-128"/>
              <a:ea typeface="ＭＳ Ｐゴシック" panose="020B0600070205080204" pitchFamily="50" charset="-128"/>
            </a:rPr>
            <a:t>円増となっている。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年度決算において、歳入は地方消費税交付金などの増はあったものの市税や地方交付税などの減が大きかったことから、財政調整基金を繰り入れたことに伴い、実質収支は黒字となっている。</a:t>
          </a:r>
        </a:p>
        <a:p>
          <a:r>
            <a:rPr kumimoji="1" lang="ja-JP" altLang="en-US" sz="1400">
              <a:latin typeface="ＭＳ ゴシック" pitchFamily="49" charset="-128"/>
              <a:ea typeface="ＭＳ ゴシック" pitchFamily="49" charset="-128"/>
            </a:rPr>
            <a:t>　また、前年度と比較して歳入総額が増（＋</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億円）となったものの、歳出総額も増（＋</a:t>
          </a:r>
          <a:r>
            <a:rPr kumimoji="1" lang="en-US" altLang="ja-JP" sz="1400">
              <a:latin typeface="ＭＳ ゴシック" pitchFamily="49" charset="-128"/>
              <a:ea typeface="ＭＳ ゴシック" pitchFamily="49" charset="-128"/>
            </a:rPr>
            <a:t>40.3</a:t>
          </a:r>
          <a:r>
            <a:rPr kumimoji="1" lang="ja-JP" altLang="en-US" sz="1400">
              <a:latin typeface="ＭＳ ゴシック" pitchFamily="49" charset="-128"/>
              <a:ea typeface="ＭＳ ゴシック" pitchFamily="49" charset="-128"/>
            </a:rPr>
            <a:t>億円）したことなどにより赤字となっている。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参考：直近の一般会計実質収支</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2,419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3,096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2,016</a:t>
          </a:r>
          <a:r>
            <a:rPr kumimoji="1" lang="ja-JP" altLang="en-US" sz="1400">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年度決算における昨年度からの主な増減要素</a:t>
          </a:r>
          <a:r>
            <a:rPr kumimoji="1" lang="en-US" altLang="ja-JP" sz="1400">
              <a:latin typeface="ＭＳ ゴシック" pitchFamily="49" charset="-128"/>
              <a:ea typeface="ＭＳ ゴシック" pitchFamily="49" charset="-128"/>
            </a:rPr>
            <a:t>】</a:t>
          </a:r>
        </a:p>
        <a:p>
          <a:r>
            <a:rPr kumimoji="1" lang="ja-JP" altLang="en-US" sz="1400" b="1" u="sng">
              <a:latin typeface="ＭＳ ゴシック" pitchFamily="49" charset="-128"/>
              <a:ea typeface="ＭＳ ゴシック" pitchFamily="49" charset="-128"/>
            </a:rPr>
            <a:t>・下水道事業</a:t>
          </a:r>
          <a:endParaRPr kumimoji="1" lang="en-US" altLang="ja-JP" sz="1400" b="1" u="sng">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建設改良費に係る現金支出額が減少したことなどにより、現金・預金が増加したことにより前年度より増加している。</a:t>
          </a:r>
        </a:p>
        <a:p>
          <a:r>
            <a:rPr kumimoji="1" lang="ja-JP" altLang="en-US" sz="1400" b="1" u="sng">
              <a:latin typeface="ＭＳ ゴシック" pitchFamily="49" charset="-128"/>
              <a:ea typeface="ＭＳ ゴシック" pitchFamily="49" charset="-128"/>
            </a:rPr>
            <a:t>・国民健康保険事業</a:t>
          </a:r>
          <a:endParaRPr kumimoji="1" lang="en-US" altLang="ja-JP" sz="1400" b="1" u="sng">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特別調整交付金及び保険者努力制度に係る県保険給付費等交付金（特別交付金）等の減、また国庫支出金等過年度分返還金の増などにより前年度より減少している。</a:t>
          </a:r>
          <a:endParaRPr kumimoji="1" lang="en-US" altLang="ja-JP" sz="1400">
            <a:latin typeface="ＭＳ ゴシック" pitchFamily="49" charset="-128"/>
            <a:ea typeface="ＭＳ ゴシック" pitchFamily="49" charset="-128"/>
          </a:endParaRPr>
        </a:p>
        <a:p>
          <a:r>
            <a:rPr kumimoji="1" lang="ja-JP" altLang="en-US" sz="1400" b="1" u="sng">
              <a:latin typeface="ＭＳ ゴシック" pitchFamily="49" charset="-128"/>
              <a:ea typeface="ＭＳ ゴシック" pitchFamily="49" charset="-128"/>
            </a:rPr>
            <a:t>・介護保険事業</a:t>
          </a:r>
          <a:endParaRPr kumimoji="1" lang="en-US" altLang="ja-JP" sz="1400" b="1" u="sng">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介護保険料の改定及び被保険者数の増などで保険料収入が増加したことなどにより前年度より増加している。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主な会計の主な要因について記載したが、全会計において赤字にはなっていない。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x14ac:dyDescent="0.15">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211045012</v>
      </c>
      <c r="BO4" s="428"/>
      <c r="BP4" s="428"/>
      <c r="BQ4" s="428"/>
      <c r="BR4" s="428"/>
      <c r="BS4" s="428"/>
      <c r="BT4" s="428"/>
      <c r="BU4" s="429"/>
      <c r="BV4" s="427">
        <v>207768967</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2.4</v>
      </c>
      <c r="CU4" s="434"/>
      <c r="CV4" s="434"/>
      <c r="CW4" s="434"/>
      <c r="CX4" s="434"/>
      <c r="CY4" s="434"/>
      <c r="CZ4" s="434"/>
      <c r="DA4" s="435"/>
      <c r="DB4" s="433">
        <v>3.2</v>
      </c>
      <c r="DC4" s="434"/>
      <c r="DD4" s="434"/>
      <c r="DE4" s="434"/>
      <c r="DF4" s="434"/>
      <c r="DG4" s="434"/>
      <c r="DH4" s="434"/>
      <c r="DI4" s="435"/>
      <c r="DJ4" s="183"/>
      <c r="DK4" s="183"/>
      <c r="DL4" s="183"/>
      <c r="DM4" s="183"/>
      <c r="DN4" s="183"/>
      <c r="DO4" s="183"/>
    </row>
    <row r="5" spans="1:119" ht="18.75" customHeight="1" x14ac:dyDescent="0.15">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207733195</v>
      </c>
      <c r="BO5" s="465"/>
      <c r="BP5" s="465"/>
      <c r="BQ5" s="465"/>
      <c r="BR5" s="465"/>
      <c r="BS5" s="465"/>
      <c r="BT5" s="465"/>
      <c r="BU5" s="466"/>
      <c r="BV5" s="464">
        <v>203704925</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97.5</v>
      </c>
      <c r="CU5" s="462"/>
      <c r="CV5" s="462"/>
      <c r="CW5" s="462"/>
      <c r="CX5" s="462"/>
      <c r="CY5" s="462"/>
      <c r="CZ5" s="462"/>
      <c r="DA5" s="463"/>
      <c r="DB5" s="461">
        <v>96.4</v>
      </c>
      <c r="DC5" s="462"/>
      <c r="DD5" s="462"/>
      <c r="DE5" s="462"/>
      <c r="DF5" s="462"/>
      <c r="DG5" s="462"/>
      <c r="DH5" s="462"/>
      <c r="DI5" s="463"/>
      <c r="DJ5" s="183"/>
      <c r="DK5" s="183"/>
      <c r="DL5" s="183"/>
      <c r="DM5" s="183"/>
      <c r="DN5" s="183"/>
      <c r="DO5" s="183"/>
    </row>
    <row r="6" spans="1:119" ht="18.75" customHeight="1" x14ac:dyDescent="0.15">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102</v>
      </c>
      <c r="AV6" s="497"/>
      <c r="AW6" s="497"/>
      <c r="AX6" s="497"/>
      <c r="AY6" s="498" t="s">
        <v>103</v>
      </c>
      <c r="AZ6" s="499"/>
      <c r="BA6" s="499"/>
      <c r="BB6" s="499"/>
      <c r="BC6" s="499"/>
      <c r="BD6" s="499"/>
      <c r="BE6" s="499"/>
      <c r="BF6" s="499"/>
      <c r="BG6" s="499"/>
      <c r="BH6" s="499"/>
      <c r="BI6" s="499"/>
      <c r="BJ6" s="499"/>
      <c r="BK6" s="499"/>
      <c r="BL6" s="499"/>
      <c r="BM6" s="500"/>
      <c r="BN6" s="464">
        <v>3311817</v>
      </c>
      <c r="BO6" s="465"/>
      <c r="BP6" s="465"/>
      <c r="BQ6" s="465"/>
      <c r="BR6" s="465"/>
      <c r="BS6" s="465"/>
      <c r="BT6" s="465"/>
      <c r="BU6" s="466"/>
      <c r="BV6" s="464">
        <v>4064042</v>
      </c>
      <c r="BW6" s="465"/>
      <c r="BX6" s="465"/>
      <c r="BY6" s="465"/>
      <c r="BZ6" s="465"/>
      <c r="CA6" s="465"/>
      <c r="CB6" s="465"/>
      <c r="CC6" s="466"/>
      <c r="CD6" s="467" t="s">
        <v>104</v>
      </c>
      <c r="CE6" s="468"/>
      <c r="CF6" s="468"/>
      <c r="CG6" s="468"/>
      <c r="CH6" s="468"/>
      <c r="CI6" s="468"/>
      <c r="CJ6" s="468"/>
      <c r="CK6" s="468"/>
      <c r="CL6" s="468"/>
      <c r="CM6" s="468"/>
      <c r="CN6" s="468"/>
      <c r="CO6" s="468"/>
      <c r="CP6" s="468"/>
      <c r="CQ6" s="468"/>
      <c r="CR6" s="468"/>
      <c r="CS6" s="469"/>
      <c r="CT6" s="501">
        <v>104.6</v>
      </c>
      <c r="CU6" s="502"/>
      <c r="CV6" s="502"/>
      <c r="CW6" s="502"/>
      <c r="CX6" s="502"/>
      <c r="CY6" s="502"/>
      <c r="CZ6" s="502"/>
      <c r="DA6" s="503"/>
      <c r="DB6" s="501">
        <v>103.3</v>
      </c>
      <c r="DC6" s="502"/>
      <c r="DD6" s="502"/>
      <c r="DE6" s="502"/>
      <c r="DF6" s="502"/>
      <c r="DG6" s="502"/>
      <c r="DH6" s="502"/>
      <c r="DI6" s="503"/>
      <c r="DJ6" s="183"/>
      <c r="DK6" s="183"/>
      <c r="DL6" s="183"/>
      <c r="DM6" s="183"/>
      <c r="DN6" s="183"/>
      <c r="DO6" s="183"/>
    </row>
    <row r="7" spans="1:119" ht="18.75" customHeight="1" x14ac:dyDescent="0.15">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105</v>
      </c>
      <c r="AN7" s="494"/>
      <c r="AO7" s="494"/>
      <c r="AP7" s="494"/>
      <c r="AQ7" s="494"/>
      <c r="AR7" s="494"/>
      <c r="AS7" s="494"/>
      <c r="AT7" s="495"/>
      <c r="AU7" s="496" t="s">
        <v>106</v>
      </c>
      <c r="AV7" s="497"/>
      <c r="AW7" s="497"/>
      <c r="AX7" s="497"/>
      <c r="AY7" s="498" t="s">
        <v>107</v>
      </c>
      <c r="AZ7" s="499"/>
      <c r="BA7" s="499"/>
      <c r="BB7" s="499"/>
      <c r="BC7" s="499"/>
      <c r="BD7" s="499"/>
      <c r="BE7" s="499"/>
      <c r="BF7" s="499"/>
      <c r="BG7" s="499"/>
      <c r="BH7" s="499"/>
      <c r="BI7" s="499"/>
      <c r="BJ7" s="499"/>
      <c r="BK7" s="499"/>
      <c r="BL7" s="499"/>
      <c r="BM7" s="500"/>
      <c r="BN7" s="464">
        <v>892556</v>
      </c>
      <c r="BO7" s="465"/>
      <c r="BP7" s="465"/>
      <c r="BQ7" s="465"/>
      <c r="BR7" s="465"/>
      <c r="BS7" s="465"/>
      <c r="BT7" s="465"/>
      <c r="BU7" s="466"/>
      <c r="BV7" s="464">
        <v>894061</v>
      </c>
      <c r="BW7" s="465"/>
      <c r="BX7" s="465"/>
      <c r="BY7" s="465"/>
      <c r="BZ7" s="465"/>
      <c r="CA7" s="465"/>
      <c r="CB7" s="465"/>
      <c r="CC7" s="466"/>
      <c r="CD7" s="467" t="s">
        <v>108</v>
      </c>
      <c r="CE7" s="468"/>
      <c r="CF7" s="468"/>
      <c r="CG7" s="468"/>
      <c r="CH7" s="468"/>
      <c r="CI7" s="468"/>
      <c r="CJ7" s="468"/>
      <c r="CK7" s="468"/>
      <c r="CL7" s="468"/>
      <c r="CM7" s="468"/>
      <c r="CN7" s="468"/>
      <c r="CO7" s="468"/>
      <c r="CP7" s="468"/>
      <c r="CQ7" s="468"/>
      <c r="CR7" s="468"/>
      <c r="CS7" s="469"/>
      <c r="CT7" s="464">
        <v>99391617</v>
      </c>
      <c r="CU7" s="465"/>
      <c r="CV7" s="465"/>
      <c r="CW7" s="465"/>
      <c r="CX7" s="465"/>
      <c r="CY7" s="465"/>
      <c r="CZ7" s="465"/>
      <c r="DA7" s="466"/>
      <c r="DB7" s="464">
        <v>100097096</v>
      </c>
      <c r="DC7" s="465"/>
      <c r="DD7" s="465"/>
      <c r="DE7" s="465"/>
      <c r="DF7" s="465"/>
      <c r="DG7" s="465"/>
      <c r="DH7" s="465"/>
      <c r="DI7" s="466"/>
      <c r="DJ7" s="183"/>
      <c r="DK7" s="183"/>
      <c r="DL7" s="183"/>
      <c r="DM7" s="183"/>
      <c r="DN7" s="183"/>
      <c r="DO7" s="183"/>
    </row>
    <row r="8" spans="1:119" ht="18.75" customHeight="1" thickBot="1" x14ac:dyDescent="0.2">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109</v>
      </c>
      <c r="AN8" s="494"/>
      <c r="AO8" s="494"/>
      <c r="AP8" s="494"/>
      <c r="AQ8" s="494"/>
      <c r="AR8" s="494"/>
      <c r="AS8" s="494"/>
      <c r="AT8" s="495"/>
      <c r="AU8" s="496" t="s">
        <v>110</v>
      </c>
      <c r="AV8" s="497"/>
      <c r="AW8" s="497"/>
      <c r="AX8" s="497"/>
      <c r="AY8" s="498" t="s">
        <v>111</v>
      </c>
      <c r="AZ8" s="499"/>
      <c r="BA8" s="499"/>
      <c r="BB8" s="499"/>
      <c r="BC8" s="499"/>
      <c r="BD8" s="499"/>
      <c r="BE8" s="499"/>
      <c r="BF8" s="499"/>
      <c r="BG8" s="499"/>
      <c r="BH8" s="499"/>
      <c r="BI8" s="499"/>
      <c r="BJ8" s="499"/>
      <c r="BK8" s="499"/>
      <c r="BL8" s="499"/>
      <c r="BM8" s="500"/>
      <c r="BN8" s="464">
        <v>2419261</v>
      </c>
      <c r="BO8" s="465"/>
      <c r="BP8" s="465"/>
      <c r="BQ8" s="465"/>
      <c r="BR8" s="465"/>
      <c r="BS8" s="465"/>
      <c r="BT8" s="465"/>
      <c r="BU8" s="466"/>
      <c r="BV8" s="464">
        <v>3169981</v>
      </c>
      <c r="BW8" s="465"/>
      <c r="BX8" s="465"/>
      <c r="BY8" s="465"/>
      <c r="BZ8" s="465"/>
      <c r="CA8" s="465"/>
      <c r="CB8" s="465"/>
      <c r="CC8" s="466"/>
      <c r="CD8" s="467" t="s">
        <v>112</v>
      </c>
      <c r="CE8" s="468"/>
      <c r="CF8" s="468"/>
      <c r="CG8" s="468"/>
      <c r="CH8" s="468"/>
      <c r="CI8" s="468"/>
      <c r="CJ8" s="468"/>
      <c r="CK8" s="468"/>
      <c r="CL8" s="468"/>
      <c r="CM8" s="468"/>
      <c r="CN8" s="468"/>
      <c r="CO8" s="468"/>
      <c r="CP8" s="468"/>
      <c r="CQ8" s="468"/>
      <c r="CR8" s="468"/>
      <c r="CS8" s="469"/>
      <c r="CT8" s="504">
        <v>0.59</v>
      </c>
      <c r="CU8" s="505"/>
      <c r="CV8" s="505"/>
      <c r="CW8" s="505"/>
      <c r="CX8" s="505"/>
      <c r="CY8" s="505"/>
      <c r="CZ8" s="505"/>
      <c r="DA8" s="506"/>
      <c r="DB8" s="504">
        <v>0.59</v>
      </c>
      <c r="DC8" s="505"/>
      <c r="DD8" s="505"/>
      <c r="DE8" s="505"/>
      <c r="DF8" s="505"/>
      <c r="DG8" s="505"/>
      <c r="DH8" s="505"/>
      <c r="DI8" s="506"/>
      <c r="DJ8" s="183"/>
      <c r="DK8" s="183"/>
      <c r="DL8" s="183"/>
      <c r="DM8" s="183"/>
      <c r="DN8" s="183"/>
      <c r="DO8" s="183"/>
    </row>
    <row r="9" spans="1:119" ht="18.75" customHeight="1" thickBot="1" x14ac:dyDescent="0.2">
      <c r="A9" s="184"/>
      <c r="B9" s="458" t="s">
        <v>113</v>
      </c>
      <c r="C9" s="459"/>
      <c r="D9" s="459"/>
      <c r="E9" s="459"/>
      <c r="F9" s="459"/>
      <c r="G9" s="459"/>
      <c r="H9" s="459"/>
      <c r="I9" s="459"/>
      <c r="J9" s="459"/>
      <c r="K9" s="507"/>
      <c r="L9" s="508" t="s">
        <v>114</v>
      </c>
      <c r="M9" s="509"/>
      <c r="N9" s="509"/>
      <c r="O9" s="509"/>
      <c r="P9" s="509"/>
      <c r="Q9" s="510"/>
      <c r="R9" s="511">
        <v>429508</v>
      </c>
      <c r="S9" s="512"/>
      <c r="T9" s="512"/>
      <c r="U9" s="512"/>
      <c r="V9" s="513"/>
      <c r="W9" s="421" t="s">
        <v>115</v>
      </c>
      <c r="X9" s="422"/>
      <c r="Y9" s="422"/>
      <c r="Z9" s="422"/>
      <c r="AA9" s="422"/>
      <c r="AB9" s="422"/>
      <c r="AC9" s="422"/>
      <c r="AD9" s="422"/>
      <c r="AE9" s="422"/>
      <c r="AF9" s="422"/>
      <c r="AG9" s="422"/>
      <c r="AH9" s="422"/>
      <c r="AI9" s="422"/>
      <c r="AJ9" s="422"/>
      <c r="AK9" s="422"/>
      <c r="AL9" s="423"/>
      <c r="AM9" s="493" t="s">
        <v>116</v>
      </c>
      <c r="AN9" s="494"/>
      <c r="AO9" s="494"/>
      <c r="AP9" s="494"/>
      <c r="AQ9" s="494"/>
      <c r="AR9" s="494"/>
      <c r="AS9" s="494"/>
      <c r="AT9" s="495"/>
      <c r="AU9" s="496" t="s">
        <v>117</v>
      </c>
      <c r="AV9" s="497"/>
      <c r="AW9" s="497"/>
      <c r="AX9" s="497"/>
      <c r="AY9" s="498" t="s">
        <v>118</v>
      </c>
      <c r="AZ9" s="499"/>
      <c r="BA9" s="499"/>
      <c r="BB9" s="499"/>
      <c r="BC9" s="499"/>
      <c r="BD9" s="499"/>
      <c r="BE9" s="499"/>
      <c r="BF9" s="499"/>
      <c r="BG9" s="499"/>
      <c r="BH9" s="499"/>
      <c r="BI9" s="499"/>
      <c r="BJ9" s="499"/>
      <c r="BK9" s="499"/>
      <c r="BL9" s="499"/>
      <c r="BM9" s="500"/>
      <c r="BN9" s="464">
        <v>-750720</v>
      </c>
      <c r="BO9" s="465"/>
      <c r="BP9" s="465"/>
      <c r="BQ9" s="465"/>
      <c r="BR9" s="465"/>
      <c r="BS9" s="465"/>
      <c r="BT9" s="465"/>
      <c r="BU9" s="466"/>
      <c r="BV9" s="464">
        <v>1048431</v>
      </c>
      <c r="BW9" s="465"/>
      <c r="BX9" s="465"/>
      <c r="BY9" s="465"/>
      <c r="BZ9" s="465"/>
      <c r="CA9" s="465"/>
      <c r="CB9" s="465"/>
      <c r="CC9" s="466"/>
      <c r="CD9" s="467" t="s">
        <v>119</v>
      </c>
      <c r="CE9" s="468"/>
      <c r="CF9" s="468"/>
      <c r="CG9" s="468"/>
      <c r="CH9" s="468"/>
      <c r="CI9" s="468"/>
      <c r="CJ9" s="468"/>
      <c r="CK9" s="468"/>
      <c r="CL9" s="468"/>
      <c r="CM9" s="468"/>
      <c r="CN9" s="468"/>
      <c r="CO9" s="468"/>
      <c r="CP9" s="468"/>
      <c r="CQ9" s="468"/>
      <c r="CR9" s="468"/>
      <c r="CS9" s="469"/>
      <c r="CT9" s="461">
        <v>21.5</v>
      </c>
      <c r="CU9" s="462"/>
      <c r="CV9" s="462"/>
      <c r="CW9" s="462"/>
      <c r="CX9" s="462"/>
      <c r="CY9" s="462"/>
      <c r="CZ9" s="462"/>
      <c r="DA9" s="463"/>
      <c r="DB9" s="461">
        <v>18.399999999999999</v>
      </c>
      <c r="DC9" s="462"/>
      <c r="DD9" s="462"/>
      <c r="DE9" s="462"/>
      <c r="DF9" s="462"/>
      <c r="DG9" s="462"/>
      <c r="DH9" s="462"/>
      <c r="DI9" s="463"/>
      <c r="DJ9" s="183"/>
      <c r="DK9" s="183"/>
      <c r="DL9" s="183"/>
      <c r="DM9" s="183"/>
      <c r="DN9" s="183"/>
      <c r="DO9" s="183"/>
    </row>
    <row r="10" spans="1:119" ht="18.75" customHeight="1" thickBot="1" x14ac:dyDescent="0.2">
      <c r="A10" s="184"/>
      <c r="B10" s="458"/>
      <c r="C10" s="459"/>
      <c r="D10" s="459"/>
      <c r="E10" s="459"/>
      <c r="F10" s="459"/>
      <c r="G10" s="459"/>
      <c r="H10" s="459"/>
      <c r="I10" s="459"/>
      <c r="J10" s="459"/>
      <c r="K10" s="507"/>
      <c r="L10" s="514" t="s">
        <v>120</v>
      </c>
      <c r="M10" s="494"/>
      <c r="N10" s="494"/>
      <c r="O10" s="494"/>
      <c r="P10" s="494"/>
      <c r="Q10" s="495"/>
      <c r="R10" s="515">
        <v>443766</v>
      </c>
      <c r="S10" s="516"/>
      <c r="T10" s="516"/>
      <c r="U10" s="516"/>
      <c r="V10" s="517"/>
      <c r="W10" s="452"/>
      <c r="X10" s="453"/>
      <c r="Y10" s="453"/>
      <c r="Z10" s="453"/>
      <c r="AA10" s="453"/>
      <c r="AB10" s="453"/>
      <c r="AC10" s="453"/>
      <c r="AD10" s="453"/>
      <c r="AE10" s="453"/>
      <c r="AF10" s="453"/>
      <c r="AG10" s="453"/>
      <c r="AH10" s="453"/>
      <c r="AI10" s="453"/>
      <c r="AJ10" s="453"/>
      <c r="AK10" s="453"/>
      <c r="AL10" s="456"/>
      <c r="AM10" s="493" t="s">
        <v>121</v>
      </c>
      <c r="AN10" s="494"/>
      <c r="AO10" s="494"/>
      <c r="AP10" s="494"/>
      <c r="AQ10" s="494"/>
      <c r="AR10" s="494"/>
      <c r="AS10" s="494"/>
      <c r="AT10" s="495"/>
      <c r="AU10" s="496" t="s">
        <v>122</v>
      </c>
      <c r="AV10" s="497"/>
      <c r="AW10" s="497"/>
      <c r="AX10" s="497"/>
      <c r="AY10" s="498" t="s">
        <v>123</v>
      </c>
      <c r="AZ10" s="499"/>
      <c r="BA10" s="499"/>
      <c r="BB10" s="499"/>
      <c r="BC10" s="499"/>
      <c r="BD10" s="499"/>
      <c r="BE10" s="499"/>
      <c r="BF10" s="499"/>
      <c r="BG10" s="499"/>
      <c r="BH10" s="499"/>
      <c r="BI10" s="499"/>
      <c r="BJ10" s="499"/>
      <c r="BK10" s="499"/>
      <c r="BL10" s="499"/>
      <c r="BM10" s="500"/>
      <c r="BN10" s="464">
        <v>1552205</v>
      </c>
      <c r="BO10" s="465"/>
      <c r="BP10" s="465"/>
      <c r="BQ10" s="465"/>
      <c r="BR10" s="465"/>
      <c r="BS10" s="465"/>
      <c r="BT10" s="465"/>
      <c r="BU10" s="466"/>
      <c r="BV10" s="464">
        <v>1015280</v>
      </c>
      <c r="BW10" s="465"/>
      <c r="BX10" s="465"/>
      <c r="BY10" s="465"/>
      <c r="BZ10" s="465"/>
      <c r="CA10" s="465"/>
      <c r="CB10" s="465"/>
      <c r="CC10" s="466"/>
      <c r="CD10" s="188" t="s">
        <v>124</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8"/>
      <c r="C11" s="459"/>
      <c r="D11" s="459"/>
      <c r="E11" s="459"/>
      <c r="F11" s="459"/>
      <c r="G11" s="459"/>
      <c r="H11" s="459"/>
      <c r="I11" s="459"/>
      <c r="J11" s="459"/>
      <c r="K11" s="507"/>
      <c r="L11" s="518" t="s">
        <v>125</v>
      </c>
      <c r="M11" s="519"/>
      <c r="N11" s="519"/>
      <c r="O11" s="519"/>
      <c r="P11" s="519"/>
      <c r="Q11" s="520"/>
      <c r="R11" s="521" t="s">
        <v>126</v>
      </c>
      <c r="S11" s="522"/>
      <c r="T11" s="522"/>
      <c r="U11" s="522"/>
      <c r="V11" s="523"/>
      <c r="W11" s="452"/>
      <c r="X11" s="453"/>
      <c r="Y11" s="453"/>
      <c r="Z11" s="453"/>
      <c r="AA11" s="453"/>
      <c r="AB11" s="453"/>
      <c r="AC11" s="453"/>
      <c r="AD11" s="453"/>
      <c r="AE11" s="453"/>
      <c r="AF11" s="453"/>
      <c r="AG11" s="453"/>
      <c r="AH11" s="453"/>
      <c r="AI11" s="453"/>
      <c r="AJ11" s="453"/>
      <c r="AK11" s="453"/>
      <c r="AL11" s="456"/>
      <c r="AM11" s="493" t="s">
        <v>127</v>
      </c>
      <c r="AN11" s="494"/>
      <c r="AO11" s="494"/>
      <c r="AP11" s="494"/>
      <c r="AQ11" s="494"/>
      <c r="AR11" s="494"/>
      <c r="AS11" s="494"/>
      <c r="AT11" s="495"/>
      <c r="AU11" s="496" t="s">
        <v>117</v>
      </c>
      <c r="AV11" s="497"/>
      <c r="AW11" s="497"/>
      <c r="AX11" s="497"/>
      <c r="AY11" s="498" t="s">
        <v>128</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129</v>
      </c>
      <c r="CE11" s="468"/>
      <c r="CF11" s="468"/>
      <c r="CG11" s="468"/>
      <c r="CH11" s="468"/>
      <c r="CI11" s="468"/>
      <c r="CJ11" s="468"/>
      <c r="CK11" s="468"/>
      <c r="CL11" s="468"/>
      <c r="CM11" s="468"/>
      <c r="CN11" s="468"/>
      <c r="CO11" s="468"/>
      <c r="CP11" s="468"/>
      <c r="CQ11" s="468"/>
      <c r="CR11" s="468"/>
      <c r="CS11" s="469"/>
      <c r="CT11" s="504" t="s">
        <v>130</v>
      </c>
      <c r="CU11" s="505"/>
      <c r="CV11" s="505"/>
      <c r="CW11" s="505"/>
      <c r="CX11" s="505"/>
      <c r="CY11" s="505"/>
      <c r="CZ11" s="505"/>
      <c r="DA11" s="506"/>
      <c r="DB11" s="504" t="s">
        <v>131</v>
      </c>
      <c r="DC11" s="505"/>
      <c r="DD11" s="505"/>
      <c r="DE11" s="505"/>
      <c r="DF11" s="505"/>
      <c r="DG11" s="505"/>
      <c r="DH11" s="505"/>
      <c r="DI11" s="506"/>
      <c r="DJ11" s="183"/>
      <c r="DK11" s="183"/>
      <c r="DL11" s="183"/>
      <c r="DM11" s="183"/>
      <c r="DN11" s="183"/>
      <c r="DO11" s="183"/>
    </row>
    <row r="12" spans="1:119" ht="18.75" customHeight="1" x14ac:dyDescent="0.15">
      <c r="A12" s="184"/>
      <c r="B12" s="524" t="s">
        <v>132</v>
      </c>
      <c r="C12" s="525"/>
      <c r="D12" s="525"/>
      <c r="E12" s="525"/>
      <c r="F12" s="525"/>
      <c r="G12" s="525"/>
      <c r="H12" s="525"/>
      <c r="I12" s="525"/>
      <c r="J12" s="525"/>
      <c r="K12" s="526"/>
      <c r="L12" s="533" t="s">
        <v>133</v>
      </c>
      <c r="M12" s="534"/>
      <c r="N12" s="534"/>
      <c r="O12" s="534"/>
      <c r="P12" s="534"/>
      <c r="Q12" s="535"/>
      <c r="R12" s="536">
        <v>421799</v>
      </c>
      <c r="S12" s="537"/>
      <c r="T12" s="537"/>
      <c r="U12" s="537"/>
      <c r="V12" s="538"/>
      <c r="W12" s="539" t="s">
        <v>1</v>
      </c>
      <c r="X12" s="497"/>
      <c r="Y12" s="497"/>
      <c r="Z12" s="497"/>
      <c r="AA12" s="497"/>
      <c r="AB12" s="540"/>
      <c r="AC12" s="496" t="s">
        <v>134</v>
      </c>
      <c r="AD12" s="497"/>
      <c r="AE12" s="497"/>
      <c r="AF12" s="497"/>
      <c r="AG12" s="540"/>
      <c r="AH12" s="496" t="s">
        <v>135</v>
      </c>
      <c r="AI12" s="497"/>
      <c r="AJ12" s="497"/>
      <c r="AK12" s="497"/>
      <c r="AL12" s="541"/>
      <c r="AM12" s="493" t="s">
        <v>136</v>
      </c>
      <c r="AN12" s="494"/>
      <c r="AO12" s="494"/>
      <c r="AP12" s="494"/>
      <c r="AQ12" s="494"/>
      <c r="AR12" s="494"/>
      <c r="AS12" s="494"/>
      <c r="AT12" s="495"/>
      <c r="AU12" s="496" t="s">
        <v>137</v>
      </c>
      <c r="AV12" s="497"/>
      <c r="AW12" s="497"/>
      <c r="AX12" s="497"/>
      <c r="AY12" s="498" t="s">
        <v>138</v>
      </c>
      <c r="AZ12" s="499"/>
      <c r="BA12" s="499"/>
      <c r="BB12" s="499"/>
      <c r="BC12" s="499"/>
      <c r="BD12" s="499"/>
      <c r="BE12" s="499"/>
      <c r="BF12" s="499"/>
      <c r="BG12" s="499"/>
      <c r="BH12" s="499"/>
      <c r="BI12" s="499"/>
      <c r="BJ12" s="499"/>
      <c r="BK12" s="499"/>
      <c r="BL12" s="499"/>
      <c r="BM12" s="500"/>
      <c r="BN12" s="464">
        <v>1179853</v>
      </c>
      <c r="BO12" s="465"/>
      <c r="BP12" s="465"/>
      <c r="BQ12" s="465"/>
      <c r="BR12" s="465"/>
      <c r="BS12" s="465"/>
      <c r="BT12" s="465"/>
      <c r="BU12" s="466"/>
      <c r="BV12" s="464">
        <v>0</v>
      </c>
      <c r="BW12" s="465"/>
      <c r="BX12" s="465"/>
      <c r="BY12" s="465"/>
      <c r="BZ12" s="465"/>
      <c r="CA12" s="465"/>
      <c r="CB12" s="465"/>
      <c r="CC12" s="466"/>
      <c r="CD12" s="467" t="s">
        <v>139</v>
      </c>
      <c r="CE12" s="468"/>
      <c r="CF12" s="468"/>
      <c r="CG12" s="468"/>
      <c r="CH12" s="468"/>
      <c r="CI12" s="468"/>
      <c r="CJ12" s="468"/>
      <c r="CK12" s="468"/>
      <c r="CL12" s="468"/>
      <c r="CM12" s="468"/>
      <c r="CN12" s="468"/>
      <c r="CO12" s="468"/>
      <c r="CP12" s="468"/>
      <c r="CQ12" s="468"/>
      <c r="CR12" s="468"/>
      <c r="CS12" s="469"/>
      <c r="CT12" s="504" t="s">
        <v>140</v>
      </c>
      <c r="CU12" s="505"/>
      <c r="CV12" s="505"/>
      <c r="CW12" s="505"/>
      <c r="CX12" s="505"/>
      <c r="CY12" s="505"/>
      <c r="CZ12" s="505"/>
      <c r="DA12" s="506"/>
      <c r="DB12" s="504" t="s">
        <v>141</v>
      </c>
      <c r="DC12" s="505"/>
      <c r="DD12" s="505"/>
      <c r="DE12" s="505"/>
      <c r="DF12" s="505"/>
      <c r="DG12" s="505"/>
      <c r="DH12" s="505"/>
      <c r="DI12" s="506"/>
      <c r="DJ12" s="183"/>
      <c r="DK12" s="183"/>
      <c r="DL12" s="183"/>
      <c r="DM12" s="183"/>
      <c r="DN12" s="183"/>
      <c r="DO12" s="183"/>
    </row>
    <row r="13" spans="1:119" ht="18.75" customHeight="1" x14ac:dyDescent="0.15">
      <c r="A13" s="184"/>
      <c r="B13" s="527"/>
      <c r="C13" s="528"/>
      <c r="D13" s="528"/>
      <c r="E13" s="528"/>
      <c r="F13" s="528"/>
      <c r="G13" s="528"/>
      <c r="H13" s="528"/>
      <c r="I13" s="528"/>
      <c r="J13" s="528"/>
      <c r="K13" s="529"/>
      <c r="L13" s="194"/>
      <c r="M13" s="552" t="s">
        <v>142</v>
      </c>
      <c r="N13" s="553"/>
      <c r="O13" s="553"/>
      <c r="P13" s="553"/>
      <c r="Q13" s="554"/>
      <c r="R13" s="545">
        <v>417990</v>
      </c>
      <c r="S13" s="546"/>
      <c r="T13" s="546"/>
      <c r="U13" s="546"/>
      <c r="V13" s="547"/>
      <c r="W13" s="480" t="s">
        <v>143</v>
      </c>
      <c r="X13" s="481"/>
      <c r="Y13" s="481"/>
      <c r="Z13" s="481"/>
      <c r="AA13" s="481"/>
      <c r="AB13" s="471"/>
      <c r="AC13" s="515">
        <v>3658</v>
      </c>
      <c r="AD13" s="516"/>
      <c r="AE13" s="516"/>
      <c r="AF13" s="516"/>
      <c r="AG13" s="555"/>
      <c r="AH13" s="515">
        <v>4060</v>
      </c>
      <c r="AI13" s="516"/>
      <c r="AJ13" s="516"/>
      <c r="AK13" s="516"/>
      <c r="AL13" s="517"/>
      <c r="AM13" s="493" t="s">
        <v>144</v>
      </c>
      <c r="AN13" s="494"/>
      <c r="AO13" s="494"/>
      <c r="AP13" s="494"/>
      <c r="AQ13" s="494"/>
      <c r="AR13" s="494"/>
      <c r="AS13" s="494"/>
      <c r="AT13" s="495"/>
      <c r="AU13" s="496" t="s">
        <v>122</v>
      </c>
      <c r="AV13" s="497"/>
      <c r="AW13" s="497"/>
      <c r="AX13" s="497"/>
      <c r="AY13" s="498" t="s">
        <v>145</v>
      </c>
      <c r="AZ13" s="499"/>
      <c r="BA13" s="499"/>
      <c r="BB13" s="499"/>
      <c r="BC13" s="499"/>
      <c r="BD13" s="499"/>
      <c r="BE13" s="499"/>
      <c r="BF13" s="499"/>
      <c r="BG13" s="499"/>
      <c r="BH13" s="499"/>
      <c r="BI13" s="499"/>
      <c r="BJ13" s="499"/>
      <c r="BK13" s="499"/>
      <c r="BL13" s="499"/>
      <c r="BM13" s="500"/>
      <c r="BN13" s="464">
        <v>-378368</v>
      </c>
      <c r="BO13" s="465"/>
      <c r="BP13" s="465"/>
      <c r="BQ13" s="465"/>
      <c r="BR13" s="465"/>
      <c r="BS13" s="465"/>
      <c r="BT13" s="465"/>
      <c r="BU13" s="466"/>
      <c r="BV13" s="464">
        <v>2063711</v>
      </c>
      <c r="BW13" s="465"/>
      <c r="BX13" s="465"/>
      <c r="BY13" s="465"/>
      <c r="BZ13" s="465"/>
      <c r="CA13" s="465"/>
      <c r="CB13" s="465"/>
      <c r="CC13" s="466"/>
      <c r="CD13" s="467" t="s">
        <v>146</v>
      </c>
      <c r="CE13" s="468"/>
      <c r="CF13" s="468"/>
      <c r="CG13" s="468"/>
      <c r="CH13" s="468"/>
      <c r="CI13" s="468"/>
      <c r="CJ13" s="468"/>
      <c r="CK13" s="468"/>
      <c r="CL13" s="468"/>
      <c r="CM13" s="468"/>
      <c r="CN13" s="468"/>
      <c r="CO13" s="468"/>
      <c r="CP13" s="468"/>
      <c r="CQ13" s="468"/>
      <c r="CR13" s="468"/>
      <c r="CS13" s="469"/>
      <c r="CT13" s="461">
        <v>7.6</v>
      </c>
      <c r="CU13" s="462"/>
      <c r="CV13" s="462"/>
      <c r="CW13" s="462"/>
      <c r="CX13" s="462"/>
      <c r="CY13" s="462"/>
      <c r="CZ13" s="462"/>
      <c r="DA13" s="463"/>
      <c r="DB13" s="461">
        <v>7.1</v>
      </c>
      <c r="DC13" s="462"/>
      <c r="DD13" s="462"/>
      <c r="DE13" s="462"/>
      <c r="DF13" s="462"/>
      <c r="DG13" s="462"/>
      <c r="DH13" s="462"/>
      <c r="DI13" s="463"/>
      <c r="DJ13" s="183"/>
      <c r="DK13" s="183"/>
      <c r="DL13" s="183"/>
      <c r="DM13" s="183"/>
      <c r="DN13" s="183"/>
      <c r="DO13" s="183"/>
    </row>
    <row r="14" spans="1:119" ht="18.75" customHeight="1" thickBot="1" x14ac:dyDescent="0.2">
      <c r="A14" s="184"/>
      <c r="B14" s="527"/>
      <c r="C14" s="528"/>
      <c r="D14" s="528"/>
      <c r="E14" s="528"/>
      <c r="F14" s="528"/>
      <c r="G14" s="528"/>
      <c r="H14" s="528"/>
      <c r="I14" s="528"/>
      <c r="J14" s="528"/>
      <c r="K14" s="529"/>
      <c r="L14" s="542" t="s">
        <v>147</v>
      </c>
      <c r="M14" s="543"/>
      <c r="N14" s="543"/>
      <c r="O14" s="543"/>
      <c r="P14" s="543"/>
      <c r="Q14" s="544"/>
      <c r="R14" s="545">
        <v>426631</v>
      </c>
      <c r="S14" s="546"/>
      <c r="T14" s="546"/>
      <c r="U14" s="546"/>
      <c r="V14" s="547"/>
      <c r="W14" s="454"/>
      <c r="X14" s="455"/>
      <c r="Y14" s="455"/>
      <c r="Z14" s="455"/>
      <c r="AA14" s="455"/>
      <c r="AB14" s="444"/>
      <c r="AC14" s="548">
        <v>2</v>
      </c>
      <c r="AD14" s="549"/>
      <c r="AE14" s="549"/>
      <c r="AF14" s="549"/>
      <c r="AG14" s="550"/>
      <c r="AH14" s="548">
        <v>2.1</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148</v>
      </c>
      <c r="CE14" s="557"/>
      <c r="CF14" s="557"/>
      <c r="CG14" s="557"/>
      <c r="CH14" s="557"/>
      <c r="CI14" s="557"/>
      <c r="CJ14" s="557"/>
      <c r="CK14" s="557"/>
      <c r="CL14" s="557"/>
      <c r="CM14" s="557"/>
      <c r="CN14" s="557"/>
      <c r="CO14" s="557"/>
      <c r="CP14" s="557"/>
      <c r="CQ14" s="557"/>
      <c r="CR14" s="557"/>
      <c r="CS14" s="558"/>
      <c r="CT14" s="559">
        <v>69.5</v>
      </c>
      <c r="CU14" s="560"/>
      <c r="CV14" s="560"/>
      <c r="CW14" s="560"/>
      <c r="CX14" s="560"/>
      <c r="CY14" s="560"/>
      <c r="CZ14" s="560"/>
      <c r="DA14" s="561"/>
      <c r="DB14" s="559">
        <v>77</v>
      </c>
      <c r="DC14" s="560"/>
      <c r="DD14" s="560"/>
      <c r="DE14" s="560"/>
      <c r="DF14" s="560"/>
      <c r="DG14" s="560"/>
      <c r="DH14" s="560"/>
      <c r="DI14" s="561"/>
      <c r="DJ14" s="183"/>
      <c r="DK14" s="183"/>
      <c r="DL14" s="183"/>
      <c r="DM14" s="183"/>
      <c r="DN14" s="183"/>
      <c r="DO14" s="183"/>
    </row>
    <row r="15" spans="1:119" ht="18.75" customHeight="1" x14ac:dyDescent="0.15">
      <c r="A15" s="184"/>
      <c r="B15" s="527"/>
      <c r="C15" s="528"/>
      <c r="D15" s="528"/>
      <c r="E15" s="528"/>
      <c r="F15" s="528"/>
      <c r="G15" s="528"/>
      <c r="H15" s="528"/>
      <c r="I15" s="528"/>
      <c r="J15" s="528"/>
      <c r="K15" s="529"/>
      <c r="L15" s="194"/>
      <c r="M15" s="552" t="s">
        <v>149</v>
      </c>
      <c r="N15" s="553"/>
      <c r="O15" s="553"/>
      <c r="P15" s="553"/>
      <c r="Q15" s="554"/>
      <c r="R15" s="545">
        <v>422522</v>
      </c>
      <c r="S15" s="546"/>
      <c r="T15" s="546"/>
      <c r="U15" s="546"/>
      <c r="V15" s="547"/>
      <c r="W15" s="480" t="s">
        <v>150</v>
      </c>
      <c r="X15" s="481"/>
      <c r="Y15" s="481"/>
      <c r="Z15" s="481"/>
      <c r="AA15" s="481"/>
      <c r="AB15" s="471"/>
      <c r="AC15" s="515">
        <v>36181</v>
      </c>
      <c r="AD15" s="516"/>
      <c r="AE15" s="516"/>
      <c r="AF15" s="516"/>
      <c r="AG15" s="555"/>
      <c r="AH15" s="515">
        <v>35833</v>
      </c>
      <c r="AI15" s="516"/>
      <c r="AJ15" s="516"/>
      <c r="AK15" s="516"/>
      <c r="AL15" s="517"/>
      <c r="AM15" s="493"/>
      <c r="AN15" s="494"/>
      <c r="AO15" s="494"/>
      <c r="AP15" s="494"/>
      <c r="AQ15" s="494"/>
      <c r="AR15" s="494"/>
      <c r="AS15" s="494"/>
      <c r="AT15" s="495"/>
      <c r="AU15" s="496"/>
      <c r="AV15" s="497"/>
      <c r="AW15" s="497"/>
      <c r="AX15" s="497"/>
      <c r="AY15" s="424" t="s">
        <v>151</v>
      </c>
      <c r="AZ15" s="425"/>
      <c r="BA15" s="425"/>
      <c r="BB15" s="425"/>
      <c r="BC15" s="425"/>
      <c r="BD15" s="425"/>
      <c r="BE15" s="425"/>
      <c r="BF15" s="425"/>
      <c r="BG15" s="425"/>
      <c r="BH15" s="425"/>
      <c r="BI15" s="425"/>
      <c r="BJ15" s="425"/>
      <c r="BK15" s="425"/>
      <c r="BL15" s="425"/>
      <c r="BM15" s="426"/>
      <c r="BN15" s="427">
        <v>46900425</v>
      </c>
      <c r="BO15" s="428"/>
      <c r="BP15" s="428"/>
      <c r="BQ15" s="428"/>
      <c r="BR15" s="428"/>
      <c r="BS15" s="428"/>
      <c r="BT15" s="428"/>
      <c r="BU15" s="429"/>
      <c r="BV15" s="427">
        <v>46498353</v>
      </c>
      <c r="BW15" s="428"/>
      <c r="BX15" s="428"/>
      <c r="BY15" s="428"/>
      <c r="BZ15" s="428"/>
      <c r="CA15" s="428"/>
      <c r="CB15" s="428"/>
      <c r="CC15" s="429"/>
      <c r="CD15" s="562" t="s">
        <v>152</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7"/>
      <c r="C16" s="528"/>
      <c r="D16" s="528"/>
      <c r="E16" s="528"/>
      <c r="F16" s="528"/>
      <c r="G16" s="528"/>
      <c r="H16" s="528"/>
      <c r="I16" s="528"/>
      <c r="J16" s="528"/>
      <c r="K16" s="529"/>
      <c r="L16" s="542" t="s">
        <v>153</v>
      </c>
      <c r="M16" s="573"/>
      <c r="N16" s="573"/>
      <c r="O16" s="573"/>
      <c r="P16" s="573"/>
      <c r="Q16" s="574"/>
      <c r="R16" s="565" t="s">
        <v>154</v>
      </c>
      <c r="S16" s="566"/>
      <c r="T16" s="566"/>
      <c r="U16" s="566"/>
      <c r="V16" s="567"/>
      <c r="W16" s="454"/>
      <c r="X16" s="455"/>
      <c r="Y16" s="455"/>
      <c r="Z16" s="455"/>
      <c r="AA16" s="455"/>
      <c r="AB16" s="444"/>
      <c r="AC16" s="548">
        <v>19.399999999999999</v>
      </c>
      <c r="AD16" s="549"/>
      <c r="AE16" s="549"/>
      <c r="AF16" s="549"/>
      <c r="AG16" s="550"/>
      <c r="AH16" s="548">
        <v>18.899999999999999</v>
      </c>
      <c r="AI16" s="549"/>
      <c r="AJ16" s="549"/>
      <c r="AK16" s="549"/>
      <c r="AL16" s="551"/>
      <c r="AM16" s="493"/>
      <c r="AN16" s="494"/>
      <c r="AO16" s="494"/>
      <c r="AP16" s="494"/>
      <c r="AQ16" s="494"/>
      <c r="AR16" s="494"/>
      <c r="AS16" s="494"/>
      <c r="AT16" s="495"/>
      <c r="AU16" s="496"/>
      <c r="AV16" s="497"/>
      <c r="AW16" s="497"/>
      <c r="AX16" s="497"/>
      <c r="AY16" s="498" t="s">
        <v>155</v>
      </c>
      <c r="AZ16" s="499"/>
      <c r="BA16" s="499"/>
      <c r="BB16" s="499"/>
      <c r="BC16" s="499"/>
      <c r="BD16" s="499"/>
      <c r="BE16" s="499"/>
      <c r="BF16" s="499"/>
      <c r="BG16" s="499"/>
      <c r="BH16" s="499"/>
      <c r="BI16" s="499"/>
      <c r="BJ16" s="499"/>
      <c r="BK16" s="499"/>
      <c r="BL16" s="499"/>
      <c r="BM16" s="500"/>
      <c r="BN16" s="464">
        <v>78763420</v>
      </c>
      <c r="BO16" s="465"/>
      <c r="BP16" s="465"/>
      <c r="BQ16" s="465"/>
      <c r="BR16" s="465"/>
      <c r="BS16" s="465"/>
      <c r="BT16" s="465"/>
      <c r="BU16" s="466"/>
      <c r="BV16" s="464">
        <v>79410435</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
      <c r="A17" s="184"/>
      <c r="B17" s="530"/>
      <c r="C17" s="531"/>
      <c r="D17" s="531"/>
      <c r="E17" s="531"/>
      <c r="F17" s="531"/>
      <c r="G17" s="531"/>
      <c r="H17" s="531"/>
      <c r="I17" s="531"/>
      <c r="J17" s="531"/>
      <c r="K17" s="532"/>
      <c r="L17" s="199"/>
      <c r="M17" s="568" t="s">
        <v>156</v>
      </c>
      <c r="N17" s="569"/>
      <c r="O17" s="569"/>
      <c r="P17" s="569"/>
      <c r="Q17" s="570"/>
      <c r="R17" s="565" t="s">
        <v>157</v>
      </c>
      <c r="S17" s="566"/>
      <c r="T17" s="566"/>
      <c r="U17" s="566"/>
      <c r="V17" s="567"/>
      <c r="W17" s="480" t="s">
        <v>158</v>
      </c>
      <c r="X17" s="481"/>
      <c r="Y17" s="481"/>
      <c r="Z17" s="481"/>
      <c r="AA17" s="481"/>
      <c r="AB17" s="471"/>
      <c r="AC17" s="515">
        <v>146548</v>
      </c>
      <c r="AD17" s="516"/>
      <c r="AE17" s="516"/>
      <c r="AF17" s="516"/>
      <c r="AG17" s="555"/>
      <c r="AH17" s="515">
        <v>149230</v>
      </c>
      <c r="AI17" s="516"/>
      <c r="AJ17" s="516"/>
      <c r="AK17" s="516"/>
      <c r="AL17" s="517"/>
      <c r="AM17" s="493"/>
      <c r="AN17" s="494"/>
      <c r="AO17" s="494"/>
      <c r="AP17" s="494"/>
      <c r="AQ17" s="494"/>
      <c r="AR17" s="494"/>
      <c r="AS17" s="494"/>
      <c r="AT17" s="495"/>
      <c r="AU17" s="496"/>
      <c r="AV17" s="497"/>
      <c r="AW17" s="497"/>
      <c r="AX17" s="497"/>
      <c r="AY17" s="498" t="s">
        <v>159</v>
      </c>
      <c r="AZ17" s="499"/>
      <c r="BA17" s="499"/>
      <c r="BB17" s="499"/>
      <c r="BC17" s="499"/>
      <c r="BD17" s="499"/>
      <c r="BE17" s="499"/>
      <c r="BF17" s="499"/>
      <c r="BG17" s="499"/>
      <c r="BH17" s="499"/>
      <c r="BI17" s="499"/>
      <c r="BJ17" s="499"/>
      <c r="BK17" s="499"/>
      <c r="BL17" s="499"/>
      <c r="BM17" s="500"/>
      <c r="BN17" s="464">
        <v>60041161</v>
      </c>
      <c r="BO17" s="465"/>
      <c r="BP17" s="465"/>
      <c r="BQ17" s="465"/>
      <c r="BR17" s="465"/>
      <c r="BS17" s="465"/>
      <c r="BT17" s="465"/>
      <c r="BU17" s="466"/>
      <c r="BV17" s="464">
        <v>59545206</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
      <c r="A18" s="184"/>
      <c r="B18" s="575" t="s">
        <v>160</v>
      </c>
      <c r="C18" s="507"/>
      <c r="D18" s="507"/>
      <c r="E18" s="576"/>
      <c r="F18" s="576"/>
      <c r="G18" s="576"/>
      <c r="H18" s="576"/>
      <c r="I18" s="576"/>
      <c r="J18" s="576"/>
      <c r="K18" s="576"/>
      <c r="L18" s="577">
        <v>405.86</v>
      </c>
      <c r="M18" s="577"/>
      <c r="N18" s="577"/>
      <c r="O18" s="577"/>
      <c r="P18" s="577"/>
      <c r="Q18" s="577"/>
      <c r="R18" s="578"/>
      <c r="S18" s="578"/>
      <c r="T18" s="578"/>
      <c r="U18" s="578"/>
      <c r="V18" s="579"/>
      <c r="W18" s="482"/>
      <c r="X18" s="483"/>
      <c r="Y18" s="483"/>
      <c r="Z18" s="483"/>
      <c r="AA18" s="483"/>
      <c r="AB18" s="474"/>
      <c r="AC18" s="580">
        <v>78.599999999999994</v>
      </c>
      <c r="AD18" s="581"/>
      <c r="AE18" s="581"/>
      <c r="AF18" s="581"/>
      <c r="AG18" s="582"/>
      <c r="AH18" s="580">
        <v>78.900000000000006</v>
      </c>
      <c r="AI18" s="581"/>
      <c r="AJ18" s="581"/>
      <c r="AK18" s="581"/>
      <c r="AL18" s="583"/>
      <c r="AM18" s="493"/>
      <c r="AN18" s="494"/>
      <c r="AO18" s="494"/>
      <c r="AP18" s="494"/>
      <c r="AQ18" s="494"/>
      <c r="AR18" s="494"/>
      <c r="AS18" s="494"/>
      <c r="AT18" s="495"/>
      <c r="AU18" s="496"/>
      <c r="AV18" s="497"/>
      <c r="AW18" s="497"/>
      <c r="AX18" s="497"/>
      <c r="AY18" s="498" t="s">
        <v>161</v>
      </c>
      <c r="AZ18" s="499"/>
      <c r="BA18" s="499"/>
      <c r="BB18" s="499"/>
      <c r="BC18" s="499"/>
      <c r="BD18" s="499"/>
      <c r="BE18" s="499"/>
      <c r="BF18" s="499"/>
      <c r="BG18" s="499"/>
      <c r="BH18" s="499"/>
      <c r="BI18" s="499"/>
      <c r="BJ18" s="499"/>
      <c r="BK18" s="499"/>
      <c r="BL18" s="499"/>
      <c r="BM18" s="500"/>
      <c r="BN18" s="464">
        <v>98231113</v>
      </c>
      <c r="BO18" s="465"/>
      <c r="BP18" s="465"/>
      <c r="BQ18" s="465"/>
      <c r="BR18" s="465"/>
      <c r="BS18" s="465"/>
      <c r="BT18" s="465"/>
      <c r="BU18" s="466"/>
      <c r="BV18" s="464">
        <v>98578403</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
      <c r="A19" s="184"/>
      <c r="B19" s="575" t="s">
        <v>162</v>
      </c>
      <c r="C19" s="507"/>
      <c r="D19" s="507"/>
      <c r="E19" s="576"/>
      <c r="F19" s="576"/>
      <c r="G19" s="576"/>
      <c r="H19" s="576"/>
      <c r="I19" s="576"/>
      <c r="J19" s="576"/>
      <c r="K19" s="576"/>
      <c r="L19" s="584">
        <v>1058</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163</v>
      </c>
      <c r="AZ19" s="499"/>
      <c r="BA19" s="499"/>
      <c r="BB19" s="499"/>
      <c r="BC19" s="499"/>
      <c r="BD19" s="499"/>
      <c r="BE19" s="499"/>
      <c r="BF19" s="499"/>
      <c r="BG19" s="499"/>
      <c r="BH19" s="499"/>
      <c r="BI19" s="499"/>
      <c r="BJ19" s="499"/>
      <c r="BK19" s="499"/>
      <c r="BL19" s="499"/>
      <c r="BM19" s="500"/>
      <c r="BN19" s="464">
        <v>121453896</v>
      </c>
      <c r="BO19" s="465"/>
      <c r="BP19" s="465"/>
      <c r="BQ19" s="465"/>
      <c r="BR19" s="465"/>
      <c r="BS19" s="465"/>
      <c r="BT19" s="465"/>
      <c r="BU19" s="466"/>
      <c r="BV19" s="464">
        <v>114807855</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
      <c r="A20" s="184"/>
      <c r="B20" s="575" t="s">
        <v>164</v>
      </c>
      <c r="C20" s="507"/>
      <c r="D20" s="507"/>
      <c r="E20" s="576"/>
      <c r="F20" s="576"/>
      <c r="G20" s="576"/>
      <c r="H20" s="576"/>
      <c r="I20" s="576"/>
      <c r="J20" s="576"/>
      <c r="K20" s="576"/>
      <c r="L20" s="584">
        <v>189419</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15">
      <c r="A21" s="184"/>
      <c r="B21" s="595" t="s">
        <v>165</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
      <c r="A22" s="184"/>
      <c r="B22" s="598" t="s">
        <v>166</v>
      </c>
      <c r="C22" s="599"/>
      <c r="D22" s="600"/>
      <c r="E22" s="476" t="s">
        <v>1</v>
      </c>
      <c r="F22" s="481"/>
      <c r="G22" s="481"/>
      <c r="H22" s="481"/>
      <c r="I22" s="481"/>
      <c r="J22" s="481"/>
      <c r="K22" s="471"/>
      <c r="L22" s="476" t="s">
        <v>167</v>
      </c>
      <c r="M22" s="481"/>
      <c r="N22" s="481"/>
      <c r="O22" s="481"/>
      <c r="P22" s="471"/>
      <c r="Q22" s="607" t="s">
        <v>168</v>
      </c>
      <c r="R22" s="608"/>
      <c r="S22" s="608"/>
      <c r="T22" s="608"/>
      <c r="U22" s="608"/>
      <c r="V22" s="609"/>
      <c r="W22" s="613" t="s">
        <v>169</v>
      </c>
      <c r="X22" s="599"/>
      <c r="Y22" s="600"/>
      <c r="Z22" s="476" t="s">
        <v>1</v>
      </c>
      <c r="AA22" s="481"/>
      <c r="AB22" s="481"/>
      <c r="AC22" s="481"/>
      <c r="AD22" s="481"/>
      <c r="AE22" s="481"/>
      <c r="AF22" s="481"/>
      <c r="AG22" s="471"/>
      <c r="AH22" s="626" t="s">
        <v>170</v>
      </c>
      <c r="AI22" s="481"/>
      <c r="AJ22" s="481"/>
      <c r="AK22" s="481"/>
      <c r="AL22" s="471"/>
      <c r="AM22" s="626" t="s">
        <v>171</v>
      </c>
      <c r="AN22" s="627"/>
      <c r="AO22" s="627"/>
      <c r="AP22" s="627"/>
      <c r="AQ22" s="627"/>
      <c r="AR22" s="628"/>
      <c r="AS22" s="607" t="s">
        <v>168</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15">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172</v>
      </c>
      <c r="AZ23" s="425"/>
      <c r="BA23" s="425"/>
      <c r="BB23" s="425"/>
      <c r="BC23" s="425"/>
      <c r="BD23" s="425"/>
      <c r="BE23" s="425"/>
      <c r="BF23" s="425"/>
      <c r="BG23" s="425"/>
      <c r="BH23" s="425"/>
      <c r="BI23" s="425"/>
      <c r="BJ23" s="425"/>
      <c r="BK23" s="425"/>
      <c r="BL23" s="425"/>
      <c r="BM23" s="426"/>
      <c r="BN23" s="464">
        <v>250042505</v>
      </c>
      <c r="BO23" s="465"/>
      <c r="BP23" s="465"/>
      <c r="BQ23" s="465"/>
      <c r="BR23" s="465"/>
      <c r="BS23" s="465"/>
      <c r="BT23" s="465"/>
      <c r="BU23" s="466"/>
      <c r="BV23" s="464">
        <v>250437413</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
      <c r="A24" s="184"/>
      <c r="B24" s="601"/>
      <c r="C24" s="602"/>
      <c r="D24" s="603"/>
      <c r="E24" s="514" t="s">
        <v>173</v>
      </c>
      <c r="F24" s="494"/>
      <c r="G24" s="494"/>
      <c r="H24" s="494"/>
      <c r="I24" s="494"/>
      <c r="J24" s="494"/>
      <c r="K24" s="495"/>
      <c r="L24" s="515">
        <v>1</v>
      </c>
      <c r="M24" s="516"/>
      <c r="N24" s="516"/>
      <c r="O24" s="516"/>
      <c r="P24" s="555"/>
      <c r="Q24" s="515">
        <v>9780</v>
      </c>
      <c r="R24" s="516"/>
      <c r="S24" s="516"/>
      <c r="T24" s="516"/>
      <c r="U24" s="516"/>
      <c r="V24" s="555"/>
      <c r="W24" s="614"/>
      <c r="X24" s="602"/>
      <c r="Y24" s="603"/>
      <c r="Z24" s="514" t="s">
        <v>174</v>
      </c>
      <c r="AA24" s="494"/>
      <c r="AB24" s="494"/>
      <c r="AC24" s="494"/>
      <c r="AD24" s="494"/>
      <c r="AE24" s="494"/>
      <c r="AF24" s="494"/>
      <c r="AG24" s="495"/>
      <c r="AH24" s="515">
        <v>2693</v>
      </c>
      <c r="AI24" s="516"/>
      <c r="AJ24" s="516"/>
      <c r="AK24" s="516"/>
      <c r="AL24" s="555"/>
      <c r="AM24" s="515">
        <v>8326756</v>
      </c>
      <c r="AN24" s="516"/>
      <c r="AO24" s="516"/>
      <c r="AP24" s="516"/>
      <c r="AQ24" s="516"/>
      <c r="AR24" s="555"/>
      <c r="AS24" s="515">
        <v>3092</v>
      </c>
      <c r="AT24" s="516"/>
      <c r="AU24" s="516"/>
      <c r="AV24" s="516"/>
      <c r="AW24" s="516"/>
      <c r="AX24" s="517"/>
      <c r="AY24" s="634" t="s">
        <v>175</v>
      </c>
      <c r="AZ24" s="635"/>
      <c r="BA24" s="635"/>
      <c r="BB24" s="635"/>
      <c r="BC24" s="635"/>
      <c r="BD24" s="635"/>
      <c r="BE24" s="635"/>
      <c r="BF24" s="635"/>
      <c r="BG24" s="635"/>
      <c r="BH24" s="635"/>
      <c r="BI24" s="635"/>
      <c r="BJ24" s="635"/>
      <c r="BK24" s="635"/>
      <c r="BL24" s="635"/>
      <c r="BM24" s="636"/>
      <c r="BN24" s="464">
        <v>201994380</v>
      </c>
      <c r="BO24" s="465"/>
      <c r="BP24" s="465"/>
      <c r="BQ24" s="465"/>
      <c r="BR24" s="465"/>
      <c r="BS24" s="465"/>
      <c r="BT24" s="465"/>
      <c r="BU24" s="466"/>
      <c r="BV24" s="464">
        <v>202711531</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15">
      <c r="A25" s="184"/>
      <c r="B25" s="601"/>
      <c r="C25" s="602"/>
      <c r="D25" s="603"/>
      <c r="E25" s="514" t="s">
        <v>176</v>
      </c>
      <c r="F25" s="494"/>
      <c r="G25" s="494"/>
      <c r="H25" s="494"/>
      <c r="I25" s="494"/>
      <c r="J25" s="494"/>
      <c r="K25" s="495"/>
      <c r="L25" s="515">
        <v>2</v>
      </c>
      <c r="M25" s="516"/>
      <c r="N25" s="516"/>
      <c r="O25" s="516"/>
      <c r="P25" s="555"/>
      <c r="Q25" s="515">
        <v>8400</v>
      </c>
      <c r="R25" s="516"/>
      <c r="S25" s="516"/>
      <c r="T25" s="516"/>
      <c r="U25" s="516"/>
      <c r="V25" s="555"/>
      <c r="W25" s="614"/>
      <c r="X25" s="602"/>
      <c r="Y25" s="603"/>
      <c r="Z25" s="514" t="s">
        <v>177</v>
      </c>
      <c r="AA25" s="494"/>
      <c r="AB25" s="494"/>
      <c r="AC25" s="494"/>
      <c r="AD25" s="494"/>
      <c r="AE25" s="494"/>
      <c r="AF25" s="494"/>
      <c r="AG25" s="495"/>
      <c r="AH25" s="515">
        <v>456</v>
      </c>
      <c r="AI25" s="516"/>
      <c r="AJ25" s="516"/>
      <c r="AK25" s="516"/>
      <c r="AL25" s="555"/>
      <c r="AM25" s="515">
        <v>1300968</v>
      </c>
      <c r="AN25" s="516"/>
      <c r="AO25" s="516"/>
      <c r="AP25" s="516"/>
      <c r="AQ25" s="516"/>
      <c r="AR25" s="555"/>
      <c r="AS25" s="515">
        <v>2853</v>
      </c>
      <c r="AT25" s="516"/>
      <c r="AU25" s="516"/>
      <c r="AV25" s="516"/>
      <c r="AW25" s="516"/>
      <c r="AX25" s="517"/>
      <c r="AY25" s="424" t="s">
        <v>178</v>
      </c>
      <c r="AZ25" s="425"/>
      <c r="BA25" s="425"/>
      <c r="BB25" s="425"/>
      <c r="BC25" s="425"/>
      <c r="BD25" s="425"/>
      <c r="BE25" s="425"/>
      <c r="BF25" s="425"/>
      <c r="BG25" s="425"/>
      <c r="BH25" s="425"/>
      <c r="BI25" s="425"/>
      <c r="BJ25" s="425"/>
      <c r="BK25" s="425"/>
      <c r="BL25" s="425"/>
      <c r="BM25" s="426"/>
      <c r="BN25" s="427">
        <v>28822431</v>
      </c>
      <c r="BO25" s="428"/>
      <c r="BP25" s="428"/>
      <c r="BQ25" s="428"/>
      <c r="BR25" s="428"/>
      <c r="BS25" s="428"/>
      <c r="BT25" s="428"/>
      <c r="BU25" s="429"/>
      <c r="BV25" s="427">
        <v>21596215</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15">
      <c r="A26" s="184"/>
      <c r="B26" s="601"/>
      <c r="C26" s="602"/>
      <c r="D26" s="603"/>
      <c r="E26" s="514" t="s">
        <v>179</v>
      </c>
      <c r="F26" s="494"/>
      <c r="G26" s="494"/>
      <c r="H26" s="494"/>
      <c r="I26" s="494"/>
      <c r="J26" s="494"/>
      <c r="K26" s="495"/>
      <c r="L26" s="515">
        <v>1</v>
      </c>
      <c r="M26" s="516"/>
      <c r="N26" s="516"/>
      <c r="O26" s="516"/>
      <c r="P26" s="555"/>
      <c r="Q26" s="515">
        <v>6830</v>
      </c>
      <c r="R26" s="516"/>
      <c r="S26" s="516"/>
      <c r="T26" s="516"/>
      <c r="U26" s="516"/>
      <c r="V26" s="555"/>
      <c r="W26" s="614"/>
      <c r="X26" s="602"/>
      <c r="Y26" s="603"/>
      <c r="Z26" s="514" t="s">
        <v>180</v>
      </c>
      <c r="AA26" s="624"/>
      <c r="AB26" s="624"/>
      <c r="AC26" s="624"/>
      <c r="AD26" s="624"/>
      <c r="AE26" s="624"/>
      <c r="AF26" s="624"/>
      <c r="AG26" s="625"/>
      <c r="AH26" s="515">
        <v>227</v>
      </c>
      <c r="AI26" s="516"/>
      <c r="AJ26" s="516"/>
      <c r="AK26" s="516"/>
      <c r="AL26" s="555"/>
      <c r="AM26" s="515">
        <v>699841</v>
      </c>
      <c r="AN26" s="516"/>
      <c r="AO26" s="516"/>
      <c r="AP26" s="516"/>
      <c r="AQ26" s="516"/>
      <c r="AR26" s="555"/>
      <c r="AS26" s="515">
        <v>3083</v>
      </c>
      <c r="AT26" s="516"/>
      <c r="AU26" s="516"/>
      <c r="AV26" s="516"/>
      <c r="AW26" s="516"/>
      <c r="AX26" s="517"/>
      <c r="AY26" s="467" t="s">
        <v>181</v>
      </c>
      <c r="AZ26" s="468"/>
      <c r="BA26" s="468"/>
      <c r="BB26" s="468"/>
      <c r="BC26" s="468"/>
      <c r="BD26" s="468"/>
      <c r="BE26" s="468"/>
      <c r="BF26" s="468"/>
      <c r="BG26" s="468"/>
      <c r="BH26" s="468"/>
      <c r="BI26" s="468"/>
      <c r="BJ26" s="468"/>
      <c r="BK26" s="468"/>
      <c r="BL26" s="468"/>
      <c r="BM26" s="469"/>
      <c r="BN26" s="464" t="s">
        <v>141</v>
      </c>
      <c r="BO26" s="465"/>
      <c r="BP26" s="465"/>
      <c r="BQ26" s="465"/>
      <c r="BR26" s="465"/>
      <c r="BS26" s="465"/>
      <c r="BT26" s="465"/>
      <c r="BU26" s="466"/>
      <c r="BV26" s="464" t="s">
        <v>141</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4"/>
      <c r="B27" s="601"/>
      <c r="C27" s="602"/>
      <c r="D27" s="603"/>
      <c r="E27" s="514" t="s">
        <v>182</v>
      </c>
      <c r="F27" s="494"/>
      <c r="G27" s="494"/>
      <c r="H27" s="494"/>
      <c r="I27" s="494"/>
      <c r="J27" s="494"/>
      <c r="K27" s="495"/>
      <c r="L27" s="515">
        <v>1</v>
      </c>
      <c r="M27" s="516"/>
      <c r="N27" s="516"/>
      <c r="O27" s="516"/>
      <c r="P27" s="555"/>
      <c r="Q27" s="515">
        <v>7370</v>
      </c>
      <c r="R27" s="516"/>
      <c r="S27" s="516"/>
      <c r="T27" s="516"/>
      <c r="U27" s="516"/>
      <c r="V27" s="555"/>
      <c r="W27" s="614"/>
      <c r="X27" s="602"/>
      <c r="Y27" s="603"/>
      <c r="Z27" s="514" t="s">
        <v>183</v>
      </c>
      <c r="AA27" s="494"/>
      <c r="AB27" s="494"/>
      <c r="AC27" s="494"/>
      <c r="AD27" s="494"/>
      <c r="AE27" s="494"/>
      <c r="AF27" s="494"/>
      <c r="AG27" s="495"/>
      <c r="AH27" s="515">
        <v>85</v>
      </c>
      <c r="AI27" s="516"/>
      <c r="AJ27" s="516"/>
      <c r="AK27" s="516"/>
      <c r="AL27" s="555"/>
      <c r="AM27" s="515">
        <v>352489</v>
      </c>
      <c r="AN27" s="516"/>
      <c r="AO27" s="516"/>
      <c r="AP27" s="516"/>
      <c r="AQ27" s="516"/>
      <c r="AR27" s="555"/>
      <c r="AS27" s="515">
        <v>4147</v>
      </c>
      <c r="AT27" s="516"/>
      <c r="AU27" s="516"/>
      <c r="AV27" s="516"/>
      <c r="AW27" s="516"/>
      <c r="AX27" s="517"/>
      <c r="AY27" s="556" t="s">
        <v>184</v>
      </c>
      <c r="AZ27" s="557"/>
      <c r="BA27" s="557"/>
      <c r="BB27" s="557"/>
      <c r="BC27" s="557"/>
      <c r="BD27" s="557"/>
      <c r="BE27" s="557"/>
      <c r="BF27" s="557"/>
      <c r="BG27" s="557"/>
      <c r="BH27" s="557"/>
      <c r="BI27" s="557"/>
      <c r="BJ27" s="557"/>
      <c r="BK27" s="557"/>
      <c r="BL27" s="557"/>
      <c r="BM27" s="558"/>
      <c r="BN27" s="637">
        <v>6574301</v>
      </c>
      <c r="BO27" s="638"/>
      <c r="BP27" s="638"/>
      <c r="BQ27" s="638"/>
      <c r="BR27" s="638"/>
      <c r="BS27" s="638"/>
      <c r="BT27" s="638"/>
      <c r="BU27" s="639"/>
      <c r="BV27" s="637">
        <v>8514786</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15">
      <c r="A28" s="184"/>
      <c r="B28" s="601"/>
      <c r="C28" s="602"/>
      <c r="D28" s="603"/>
      <c r="E28" s="514" t="s">
        <v>185</v>
      </c>
      <c r="F28" s="494"/>
      <c r="G28" s="494"/>
      <c r="H28" s="494"/>
      <c r="I28" s="494"/>
      <c r="J28" s="494"/>
      <c r="K28" s="495"/>
      <c r="L28" s="515">
        <v>1</v>
      </c>
      <c r="M28" s="516"/>
      <c r="N28" s="516"/>
      <c r="O28" s="516"/>
      <c r="P28" s="555"/>
      <c r="Q28" s="515">
        <v>6730</v>
      </c>
      <c r="R28" s="516"/>
      <c r="S28" s="516"/>
      <c r="T28" s="516"/>
      <c r="U28" s="516"/>
      <c r="V28" s="555"/>
      <c r="W28" s="614"/>
      <c r="X28" s="602"/>
      <c r="Y28" s="603"/>
      <c r="Z28" s="514" t="s">
        <v>186</v>
      </c>
      <c r="AA28" s="494"/>
      <c r="AB28" s="494"/>
      <c r="AC28" s="494"/>
      <c r="AD28" s="494"/>
      <c r="AE28" s="494"/>
      <c r="AF28" s="494"/>
      <c r="AG28" s="495"/>
      <c r="AH28" s="515" t="s">
        <v>187</v>
      </c>
      <c r="AI28" s="516"/>
      <c r="AJ28" s="516"/>
      <c r="AK28" s="516"/>
      <c r="AL28" s="555"/>
      <c r="AM28" s="515" t="s">
        <v>187</v>
      </c>
      <c r="AN28" s="516"/>
      <c r="AO28" s="516"/>
      <c r="AP28" s="516"/>
      <c r="AQ28" s="516"/>
      <c r="AR28" s="555"/>
      <c r="AS28" s="515" t="s">
        <v>187</v>
      </c>
      <c r="AT28" s="516"/>
      <c r="AU28" s="516"/>
      <c r="AV28" s="516"/>
      <c r="AW28" s="516"/>
      <c r="AX28" s="517"/>
      <c r="AY28" s="640" t="s">
        <v>188</v>
      </c>
      <c r="AZ28" s="641"/>
      <c r="BA28" s="641"/>
      <c r="BB28" s="642"/>
      <c r="BC28" s="424" t="s">
        <v>48</v>
      </c>
      <c r="BD28" s="425"/>
      <c r="BE28" s="425"/>
      <c r="BF28" s="425"/>
      <c r="BG28" s="425"/>
      <c r="BH28" s="425"/>
      <c r="BI28" s="425"/>
      <c r="BJ28" s="425"/>
      <c r="BK28" s="425"/>
      <c r="BL28" s="425"/>
      <c r="BM28" s="426"/>
      <c r="BN28" s="427">
        <v>12471604</v>
      </c>
      <c r="BO28" s="428"/>
      <c r="BP28" s="428"/>
      <c r="BQ28" s="428"/>
      <c r="BR28" s="428"/>
      <c r="BS28" s="428"/>
      <c r="BT28" s="428"/>
      <c r="BU28" s="429"/>
      <c r="BV28" s="427">
        <v>12099252</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15">
      <c r="A29" s="184"/>
      <c r="B29" s="601"/>
      <c r="C29" s="602"/>
      <c r="D29" s="603"/>
      <c r="E29" s="514" t="s">
        <v>189</v>
      </c>
      <c r="F29" s="494"/>
      <c r="G29" s="494"/>
      <c r="H29" s="494"/>
      <c r="I29" s="494"/>
      <c r="J29" s="494"/>
      <c r="K29" s="495"/>
      <c r="L29" s="515">
        <v>38</v>
      </c>
      <c r="M29" s="516"/>
      <c r="N29" s="516"/>
      <c r="O29" s="516"/>
      <c r="P29" s="555"/>
      <c r="Q29" s="515">
        <v>6190</v>
      </c>
      <c r="R29" s="516"/>
      <c r="S29" s="516"/>
      <c r="T29" s="516"/>
      <c r="U29" s="516"/>
      <c r="V29" s="555"/>
      <c r="W29" s="615"/>
      <c r="X29" s="616"/>
      <c r="Y29" s="617"/>
      <c r="Z29" s="514" t="s">
        <v>190</v>
      </c>
      <c r="AA29" s="494"/>
      <c r="AB29" s="494"/>
      <c r="AC29" s="494"/>
      <c r="AD29" s="494"/>
      <c r="AE29" s="494"/>
      <c r="AF29" s="494"/>
      <c r="AG29" s="495"/>
      <c r="AH29" s="515">
        <v>2778</v>
      </c>
      <c r="AI29" s="516"/>
      <c r="AJ29" s="516"/>
      <c r="AK29" s="516"/>
      <c r="AL29" s="555"/>
      <c r="AM29" s="515">
        <v>8679245</v>
      </c>
      <c r="AN29" s="516"/>
      <c r="AO29" s="516"/>
      <c r="AP29" s="516"/>
      <c r="AQ29" s="516"/>
      <c r="AR29" s="555"/>
      <c r="AS29" s="515">
        <v>3124</v>
      </c>
      <c r="AT29" s="516"/>
      <c r="AU29" s="516"/>
      <c r="AV29" s="516"/>
      <c r="AW29" s="516"/>
      <c r="AX29" s="517"/>
      <c r="AY29" s="643"/>
      <c r="AZ29" s="644"/>
      <c r="BA29" s="644"/>
      <c r="BB29" s="645"/>
      <c r="BC29" s="498" t="s">
        <v>191</v>
      </c>
      <c r="BD29" s="499"/>
      <c r="BE29" s="499"/>
      <c r="BF29" s="499"/>
      <c r="BG29" s="499"/>
      <c r="BH29" s="499"/>
      <c r="BI29" s="499"/>
      <c r="BJ29" s="499"/>
      <c r="BK29" s="499"/>
      <c r="BL29" s="499"/>
      <c r="BM29" s="500"/>
      <c r="BN29" s="464">
        <v>9315627</v>
      </c>
      <c r="BO29" s="465"/>
      <c r="BP29" s="465"/>
      <c r="BQ29" s="465"/>
      <c r="BR29" s="465"/>
      <c r="BS29" s="465"/>
      <c r="BT29" s="465"/>
      <c r="BU29" s="466"/>
      <c r="BV29" s="464">
        <v>9830475</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192</v>
      </c>
      <c r="X30" s="622"/>
      <c r="Y30" s="622"/>
      <c r="Z30" s="622"/>
      <c r="AA30" s="622"/>
      <c r="AB30" s="622"/>
      <c r="AC30" s="622"/>
      <c r="AD30" s="622"/>
      <c r="AE30" s="622"/>
      <c r="AF30" s="622"/>
      <c r="AG30" s="623"/>
      <c r="AH30" s="580">
        <v>98.9</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27334312</v>
      </c>
      <c r="BO30" s="638"/>
      <c r="BP30" s="638"/>
      <c r="BQ30" s="638"/>
      <c r="BR30" s="638"/>
      <c r="BS30" s="638"/>
      <c r="BT30" s="638"/>
      <c r="BU30" s="639"/>
      <c r="BV30" s="637">
        <v>27308962</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193</v>
      </c>
      <c r="D32" s="211"/>
      <c r="E32" s="211"/>
      <c r="F32" s="208"/>
      <c r="G32" s="208"/>
      <c r="H32" s="208"/>
      <c r="I32" s="208"/>
      <c r="J32" s="208"/>
      <c r="K32" s="208"/>
      <c r="L32" s="208"/>
      <c r="M32" s="208"/>
      <c r="N32" s="208"/>
      <c r="O32" s="208"/>
      <c r="P32" s="208"/>
      <c r="Q32" s="208"/>
      <c r="R32" s="208"/>
      <c r="S32" s="208"/>
      <c r="T32" s="208"/>
      <c r="U32" s="208" t="s">
        <v>194</v>
      </c>
      <c r="V32" s="208"/>
      <c r="W32" s="208"/>
      <c r="X32" s="208"/>
      <c r="Y32" s="208"/>
      <c r="Z32" s="208"/>
      <c r="AA32" s="208"/>
      <c r="AB32" s="208"/>
      <c r="AC32" s="208"/>
      <c r="AD32" s="208"/>
      <c r="AE32" s="208"/>
      <c r="AF32" s="208"/>
      <c r="AG32" s="208"/>
      <c r="AH32" s="208"/>
      <c r="AI32" s="208"/>
      <c r="AJ32" s="208"/>
      <c r="AK32" s="208"/>
      <c r="AL32" s="208"/>
      <c r="AM32" s="212" t="s">
        <v>195</v>
      </c>
      <c r="AN32" s="208"/>
      <c r="AO32" s="208"/>
      <c r="AP32" s="208"/>
      <c r="AQ32" s="208"/>
      <c r="AR32" s="208"/>
      <c r="AS32" s="212"/>
      <c r="AT32" s="212"/>
      <c r="AU32" s="212"/>
      <c r="AV32" s="212"/>
      <c r="AW32" s="212"/>
      <c r="AX32" s="212"/>
      <c r="AY32" s="212"/>
      <c r="AZ32" s="212"/>
      <c r="BA32" s="212"/>
      <c r="BB32" s="208"/>
      <c r="BC32" s="212"/>
      <c r="BD32" s="208"/>
      <c r="BE32" s="212" t="s">
        <v>196</v>
      </c>
      <c r="BF32" s="208"/>
      <c r="BG32" s="208"/>
      <c r="BH32" s="208"/>
      <c r="BI32" s="208"/>
      <c r="BJ32" s="212"/>
      <c r="BK32" s="212"/>
      <c r="BL32" s="212"/>
      <c r="BM32" s="212"/>
      <c r="BN32" s="212"/>
      <c r="BO32" s="212"/>
      <c r="BP32" s="212"/>
      <c r="BQ32" s="212"/>
      <c r="BR32" s="208"/>
      <c r="BS32" s="208"/>
      <c r="BT32" s="208"/>
      <c r="BU32" s="208"/>
      <c r="BV32" s="208"/>
      <c r="BW32" s="208" t="s">
        <v>197</v>
      </c>
      <c r="BX32" s="208"/>
      <c r="BY32" s="208"/>
      <c r="BZ32" s="208"/>
      <c r="CA32" s="208"/>
      <c r="CB32" s="212"/>
      <c r="CC32" s="212"/>
      <c r="CD32" s="212"/>
      <c r="CE32" s="212"/>
      <c r="CF32" s="212"/>
      <c r="CG32" s="212"/>
      <c r="CH32" s="212"/>
      <c r="CI32" s="212"/>
      <c r="CJ32" s="212"/>
      <c r="CK32" s="212"/>
      <c r="CL32" s="212"/>
      <c r="CM32" s="212"/>
      <c r="CN32" s="212"/>
      <c r="CO32" s="212" t="s">
        <v>198</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8" t="s">
        <v>199</v>
      </c>
      <c r="D33" s="488"/>
      <c r="E33" s="453" t="s">
        <v>200</v>
      </c>
      <c r="F33" s="453"/>
      <c r="G33" s="453"/>
      <c r="H33" s="453"/>
      <c r="I33" s="453"/>
      <c r="J33" s="453"/>
      <c r="K33" s="453"/>
      <c r="L33" s="453"/>
      <c r="M33" s="453"/>
      <c r="N33" s="453"/>
      <c r="O33" s="453"/>
      <c r="P33" s="453"/>
      <c r="Q33" s="453"/>
      <c r="R33" s="453"/>
      <c r="S33" s="453"/>
      <c r="T33" s="213"/>
      <c r="U33" s="488" t="s">
        <v>201</v>
      </c>
      <c r="V33" s="488"/>
      <c r="W33" s="453" t="s">
        <v>202</v>
      </c>
      <c r="X33" s="453"/>
      <c r="Y33" s="453"/>
      <c r="Z33" s="453"/>
      <c r="AA33" s="453"/>
      <c r="AB33" s="453"/>
      <c r="AC33" s="453"/>
      <c r="AD33" s="453"/>
      <c r="AE33" s="453"/>
      <c r="AF33" s="453"/>
      <c r="AG33" s="453"/>
      <c r="AH33" s="453"/>
      <c r="AI33" s="453"/>
      <c r="AJ33" s="453"/>
      <c r="AK33" s="453"/>
      <c r="AL33" s="213"/>
      <c r="AM33" s="488" t="s">
        <v>199</v>
      </c>
      <c r="AN33" s="488"/>
      <c r="AO33" s="453" t="s">
        <v>203</v>
      </c>
      <c r="AP33" s="453"/>
      <c r="AQ33" s="453"/>
      <c r="AR33" s="453"/>
      <c r="AS33" s="453"/>
      <c r="AT33" s="453"/>
      <c r="AU33" s="453"/>
      <c r="AV33" s="453"/>
      <c r="AW33" s="453"/>
      <c r="AX33" s="453"/>
      <c r="AY33" s="453"/>
      <c r="AZ33" s="453"/>
      <c r="BA33" s="453"/>
      <c r="BB33" s="453"/>
      <c r="BC33" s="453"/>
      <c r="BD33" s="214"/>
      <c r="BE33" s="453" t="s">
        <v>204</v>
      </c>
      <c r="BF33" s="453"/>
      <c r="BG33" s="453" t="s">
        <v>205</v>
      </c>
      <c r="BH33" s="453"/>
      <c r="BI33" s="453"/>
      <c r="BJ33" s="453"/>
      <c r="BK33" s="453"/>
      <c r="BL33" s="453"/>
      <c r="BM33" s="453"/>
      <c r="BN33" s="453"/>
      <c r="BO33" s="453"/>
      <c r="BP33" s="453"/>
      <c r="BQ33" s="453"/>
      <c r="BR33" s="453"/>
      <c r="BS33" s="453"/>
      <c r="BT33" s="453"/>
      <c r="BU33" s="453"/>
      <c r="BV33" s="214"/>
      <c r="BW33" s="488" t="s">
        <v>204</v>
      </c>
      <c r="BX33" s="488"/>
      <c r="BY33" s="453" t="s">
        <v>206</v>
      </c>
      <c r="BZ33" s="453"/>
      <c r="CA33" s="453"/>
      <c r="CB33" s="453"/>
      <c r="CC33" s="453"/>
      <c r="CD33" s="453"/>
      <c r="CE33" s="453"/>
      <c r="CF33" s="453"/>
      <c r="CG33" s="453"/>
      <c r="CH33" s="453"/>
      <c r="CI33" s="453"/>
      <c r="CJ33" s="453"/>
      <c r="CK33" s="453"/>
      <c r="CL33" s="453"/>
      <c r="CM33" s="453"/>
      <c r="CN33" s="213"/>
      <c r="CO33" s="488" t="s">
        <v>199</v>
      </c>
      <c r="CP33" s="488"/>
      <c r="CQ33" s="453" t="s">
        <v>207</v>
      </c>
      <c r="CR33" s="453"/>
      <c r="CS33" s="453"/>
      <c r="CT33" s="453"/>
      <c r="CU33" s="453"/>
      <c r="CV33" s="453"/>
      <c r="CW33" s="453"/>
      <c r="CX33" s="453"/>
      <c r="CY33" s="453"/>
      <c r="CZ33" s="453"/>
      <c r="DA33" s="453"/>
      <c r="DB33" s="453"/>
      <c r="DC33" s="453"/>
      <c r="DD33" s="453"/>
      <c r="DE33" s="453"/>
      <c r="DF33" s="213"/>
      <c r="DG33" s="649" t="s">
        <v>208</v>
      </c>
      <c r="DH33" s="649"/>
      <c r="DI33" s="215"/>
      <c r="DJ33" s="183"/>
      <c r="DK33" s="183"/>
      <c r="DL33" s="183"/>
      <c r="DM33" s="183"/>
      <c r="DN33" s="183"/>
      <c r="DO33" s="183"/>
    </row>
    <row r="34" spans="1:119" ht="32.25" customHeight="1" x14ac:dyDescent="0.15">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6</v>
      </c>
      <c r="V34" s="650"/>
      <c r="W34" s="651" t="str">
        <f>IF('各会計、関係団体の財政状況及び健全化判断比率'!B28="","",'各会計、関係団体の財政状況及び健全化判断比率'!B28)</f>
        <v>国民健康保険事業特別会計</v>
      </c>
      <c r="X34" s="651"/>
      <c r="Y34" s="651"/>
      <c r="Z34" s="651"/>
      <c r="AA34" s="651"/>
      <c r="AB34" s="651"/>
      <c r="AC34" s="651"/>
      <c r="AD34" s="651"/>
      <c r="AE34" s="651"/>
      <c r="AF34" s="651"/>
      <c r="AG34" s="651"/>
      <c r="AH34" s="651"/>
      <c r="AI34" s="651"/>
      <c r="AJ34" s="651"/>
      <c r="AK34" s="651"/>
      <c r="AL34" s="211"/>
      <c r="AM34" s="650">
        <f>IF(AO34="","",MAX(C34:D43,U34:V43)+1)</f>
        <v>10</v>
      </c>
      <c r="AN34" s="650"/>
      <c r="AO34" s="651" t="str">
        <f>IF('各会計、関係団体の財政状況及び健全化判断比率'!B32="","",'各会計、関係団体の財政状況及び健全化判断比率'!B32)</f>
        <v>水道事業会計</v>
      </c>
      <c r="AP34" s="651"/>
      <c r="AQ34" s="651"/>
      <c r="AR34" s="651"/>
      <c r="AS34" s="651"/>
      <c r="AT34" s="651"/>
      <c r="AU34" s="651"/>
      <c r="AV34" s="651"/>
      <c r="AW34" s="651"/>
      <c r="AX34" s="651"/>
      <c r="AY34" s="651"/>
      <c r="AZ34" s="651"/>
      <c r="BA34" s="651"/>
      <c r="BB34" s="651"/>
      <c r="BC34" s="651"/>
      <c r="BD34" s="211"/>
      <c r="BE34" s="650">
        <f>IF(BG34="","",MAX(C34:D43,U34:V43,AM34:AN43)+1)</f>
        <v>12</v>
      </c>
      <c r="BF34" s="650"/>
      <c r="BG34" s="651" t="str">
        <f>IF('各会計、関係団体の財政状況及び健全化判断比率'!B34="","",'各会計、関係団体の財政状況及び健全化判断比率'!B34)</f>
        <v>観光施設事業特別会計</v>
      </c>
      <c r="BH34" s="651"/>
      <c r="BI34" s="651"/>
      <c r="BJ34" s="651"/>
      <c r="BK34" s="651"/>
      <c r="BL34" s="651"/>
      <c r="BM34" s="651"/>
      <c r="BN34" s="651"/>
      <c r="BO34" s="651"/>
      <c r="BP34" s="651"/>
      <c r="BQ34" s="651"/>
      <c r="BR34" s="651"/>
      <c r="BS34" s="651"/>
      <c r="BT34" s="651"/>
      <c r="BU34" s="651"/>
      <c r="BV34" s="211"/>
      <c r="BW34" s="650">
        <f>IF(BY34="","",MAX(C34:D43,U34:V43,AM34:AN43,BE34:BF43)+1)</f>
        <v>15</v>
      </c>
      <c r="BX34" s="650"/>
      <c r="BY34" s="651" t="str">
        <f>IF('各会計、関係団体の財政状況及び健全化判断比率'!B68="","",'各会計、関係団体の財政状況及び健全化判断比率'!B68)</f>
        <v>長崎県市町村総合事務組合</v>
      </c>
      <c r="BZ34" s="651"/>
      <c r="CA34" s="651"/>
      <c r="CB34" s="651"/>
      <c r="CC34" s="651"/>
      <c r="CD34" s="651"/>
      <c r="CE34" s="651"/>
      <c r="CF34" s="651"/>
      <c r="CG34" s="651"/>
      <c r="CH34" s="651"/>
      <c r="CI34" s="651"/>
      <c r="CJ34" s="651"/>
      <c r="CK34" s="651"/>
      <c r="CL34" s="651"/>
      <c r="CM34" s="651"/>
      <c r="CN34" s="211"/>
      <c r="CO34" s="650">
        <f>IF(CQ34="","",MAX(C34:D43,U34:V43,AM34:AN43,BE34:BF43,BW34:BX43)+1)</f>
        <v>18</v>
      </c>
      <c r="CP34" s="650"/>
      <c r="CQ34" s="651" t="str">
        <f>IF('各会計、関係団体の財政状況及び健全化判断比率'!BS7="","",'各会計、関係団体の財政状況及び健全化判断比率'!BS7)</f>
        <v>（公財）長崎平和推進協会</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15">
      <c r="A35" s="184"/>
      <c r="B35" s="210"/>
      <c r="C35" s="650">
        <f>IF(E35="","",C34+1)</f>
        <v>2</v>
      </c>
      <c r="D35" s="650"/>
      <c r="E35" s="651" t="str">
        <f>IF('各会計、関係団体の財政状況及び健全化判断比率'!B8="","",'各会計、関係団体の財政状況及び健全化判断比率'!B8)</f>
        <v>土地取得特別会計</v>
      </c>
      <c r="F35" s="651"/>
      <c r="G35" s="651"/>
      <c r="H35" s="651"/>
      <c r="I35" s="651"/>
      <c r="J35" s="651"/>
      <c r="K35" s="651"/>
      <c r="L35" s="651"/>
      <c r="M35" s="651"/>
      <c r="N35" s="651"/>
      <c r="O35" s="651"/>
      <c r="P35" s="651"/>
      <c r="Q35" s="651"/>
      <c r="R35" s="651"/>
      <c r="S35" s="651"/>
      <c r="T35" s="211"/>
      <c r="U35" s="650">
        <f>IF(W35="","",U34+1)</f>
        <v>7</v>
      </c>
      <c r="V35" s="650"/>
      <c r="W35" s="651" t="str">
        <f>IF('各会計、関係団体の財政状況及び健全化判断比率'!B29="","",'各会計、関係団体の財政状況及び健全化判断比率'!B29)</f>
        <v>介護保険事業特別会計</v>
      </c>
      <c r="X35" s="651"/>
      <c r="Y35" s="651"/>
      <c r="Z35" s="651"/>
      <c r="AA35" s="651"/>
      <c r="AB35" s="651"/>
      <c r="AC35" s="651"/>
      <c r="AD35" s="651"/>
      <c r="AE35" s="651"/>
      <c r="AF35" s="651"/>
      <c r="AG35" s="651"/>
      <c r="AH35" s="651"/>
      <c r="AI35" s="651"/>
      <c r="AJ35" s="651"/>
      <c r="AK35" s="651"/>
      <c r="AL35" s="211"/>
      <c r="AM35" s="650">
        <f t="shared" ref="AM35:AM43" si="0">IF(AO35="","",AM34+1)</f>
        <v>11</v>
      </c>
      <c r="AN35" s="650"/>
      <c r="AO35" s="651" t="str">
        <f>IF('各会計、関係団体の財政状況及び健全化判断比率'!B33="","",'各会計、関係団体の財政状況及び健全化判断比率'!B33)</f>
        <v>下水道事業会計</v>
      </c>
      <c r="AP35" s="651"/>
      <c r="AQ35" s="651"/>
      <c r="AR35" s="651"/>
      <c r="AS35" s="651"/>
      <c r="AT35" s="651"/>
      <c r="AU35" s="651"/>
      <c r="AV35" s="651"/>
      <c r="AW35" s="651"/>
      <c r="AX35" s="651"/>
      <c r="AY35" s="651"/>
      <c r="AZ35" s="651"/>
      <c r="BA35" s="651"/>
      <c r="BB35" s="651"/>
      <c r="BC35" s="651"/>
      <c r="BD35" s="211"/>
      <c r="BE35" s="650">
        <f t="shared" ref="BE35:BE43" si="1">IF(BG35="","",BE34+1)</f>
        <v>13</v>
      </c>
      <c r="BF35" s="650"/>
      <c r="BG35" s="651" t="str">
        <f>IF('各会計、関係団体の財政状況及び健全化判断比率'!B35="","",'各会計、関係団体の財政状況及び健全化判断比率'!B35)</f>
        <v>中央卸売市場事業特別会計</v>
      </c>
      <c r="BH35" s="651"/>
      <c r="BI35" s="651"/>
      <c r="BJ35" s="651"/>
      <c r="BK35" s="651"/>
      <c r="BL35" s="651"/>
      <c r="BM35" s="651"/>
      <c r="BN35" s="651"/>
      <c r="BO35" s="651"/>
      <c r="BP35" s="651"/>
      <c r="BQ35" s="651"/>
      <c r="BR35" s="651"/>
      <c r="BS35" s="651"/>
      <c r="BT35" s="651"/>
      <c r="BU35" s="651"/>
      <c r="BV35" s="211"/>
      <c r="BW35" s="650">
        <f t="shared" ref="BW35:BW43" si="2">IF(BY35="","",BW34+1)</f>
        <v>16</v>
      </c>
      <c r="BX35" s="650"/>
      <c r="BY35" s="651" t="str">
        <f>IF('各会計、関係団体の財政状況及び健全化判断比率'!B69="","",'各会計、関係団体の財政状況及び健全化判断比率'!B69)</f>
        <v>長崎県後期高齢者医療広域連合（普通会計）</v>
      </c>
      <c r="BZ35" s="651"/>
      <c r="CA35" s="651"/>
      <c r="CB35" s="651"/>
      <c r="CC35" s="651"/>
      <c r="CD35" s="651"/>
      <c r="CE35" s="651"/>
      <c r="CF35" s="651"/>
      <c r="CG35" s="651"/>
      <c r="CH35" s="651"/>
      <c r="CI35" s="651"/>
      <c r="CJ35" s="651"/>
      <c r="CK35" s="651"/>
      <c r="CL35" s="651"/>
      <c r="CM35" s="651"/>
      <c r="CN35" s="211"/>
      <c r="CO35" s="650">
        <f t="shared" ref="CO35:CO43" si="3">IF(CQ35="","",CO34+1)</f>
        <v>19</v>
      </c>
      <c r="CP35" s="650"/>
      <c r="CQ35" s="651" t="str">
        <f>IF('各会計、関係団体の財政状況及び健全化判断比率'!BS8="","",'各会計、関係団体の財政状況及び健全化判断比率'!BS8)</f>
        <v>（公財）長崎市スポーツ協会</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15">
      <c r="A36" s="184"/>
      <c r="B36" s="210"/>
      <c r="C36" s="650">
        <f>IF(E36="","",C35+1)</f>
        <v>3</v>
      </c>
      <c r="D36" s="650"/>
      <c r="E36" s="651" t="str">
        <f>IF('各会計、関係団体の財政状況及び健全化判断比率'!B9="","",'各会計、関係団体の財政状況及び健全化判断比率'!B9)</f>
        <v>母子父子寡婦福祉資金貸付事業特別会計</v>
      </c>
      <c r="F36" s="651"/>
      <c r="G36" s="651"/>
      <c r="H36" s="651"/>
      <c r="I36" s="651"/>
      <c r="J36" s="651"/>
      <c r="K36" s="651"/>
      <c r="L36" s="651"/>
      <c r="M36" s="651"/>
      <c r="N36" s="651"/>
      <c r="O36" s="651"/>
      <c r="P36" s="651"/>
      <c r="Q36" s="651"/>
      <c r="R36" s="651"/>
      <c r="S36" s="651"/>
      <c r="T36" s="211"/>
      <c r="U36" s="650">
        <f t="shared" ref="U36:U43" si="4">IF(W36="","",U35+1)</f>
        <v>8</v>
      </c>
      <c r="V36" s="650"/>
      <c r="W36" s="651" t="str">
        <f>IF('各会計、関係団体の財政状況及び健全化判断比率'!B30="","",'各会計、関係団体の財政状況及び健全化判断比率'!B30)</f>
        <v>後期高齢者医療事業特別会計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f t="shared" si="1"/>
        <v>14</v>
      </c>
      <c r="BF36" s="650"/>
      <c r="BG36" s="651" t="str">
        <f>IF('各会計、関係団体の財政状況及び健全化判断比率'!B36="","",'各会計、関係団体の財政状況及び健全化判断比率'!B36)</f>
        <v>生活排水事業特別会計</v>
      </c>
      <c r="BH36" s="651"/>
      <c r="BI36" s="651"/>
      <c r="BJ36" s="651"/>
      <c r="BK36" s="651"/>
      <c r="BL36" s="651"/>
      <c r="BM36" s="651"/>
      <c r="BN36" s="651"/>
      <c r="BO36" s="651"/>
      <c r="BP36" s="651"/>
      <c r="BQ36" s="651"/>
      <c r="BR36" s="651"/>
      <c r="BS36" s="651"/>
      <c r="BT36" s="651"/>
      <c r="BU36" s="651"/>
      <c r="BV36" s="211"/>
      <c r="BW36" s="650">
        <f t="shared" si="2"/>
        <v>17</v>
      </c>
      <c r="BX36" s="650"/>
      <c r="BY36" s="651" t="str">
        <f>IF('各会計、関係団体の財政状況及び健全化判断比率'!B70="","",'各会計、関係団体の財政状況及び健全化判断比率'!B70)</f>
        <v>長崎県後期高齢者医療広域連合（事業会計）</v>
      </c>
      <c r="BZ36" s="651"/>
      <c r="CA36" s="651"/>
      <c r="CB36" s="651"/>
      <c r="CC36" s="651"/>
      <c r="CD36" s="651"/>
      <c r="CE36" s="651"/>
      <c r="CF36" s="651"/>
      <c r="CG36" s="651"/>
      <c r="CH36" s="651"/>
      <c r="CI36" s="651"/>
      <c r="CJ36" s="651"/>
      <c r="CK36" s="651"/>
      <c r="CL36" s="651"/>
      <c r="CM36" s="651"/>
      <c r="CN36" s="211"/>
      <c r="CO36" s="650">
        <f t="shared" si="3"/>
        <v>20</v>
      </c>
      <c r="CP36" s="650"/>
      <c r="CQ36" s="651" t="str">
        <f>IF('各会計、関係団体の財政状況及び健全化判断比率'!BS9="","",'各会計、関係団体の財政状況及び健全化判断比率'!BS9)</f>
        <v>（一財）長崎市勤労者サービスセンター</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15">
      <c r="A37" s="184"/>
      <c r="B37" s="210"/>
      <c r="C37" s="650">
        <f>IF(E37="","",C36+1)</f>
        <v>4</v>
      </c>
      <c r="D37" s="650"/>
      <c r="E37" s="651" t="str">
        <f>IF('各会計、関係団体の財政状況及び健全化判断比率'!B10="","",'各会計、関係団体の財政状況及び健全化判断比率'!B10)</f>
        <v>診療所事業特別会計</v>
      </c>
      <c r="F37" s="651"/>
      <c r="G37" s="651"/>
      <c r="H37" s="651"/>
      <c r="I37" s="651"/>
      <c r="J37" s="651"/>
      <c r="K37" s="651"/>
      <c r="L37" s="651"/>
      <c r="M37" s="651"/>
      <c r="N37" s="651"/>
      <c r="O37" s="651"/>
      <c r="P37" s="651"/>
      <c r="Q37" s="651"/>
      <c r="R37" s="651"/>
      <c r="S37" s="651"/>
      <c r="T37" s="211"/>
      <c r="U37" s="650">
        <f t="shared" si="4"/>
        <v>9</v>
      </c>
      <c r="V37" s="650"/>
      <c r="W37" s="651" t="str">
        <f>IF('各会計、関係団体の財政状況及び健全化判断比率'!B31="","",'各会計、関係団体の財政状況及び健全化判断比率'!B31)</f>
        <v>駐車場事業特別会計</v>
      </c>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t="str">
        <f t="shared" si="2"/>
        <v/>
      </c>
      <c r="BX37" s="650"/>
      <c r="BY37" s="651" t="str">
        <f>IF('各会計、関係団体の財政状況及び健全化判断比率'!B71="","",'各会計、関係団体の財政状況及び健全化判断比率'!B71)</f>
        <v/>
      </c>
      <c r="BZ37" s="651"/>
      <c r="CA37" s="651"/>
      <c r="CB37" s="651"/>
      <c r="CC37" s="651"/>
      <c r="CD37" s="651"/>
      <c r="CE37" s="651"/>
      <c r="CF37" s="651"/>
      <c r="CG37" s="651"/>
      <c r="CH37" s="651"/>
      <c r="CI37" s="651"/>
      <c r="CJ37" s="651"/>
      <c r="CK37" s="651"/>
      <c r="CL37" s="651"/>
      <c r="CM37" s="651"/>
      <c r="CN37" s="211"/>
      <c r="CO37" s="650">
        <f t="shared" si="3"/>
        <v>21</v>
      </c>
      <c r="CP37" s="650"/>
      <c r="CQ37" s="651" t="str">
        <f>IF('各会計、関係団体の財政状況及び健全化判断比率'!BS10="","",'各会計、関係団体の財政状況及び健全化判断比率'!BS10)</f>
        <v>（一財）長崎ロープウェイ・水族館</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15">
      <c r="A38" s="184"/>
      <c r="B38" s="210"/>
      <c r="C38" s="650">
        <f t="shared" ref="C38:C43" si="5">IF(E38="","",C37+1)</f>
        <v>5</v>
      </c>
      <c r="D38" s="650"/>
      <c r="E38" s="651" t="str">
        <f>IF('各会計、関係団体の財政状況及び健全化判断比率'!B11="","",'各会計、関係団体の財政状況及び健全化判断比率'!B11)</f>
        <v>長崎市立病院機構病院事業債管理特別会計</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t="str">
        <f t="shared" si="2"/>
        <v/>
      </c>
      <c r="BX38" s="650"/>
      <c r="BY38" s="651" t="str">
        <f>IF('各会計、関係団体の財政状況及び健全化判断比率'!B72="","",'各会計、関係団体の財政状況及び健全化判断比率'!B72)</f>
        <v/>
      </c>
      <c r="BZ38" s="651"/>
      <c r="CA38" s="651"/>
      <c r="CB38" s="651"/>
      <c r="CC38" s="651"/>
      <c r="CD38" s="651"/>
      <c r="CE38" s="651"/>
      <c r="CF38" s="651"/>
      <c r="CG38" s="651"/>
      <c r="CH38" s="651"/>
      <c r="CI38" s="651"/>
      <c r="CJ38" s="651"/>
      <c r="CK38" s="651"/>
      <c r="CL38" s="651"/>
      <c r="CM38" s="651"/>
      <c r="CN38" s="211"/>
      <c r="CO38" s="650">
        <f t="shared" si="3"/>
        <v>22</v>
      </c>
      <c r="CP38" s="650"/>
      <c r="CQ38" s="651" t="str">
        <f>IF('各会計、関係団体の財政状況及び健全化判断比率'!BS11="","",'各会計、関係団体の財政状況及び健全化判断比率'!BS11)</f>
        <v>長崎中央市場サービス（株）</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15">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t="str">
        <f t="shared" si="2"/>
        <v/>
      </c>
      <c r="BX39" s="650"/>
      <c r="BY39" s="651" t="str">
        <f>IF('各会計、関係団体の財政状況及び健全化判断比率'!B73="","",'各会計、関係団体の財政状況及び健全化判断比率'!B73)</f>
        <v/>
      </c>
      <c r="BZ39" s="651"/>
      <c r="CA39" s="651"/>
      <c r="CB39" s="651"/>
      <c r="CC39" s="651"/>
      <c r="CD39" s="651"/>
      <c r="CE39" s="651"/>
      <c r="CF39" s="651"/>
      <c r="CG39" s="651"/>
      <c r="CH39" s="651"/>
      <c r="CI39" s="651"/>
      <c r="CJ39" s="651"/>
      <c r="CK39" s="651"/>
      <c r="CL39" s="651"/>
      <c r="CM39" s="651"/>
      <c r="CN39" s="211"/>
      <c r="CO39" s="650">
        <f t="shared" si="3"/>
        <v>23</v>
      </c>
      <c r="CP39" s="650"/>
      <c r="CQ39" s="651" t="str">
        <f>IF('各会計、関係団体の財政状況及び健全化判断比率'!BS12="","",'各会計、関係団体の財政状況及び健全化判断比率'!BS12)</f>
        <v>長崎つきまち（株）</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15">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t="str">
        <f t="shared" si="2"/>
        <v/>
      </c>
      <c r="BX40" s="650"/>
      <c r="BY40" s="651" t="str">
        <f>IF('各会計、関係団体の財政状況及び健全化判断比率'!B74="","",'各会計、関係団体の財政状況及び健全化判断比率'!B74)</f>
        <v/>
      </c>
      <c r="BZ40" s="651"/>
      <c r="CA40" s="651"/>
      <c r="CB40" s="651"/>
      <c r="CC40" s="651"/>
      <c r="CD40" s="651"/>
      <c r="CE40" s="651"/>
      <c r="CF40" s="651"/>
      <c r="CG40" s="651"/>
      <c r="CH40" s="651"/>
      <c r="CI40" s="651"/>
      <c r="CJ40" s="651"/>
      <c r="CK40" s="651"/>
      <c r="CL40" s="651"/>
      <c r="CM40" s="651"/>
      <c r="CN40" s="211"/>
      <c r="CO40" s="650">
        <f t="shared" si="3"/>
        <v>24</v>
      </c>
      <c r="CP40" s="650"/>
      <c r="CQ40" s="651" t="str">
        <f>IF('各会計、関係団体の財政状況及び健全化判断比率'!BS13="","",'各会計、関係団体の財政状況及び健全化判断比率'!BS13)</f>
        <v>（一財）長崎市野母崎振興公社</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15">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t="str">
        <f t="shared" si="2"/>
        <v/>
      </c>
      <c r="BX41" s="650"/>
      <c r="BY41" s="651" t="str">
        <f>IF('各会計、関係団体の財政状況及び健全化判断比率'!B75="","",'各会計、関係団体の財政状況及び健全化判断比率'!B75)</f>
        <v/>
      </c>
      <c r="BZ41" s="651"/>
      <c r="CA41" s="651"/>
      <c r="CB41" s="651"/>
      <c r="CC41" s="651"/>
      <c r="CD41" s="651"/>
      <c r="CE41" s="651"/>
      <c r="CF41" s="651"/>
      <c r="CG41" s="651"/>
      <c r="CH41" s="651"/>
      <c r="CI41" s="651"/>
      <c r="CJ41" s="651"/>
      <c r="CK41" s="651"/>
      <c r="CL41" s="651"/>
      <c r="CM41" s="651"/>
      <c r="CN41" s="211"/>
      <c r="CO41" s="650">
        <f t="shared" si="3"/>
        <v>25</v>
      </c>
      <c r="CP41" s="650"/>
      <c r="CQ41" s="651" t="str">
        <f>IF('各会計、関係団体の財政状況及び健全化判断比率'!BS14="","",'各会計、関係団体の財政状況及び健全化判断比率'!BS14)</f>
        <v>（一財）長崎市地産地消振興公社</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15">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t="str">
        <f t="shared" si="2"/>
        <v/>
      </c>
      <c r="BX42" s="650"/>
      <c r="BY42" s="651" t="str">
        <f>IF('各会計、関係団体の財政状況及び健全化判断比率'!B76="","",'各会計、関係団体の財政状況及び健全化判断比率'!B76)</f>
        <v/>
      </c>
      <c r="BZ42" s="651"/>
      <c r="CA42" s="651"/>
      <c r="CB42" s="651"/>
      <c r="CC42" s="651"/>
      <c r="CD42" s="651"/>
      <c r="CE42" s="651"/>
      <c r="CF42" s="651"/>
      <c r="CG42" s="651"/>
      <c r="CH42" s="651"/>
      <c r="CI42" s="651"/>
      <c r="CJ42" s="651"/>
      <c r="CK42" s="651"/>
      <c r="CL42" s="651"/>
      <c r="CM42" s="651"/>
      <c r="CN42" s="211"/>
      <c r="CO42" s="650">
        <f t="shared" si="3"/>
        <v>26</v>
      </c>
      <c r="CP42" s="650"/>
      <c r="CQ42" s="651" t="str">
        <f>IF('各会計、関係団体の財政状況及び健全化判断比率'!BS15="","",'各会計、関係団体の財政状況及び健全化判断比率'!BS15)</f>
        <v>（株）長崎高島水産センター</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15">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t="str">
        <f t="shared" si="2"/>
        <v/>
      </c>
      <c r="BX43" s="650"/>
      <c r="BY43" s="651" t="str">
        <f>IF('各会計、関係団体の財政状況及び健全化判断比率'!B77="","",'各会計、関係団体の財政状況及び健全化判断比率'!B77)</f>
        <v/>
      </c>
      <c r="BZ43" s="651"/>
      <c r="CA43" s="651"/>
      <c r="CB43" s="651"/>
      <c r="CC43" s="651"/>
      <c r="CD43" s="651"/>
      <c r="CE43" s="651"/>
      <c r="CF43" s="651"/>
      <c r="CG43" s="651"/>
      <c r="CH43" s="651"/>
      <c r="CI43" s="651"/>
      <c r="CJ43" s="651"/>
      <c r="CK43" s="651"/>
      <c r="CL43" s="651"/>
      <c r="CM43" s="651"/>
      <c r="CN43" s="211"/>
      <c r="CO43" s="650">
        <f t="shared" si="3"/>
        <v>27</v>
      </c>
      <c r="CP43" s="650"/>
      <c r="CQ43" s="651" t="str">
        <f>IF('各会計、関係団体の財政状況及び健全化判断比率'!BS16="","",'各会計、関係団体の財政状況及び健全化判断比率'!BS16)</f>
        <v>（一財）クリーンながさき</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209</v>
      </c>
      <c r="C46" s="183"/>
      <c r="D46" s="183"/>
      <c r="E46" s="183" t="s">
        <v>210</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211</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212</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213</v>
      </c>
    </row>
    <row r="50" spans="5:5" x14ac:dyDescent="0.15">
      <c r="E50" s="185" t="s">
        <v>214</v>
      </c>
    </row>
    <row r="51" spans="5:5" x14ac:dyDescent="0.15">
      <c r="E51" s="185" t="s">
        <v>215</v>
      </c>
    </row>
    <row r="52" spans="5:5" x14ac:dyDescent="0.15">
      <c r="E52" s="185"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KAK9PYB2BZV+k6LvrHazrS929bz6DLurMjsR4jpQSN6u9SkFJcUzbcEU53JGIozvkC8l/Qxv9EMICwHUn+WmA==" saltValue="8h6Ux71sVfkfGTEWvane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39" t="s">
        <v>582</v>
      </c>
      <c r="D34" s="1239"/>
      <c r="E34" s="1240"/>
      <c r="F34" s="32">
        <v>10.97</v>
      </c>
      <c r="G34" s="33">
        <v>11.87</v>
      </c>
      <c r="H34" s="33">
        <v>13.33</v>
      </c>
      <c r="I34" s="33">
        <v>14.05</v>
      </c>
      <c r="J34" s="34">
        <v>13.99</v>
      </c>
      <c r="K34" s="22"/>
      <c r="L34" s="22"/>
      <c r="M34" s="22"/>
      <c r="N34" s="22"/>
      <c r="O34" s="22"/>
      <c r="P34" s="22"/>
    </row>
    <row r="35" spans="1:16" ht="39" customHeight="1" x14ac:dyDescent="0.15">
      <c r="A35" s="22"/>
      <c r="B35" s="35"/>
      <c r="C35" s="1233" t="s">
        <v>583</v>
      </c>
      <c r="D35" s="1234"/>
      <c r="E35" s="1235"/>
      <c r="F35" s="36">
        <v>3.14</v>
      </c>
      <c r="G35" s="37">
        <v>4.0999999999999996</v>
      </c>
      <c r="H35" s="37">
        <v>5.25</v>
      </c>
      <c r="I35" s="37">
        <v>6.79</v>
      </c>
      <c r="J35" s="38">
        <v>8.07</v>
      </c>
      <c r="K35" s="22"/>
      <c r="L35" s="22"/>
      <c r="M35" s="22"/>
      <c r="N35" s="22"/>
      <c r="O35" s="22"/>
      <c r="P35" s="22"/>
    </row>
    <row r="36" spans="1:16" ht="39" customHeight="1" x14ac:dyDescent="0.15">
      <c r="A36" s="22"/>
      <c r="B36" s="35"/>
      <c r="C36" s="1233" t="s">
        <v>584</v>
      </c>
      <c r="D36" s="1234"/>
      <c r="E36" s="1235"/>
      <c r="F36" s="36">
        <v>2.34</v>
      </c>
      <c r="G36" s="37">
        <v>4.25</v>
      </c>
      <c r="H36" s="37">
        <v>2</v>
      </c>
      <c r="I36" s="37">
        <v>3.09</v>
      </c>
      <c r="J36" s="38">
        <v>2.33</v>
      </c>
      <c r="K36" s="22"/>
      <c r="L36" s="22"/>
      <c r="M36" s="22"/>
      <c r="N36" s="22"/>
      <c r="O36" s="22"/>
      <c r="P36" s="22"/>
    </row>
    <row r="37" spans="1:16" ht="39" customHeight="1" x14ac:dyDescent="0.15">
      <c r="A37" s="22"/>
      <c r="B37" s="35"/>
      <c r="C37" s="1233" t="s">
        <v>585</v>
      </c>
      <c r="D37" s="1234"/>
      <c r="E37" s="1235"/>
      <c r="F37" s="36">
        <v>0.55000000000000004</v>
      </c>
      <c r="G37" s="37">
        <v>0.64</v>
      </c>
      <c r="H37" s="37">
        <v>0.62</v>
      </c>
      <c r="I37" s="37">
        <v>1.2</v>
      </c>
      <c r="J37" s="38">
        <v>2.04</v>
      </c>
      <c r="K37" s="22"/>
      <c r="L37" s="22"/>
      <c r="M37" s="22"/>
      <c r="N37" s="22"/>
      <c r="O37" s="22"/>
      <c r="P37" s="22"/>
    </row>
    <row r="38" spans="1:16" ht="39" customHeight="1" x14ac:dyDescent="0.15">
      <c r="A38" s="22"/>
      <c r="B38" s="35"/>
      <c r="C38" s="1233" t="s">
        <v>586</v>
      </c>
      <c r="D38" s="1234"/>
      <c r="E38" s="1235"/>
      <c r="F38" s="36">
        <v>0</v>
      </c>
      <c r="G38" s="37">
        <v>0.19</v>
      </c>
      <c r="H38" s="37">
        <v>0.77</v>
      </c>
      <c r="I38" s="37">
        <v>1.38</v>
      </c>
      <c r="J38" s="38">
        <v>0.24</v>
      </c>
      <c r="K38" s="22"/>
      <c r="L38" s="22"/>
      <c r="M38" s="22"/>
      <c r="N38" s="22"/>
      <c r="O38" s="22"/>
      <c r="P38" s="22"/>
    </row>
    <row r="39" spans="1:16" ht="39" customHeight="1" x14ac:dyDescent="0.15">
      <c r="A39" s="22"/>
      <c r="B39" s="35"/>
      <c r="C39" s="1233" t="s">
        <v>587</v>
      </c>
      <c r="D39" s="1234"/>
      <c r="E39" s="1235"/>
      <c r="F39" s="36">
        <v>0.28999999999999998</v>
      </c>
      <c r="G39" s="37">
        <v>0.21</v>
      </c>
      <c r="H39" s="37">
        <v>0.1</v>
      </c>
      <c r="I39" s="37">
        <v>7.0000000000000007E-2</v>
      </c>
      <c r="J39" s="38">
        <v>0.1</v>
      </c>
      <c r="K39" s="22"/>
      <c r="L39" s="22"/>
      <c r="M39" s="22"/>
      <c r="N39" s="22"/>
      <c r="O39" s="22"/>
      <c r="P39" s="22"/>
    </row>
    <row r="40" spans="1:16" ht="39" customHeight="1" x14ac:dyDescent="0.15">
      <c r="A40" s="22"/>
      <c r="B40" s="35"/>
      <c r="C40" s="1233" t="s">
        <v>588</v>
      </c>
      <c r="D40" s="1234"/>
      <c r="E40" s="1235"/>
      <c r="F40" s="36">
        <v>0.11</v>
      </c>
      <c r="G40" s="37">
        <v>0.02</v>
      </c>
      <c r="H40" s="37">
        <v>7.0000000000000007E-2</v>
      </c>
      <c r="I40" s="37">
        <v>0.05</v>
      </c>
      <c r="J40" s="38">
        <v>0.06</v>
      </c>
      <c r="K40" s="22"/>
      <c r="L40" s="22"/>
      <c r="M40" s="22"/>
      <c r="N40" s="22"/>
      <c r="O40" s="22"/>
      <c r="P40" s="22"/>
    </row>
    <row r="41" spans="1:16" ht="39" customHeight="1" x14ac:dyDescent="0.15">
      <c r="A41" s="22"/>
      <c r="B41" s="35"/>
      <c r="C41" s="1233" t="s">
        <v>589</v>
      </c>
      <c r="D41" s="1234"/>
      <c r="E41" s="1235"/>
      <c r="F41" s="36">
        <v>0.05</v>
      </c>
      <c r="G41" s="37">
        <v>0.05</v>
      </c>
      <c r="H41" s="37">
        <v>0.01</v>
      </c>
      <c r="I41" s="37">
        <v>0.01</v>
      </c>
      <c r="J41" s="38">
        <v>0.01</v>
      </c>
      <c r="K41" s="22"/>
      <c r="L41" s="22"/>
      <c r="M41" s="22"/>
      <c r="N41" s="22"/>
      <c r="O41" s="22"/>
      <c r="P41" s="22"/>
    </row>
    <row r="42" spans="1:16" ht="39" customHeight="1" x14ac:dyDescent="0.15">
      <c r="A42" s="22"/>
      <c r="B42" s="39"/>
      <c r="C42" s="1233" t="s">
        <v>590</v>
      </c>
      <c r="D42" s="1234"/>
      <c r="E42" s="1235"/>
      <c r="F42" s="36" t="s">
        <v>548</v>
      </c>
      <c r="G42" s="37" t="s">
        <v>548</v>
      </c>
      <c r="H42" s="37" t="s">
        <v>548</v>
      </c>
      <c r="I42" s="37" t="s">
        <v>548</v>
      </c>
      <c r="J42" s="38" t="s">
        <v>548</v>
      </c>
      <c r="K42" s="22"/>
      <c r="L42" s="22"/>
      <c r="M42" s="22"/>
      <c r="N42" s="22"/>
      <c r="O42" s="22"/>
      <c r="P42" s="22"/>
    </row>
    <row r="43" spans="1:16" ht="39" customHeight="1" thickBot="1" x14ac:dyDescent="0.2">
      <c r="A43" s="22"/>
      <c r="B43" s="40"/>
      <c r="C43" s="1236" t="s">
        <v>591</v>
      </c>
      <c r="D43" s="1237"/>
      <c r="E43" s="1238"/>
      <c r="F43" s="41">
        <v>0</v>
      </c>
      <c r="G43" s="42">
        <v>0.02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BMKh4gqbv62UnJm2OWYr6PateAFNhXwRVp5Wp75UO9WFueemaIynZfSDxsbGtTnY43fCHg1SP5hHzH0jmit2g==" saltValue="1dNlvTYiZEacr6bJ40MB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41" t="s">
        <v>11</v>
      </c>
      <c r="C45" s="1242"/>
      <c r="D45" s="58"/>
      <c r="E45" s="1247" t="s">
        <v>12</v>
      </c>
      <c r="F45" s="1247"/>
      <c r="G45" s="1247"/>
      <c r="H45" s="1247"/>
      <c r="I45" s="1247"/>
      <c r="J45" s="1248"/>
      <c r="K45" s="59">
        <v>22105</v>
      </c>
      <c r="L45" s="60">
        <v>22638</v>
      </c>
      <c r="M45" s="60">
        <v>23051</v>
      </c>
      <c r="N45" s="60">
        <v>23492</v>
      </c>
      <c r="O45" s="61">
        <v>23604</v>
      </c>
      <c r="P45" s="48"/>
      <c r="Q45" s="48"/>
      <c r="R45" s="48"/>
      <c r="S45" s="48"/>
      <c r="T45" s="48"/>
      <c r="U45" s="48"/>
    </row>
    <row r="46" spans="1:21" ht="30.75" customHeight="1" x14ac:dyDescent="0.15">
      <c r="A46" s="48"/>
      <c r="B46" s="1243"/>
      <c r="C46" s="1244"/>
      <c r="D46" s="62"/>
      <c r="E46" s="1249" t="s">
        <v>13</v>
      </c>
      <c r="F46" s="1249"/>
      <c r="G46" s="1249"/>
      <c r="H46" s="1249"/>
      <c r="I46" s="1249"/>
      <c r="J46" s="1250"/>
      <c r="K46" s="63" t="s">
        <v>548</v>
      </c>
      <c r="L46" s="64" t="s">
        <v>548</v>
      </c>
      <c r="M46" s="64" t="s">
        <v>548</v>
      </c>
      <c r="N46" s="64" t="s">
        <v>548</v>
      </c>
      <c r="O46" s="65" t="s">
        <v>548</v>
      </c>
      <c r="P46" s="48"/>
      <c r="Q46" s="48"/>
      <c r="R46" s="48"/>
      <c r="S46" s="48"/>
      <c r="T46" s="48"/>
      <c r="U46" s="48"/>
    </row>
    <row r="47" spans="1:21" ht="30.75" customHeight="1" x14ac:dyDescent="0.15">
      <c r="A47" s="48"/>
      <c r="B47" s="1243"/>
      <c r="C47" s="1244"/>
      <c r="D47" s="62"/>
      <c r="E47" s="1249" t="s">
        <v>14</v>
      </c>
      <c r="F47" s="1249"/>
      <c r="G47" s="1249"/>
      <c r="H47" s="1249"/>
      <c r="I47" s="1249"/>
      <c r="J47" s="1250"/>
      <c r="K47" s="63" t="s">
        <v>548</v>
      </c>
      <c r="L47" s="64" t="s">
        <v>548</v>
      </c>
      <c r="M47" s="64" t="s">
        <v>548</v>
      </c>
      <c r="N47" s="64" t="s">
        <v>548</v>
      </c>
      <c r="O47" s="65" t="s">
        <v>548</v>
      </c>
      <c r="P47" s="48"/>
      <c r="Q47" s="48"/>
      <c r="R47" s="48"/>
      <c r="S47" s="48"/>
      <c r="T47" s="48"/>
      <c r="U47" s="48"/>
    </row>
    <row r="48" spans="1:21" ht="30.75" customHeight="1" x14ac:dyDescent="0.15">
      <c r="A48" s="48"/>
      <c r="B48" s="1243"/>
      <c r="C48" s="1244"/>
      <c r="D48" s="62"/>
      <c r="E48" s="1249" t="s">
        <v>15</v>
      </c>
      <c r="F48" s="1249"/>
      <c r="G48" s="1249"/>
      <c r="H48" s="1249"/>
      <c r="I48" s="1249"/>
      <c r="J48" s="1250"/>
      <c r="K48" s="63">
        <v>5106</v>
      </c>
      <c r="L48" s="64">
        <v>5173</v>
      </c>
      <c r="M48" s="64">
        <v>5162</v>
      </c>
      <c r="N48" s="64">
        <v>5097</v>
      </c>
      <c r="O48" s="65">
        <v>5002</v>
      </c>
      <c r="P48" s="48"/>
      <c r="Q48" s="48"/>
      <c r="R48" s="48"/>
      <c r="S48" s="48"/>
      <c r="T48" s="48"/>
      <c r="U48" s="48"/>
    </row>
    <row r="49" spans="1:21" ht="30.75" customHeight="1" x14ac:dyDescent="0.15">
      <c r="A49" s="48"/>
      <c r="B49" s="1243"/>
      <c r="C49" s="1244"/>
      <c r="D49" s="62"/>
      <c r="E49" s="1249" t="s">
        <v>16</v>
      </c>
      <c r="F49" s="1249"/>
      <c r="G49" s="1249"/>
      <c r="H49" s="1249"/>
      <c r="I49" s="1249"/>
      <c r="J49" s="1250"/>
      <c r="K49" s="63">
        <v>92</v>
      </c>
      <c r="L49" s="64" t="s">
        <v>548</v>
      </c>
      <c r="M49" s="64" t="s">
        <v>548</v>
      </c>
      <c r="N49" s="64" t="s">
        <v>548</v>
      </c>
      <c r="O49" s="65" t="s">
        <v>548</v>
      </c>
      <c r="P49" s="48"/>
      <c r="Q49" s="48"/>
      <c r="R49" s="48"/>
      <c r="S49" s="48"/>
      <c r="T49" s="48"/>
      <c r="U49" s="48"/>
    </row>
    <row r="50" spans="1:21" ht="30.75" customHeight="1" x14ac:dyDescent="0.15">
      <c r="A50" s="48"/>
      <c r="B50" s="1243"/>
      <c r="C50" s="1244"/>
      <c r="D50" s="62"/>
      <c r="E50" s="1249" t="s">
        <v>17</v>
      </c>
      <c r="F50" s="1249"/>
      <c r="G50" s="1249"/>
      <c r="H50" s="1249"/>
      <c r="I50" s="1249"/>
      <c r="J50" s="1250"/>
      <c r="K50" s="63">
        <v>85</v>
      </c>
      <c r="L50" s="64">
        <v>83</v>
      </c>
      <c r="M50" s="64">
        <v>81</v>
      </c>
      <c r="N50" s="64">
        <v>67</v>
      </c>
      <c r="O50" s="65">
        <v>60</v>
      </c>
      <c r="P50" s="48"/>
      <c r="Q50" s="48"/>
      <c r="R50" s="48"/>
      <c r="S50" s="48"/>
      <c r="T50" s="48"/>
      <c r="U50" s="48"/>
    </row>
    <row r="51" spans="1:21" ht="30.75" customHeight="1" x14ac:dyDescent="0.15">
      <c r="A51" s="48"/>
      <c r="B51" s="1245"/>
      <c r="C51" s="1246"/>
      <c r="D51" s="66"/>
      <c r="E51" s="1249" t="s">
        <v>18</v>
      </c>
      <c r="F51" s="1249"/>
      <c r="G51" s="1249"/>
      <c r="H51" s="1249"/>
      <c r="I51" s="1249"/>
      <c r="J51" s="1250"/>
      <c r="K51" s="63">
        <v>2</v>
      </c>
      <c r="L51" s="64">
        <v>1</v>
      </c>
      <c r="M51" s="64">
        <v>1</v>
      </c>
      <c r="N51" s="64">
        <v>1</v>
      </c>
      <c r="O51" s="65">
        <v>0</v>
      </c>
      <c r="P51" s="48"/>
      <c r="Q51" s="48"/>
      <c r="R51" s="48"/>
      <c r="S51" s="48"/>
      <c r="T51" s="48"/>
      <c r="U51" s="48"/>
    </row>
    <row r="52" spans="1:21" ht="30.75" customHeight="1" x14ac:dyDescent="0.15">
      <c r="A52" s="48"/>
      <c r="B52" s="1251" t="s">
        <v>19</v>
      </c>
      <c r="C52" s="1252"/>
      <c r="D52" s="66"/>
      <c r="E52" s="1249" t="s">
        <v>20</v>
      </c>
      <c r="F52" s="1249"/>
      <c r="G52" s="1249"/>
      <c r="H52" s="1249"/>
      <c r="I52" s="1249"/>
      <c r="J52" s="1250"/>
      <c r="K52" s="63">
        <v>22364</v>
      </c>
      <c r="L52" s="64">
        <v>22266</v>
      </c>
      <c r="M52" s="64">
        <v>22230</v>
      </c>
      <c r="N52" s="64">
        <v>22261</v>
      </c>
      <c r="O52" s="65">
        <v>21872</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5026</v>
      </c>
      <c r="L53" s="69">
        <v>5629</v>
      </c>
      <c r="M53" s="69">
        <v>6065</v>
      </c>
      <c r="N53" s="69">
        <v>6396</v>
      </c>
      <c r="O53" s="70">
        <v>6794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620</v>
      </c>
      <c r="L57" s="83" t="s">
        <v>622</v>
      </c>
      <c r="M57" s="83" t="s">
        <v>622</v>
      </c>
      <c r="N57" s="83" t="s">
        <v>622</v>
      </c>
      <c r="O57" s="83" t="s">
        <v>622</v>
      </c>
    </row>
    <row r="58" spans="1:21" ht="31.5" customHeight="1" thickBot="1" x14ac:dyDescent="0.2">
      <c r="B58" s="1259"/>
      <c r="C58" s="1260"/>
      <c r="D58" s="1264" t="s">
        <v>27</v>
      </c>
      <c r="E58" s="1265"/>
      <c r="F58" s="1265"/>
      <c r="G58" s="1265"/>
      <c r="H58" s="1265"/>
      <c r="I58" s="1265"/>
      <c r="J58" s="1266"/>
      <c r="K58" s="84" t="s">
        <v>621</v>
      </c>
      <c r="L58" s="85" t="s">
        <v>621</v>
      </c>
      <c r="M58" s="85" t="s">
        <v>621</v>
      </c>
      <c r="N58" s="85" t="s">
        <v>621</v>
      </c>
      <c r="O58" s="85" t="s">
        <v>621</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L8uquABJmF3QOULil02MNihPpeik8opjpT1Fo3N9nsCKMGtMdXNXDab5GKSJoU62X/jRDpsscTx+UsQSWRSQ==" saltValue="ql75mcW8EbVnhNY48ofh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575</v>
      </c>
      <c r="J40" s="97" t="s">
        <v>576</v>
      </c>
      <c r="K40" s="97" t="s">
        <v>577</v>
      </c>
      <c r="L40" s="97" t="s">
        <v>578</v>
      </c>
      <c r="M40" s="98" t="s">
        <v>579</v>
      </c>
    </row>
    <row r="41" spans="2:13" ht="27.75" customHeight="1" x14ac:dyDescent="0.15">
      <c r="B41" s="1267" t="s">
        <v>30</v>
      </c>
      <c r="C41" s="1268"/>
      <c r="D41" s="99"/>
      <c r="E41" s="1273" t="s">
        <v>31</v>
      </c>
      <c r="F41" s="1273"/>
      <c r="G41" s="1273"/>
      <c r="H41" s="1274"/>
      <c r="I41" s="100">
        <v>261589</v>
      </c>
      <c r="J41" s="101">
        <v>265111</v>
      </c>
      <c r="K41" s="101">
        <v>263838</v>
      </c>
      <c r="L41" s="101">
        <v>262008</v>
      </c>
      <c r="M41" s="102">
        <v>261846</v>
      </c>
    </row>
    <row r="42" spans="2:13" ht="27.75" customHeight="1" x14ac:dyDescent="0.15">
      <c r="B42" s="1269"/>
      <c r="C42" s="1270"/>
      <c r="D42" s="103"/>
      <c r="E42" s="1275" t="s">
        <v>32</v>
      </c>
      <c r="F42" s="1275"/>
      <c r="G42" s="1275"/>
      <c r="H42" s="1276"/>
      <c r="I42" s="104">
        <v>485</v>
      </c>
      <c r="J42" s="105">
        <v>410</v>
      </c>
      <c r="K42" s="105">
        <v>287</v>
      </c>
      <c r="L42" s="105">
        <v>255</v>
      </c>
      <c r="M42" s="106">
        <v>199</v>
      </c>
    </row>
    <row r="43" spans="2:13" ht="27.75" customHeight="1" x14ac:dyDescent="0.15">
      <c r="B43" s="1269"/>
      <c r="C43" s="1270"/>
      <c r="D43" s="103"/>
      <c r="E43" s="1275" t="s">
        <v>33</v>
      </c>
      <c r="F43" s="1275"/>
      <c r="G43" s="1275"/>
      <c r="H43" s="1276"/>
      <c r="I43" s="104">
        <v>48603</v>
      </c>
      <c r="J43" s="105">
        <v>47722</v>
      </c>
      <c r="K43" s="105">
        <v>47259</v>
      </c>
      <c r="L43" s="105">
        <v>46571</v>
      </c>
      <c r="M43" s="106">
        <v>44922</v>
      </c>
    </row>
    <row r="44" spans="2:13" ht="27.75" customHeight="1" x14ac:dyDescent="0.15">
      <c r="B44" s="1269"/>
      <c r="C44" s="1270"/>
      <c r="D44" s="103"/>
      <c r="E44" s="1275" t="s">
        <v>34</v>
      </c>
      <c r="F44" s="1275"/>
      <c r="G44" s="1275"/>
      <c r="H44" s="1276"/>
      <c r="I44" s="104" t="s">
        <v>548</v>
      </c>
      <c r="J44" s="105" t="s">
        <v>548</v>
      </c>
      <c r="K44" s="105" t="s">
        <v>548</v>
      </c>
      <c r="L44" s="105" t="s">
        <v>548</v>
      </c>
      <c r="M44" s="106" t="s">
        <v>548</v>
      </c>
    </row>
    <row r="45" spans="2:13" ht="27.75" customHeight="1" x14ac:dyDescent="0.15">
      <c r="B45" s="1269"/>
      <c r="C45" s="1270"/>
      <c r="D45" s="103"/>
      <c r="E45" s="1275" t="s">
        <v>35</v>
      </c>
      <c r="F45" s="1275"/>
      <c r="G45" s="1275"/>
      <c r="H45" s="1276"/>
      <c r="I45" s="104">
        <v>22723</v>
      </c>
      <c r="J45" s="105">
        <v>22639</v>
      </c>
      <c r="K45" s="105">
        <v>21562</v>
      </c>
      <c r="L45" s="105">
        <v>20041</v>
      </c>
      <c r="M45" s="106">
        <v>17159</v>
      </c>
    </row>
    <row r="46" spans="2:13" ht="27.75" customHeight="1" x14ac:dyDescent="0.15">
      <c r="B46" s="1269"/>
      <c r="C46" s="1270"/>
      <c r="D46" s="107"/>
      <c r="E46" s="1275" t="s">
        <v>36</v>
      </c>
      <c r="F46" s="1275"/>
      <c r="G46" s="1275"/>
      <c r="H46" s="1276"/>
      <c r="I46" s="104">
        <v>1640</v>
      </c>
      <c r="J46" s="105">
        <v>2490</v>
      </c>
      <c r="K46" s="105">
        <v>2654</v>
      </c>
      <c r="L46" s="105">
        <v>2142</v>
      </c>
      <c r="M46" s="106">
        <v>2129</v>
      </c>
    </row>
    <row r="47" spans="2:13" ht="27.75" customHeight="1" x14ac:dyDescent="0.15">
      <c r="B47" s="1269"/>
      <c r="C47" s="1270"/>
      <c r="D47" s="108"/>
      <c r="E47" s="1277" t="s">
        <v>37</v>
      </c>
      <c r="F47" s="1278"/>
      <c r="G47" s="1278"/>
      <c r="H47" s="1279"/>
      <c r="I47" s="104" t="s">
        <v>548</v>
      </c>
      <c r="J47" s="105" t="s">
        <v>548</v>
      </c>
      <c r="K47" s="105" t="s">
        <v>548</v>
      </c>
      <c r="L47" s="105" t="s">
        <v>548</v>
      </c>
      <c r="M47" s="106" t="s">
        <v>548</v>
      </c>
    </row>
    <row r="48" spans="2:13" ht="27.75" customHeight="1" x14ac:dyDescent="0.15">
      <c r="B48" s="1269"/>
      <c r="C48" s="1270"/>
      <c r="D48" s="103"/>
      <c r="E48" s="1275" t="s">
        <v>38</v>
      </c>
      <c r="F48" s="1275"/>
      <c r="G48" s="1275"/>
      <c r="H48" s="1276"/>
      <c r="I48" s="104" t="s">
        <v>548</v>
      </c>
      <c r="J48" s="105" t="s">
        <v>548</v>
      </c>
      <c r="K48" s="105" t="s">
        <v>548</v>
      </c>
      <c r="L48" s="105" t="s">
        <v>548</v>
      </c>
      <c r="M48" s="106" t="s">
        <v>548</v>
      </c>
    </row>
    <row r="49" spans="2:13" ht="27.75" customHeight="1" x14ac:dyDescent="0.15">
      <c r="B49" s="1271"/>
      <c r="C49" s="1272"/>
      <c r="D49" s="103"/>
      <c r="E49" s="1275" t="s">
        <v>39</v>
      </c>
      <c r="F49" s="1275"/>
      <c r="G49" s="1275"/>
      <c r="H49" s="1276"/>
      <c r="I49" s="104" t="s">
        <v>548</v>
      </c>
      <c r="J49" s="105" t="s">
        <v>548</v>
      </c>
      <c r="K49" s="105" t="s">
        <v>548</v>
      </c>
      <c r="L49" s="105" t="s">
        <v>548</v>
      </c>
      <c r="M49" s="106" t="s">
        <v>548</v>
      </c>
    </row>
    <row r="50" spans="2:13" ht="27.75" customHeight="1" x14ac:dyDescent="0.15">
      <c r="B50" s="1280" t="s">
        <v>40</v>
      </c>
      <c r="C50" s="1281"/>
      <c r="D50" s="109"/>
      <c r="E50" s="1275" t="s">
        <v>41</v>
      </c>
      <c r="F50" s="1275"/>
      <c r="G50" s="1275"/>
      <c r="H50" s="1276"/>
      <c r="I50" s="104">
        <v>41042</v>
      </c>
      <c r="J50" s="105">
        <v>44139</v>
      </c>
      <c r="K50" s="105">
        <v>47493</v>
      </c>
      <c r="L50" s="105">
        <v>49305</v>
      </c>
      <c r="M50" s="106">
        <v>50020</v>
      </c>
    </row>
    <row r="51" spans="2:13" ht="27.75" customHeight="1" x14ac:dyDescent="0.15">
      <c r="B51" s="1269"/>
      <c r="C51" s="1270"/>
      <c r="D51" s="103"/>
      <c r="E51" s="1275" t="s">
        <v>42</v>
      </c>
      <c r="F51" s="1275"/>
      <c r="G51" s="1275"/>
      <c r="H51" s="1276"/>
      <c r="I51" s="104">
        <v>39019</v>
      </c>
      <c r="J51" s="105">
        <v>39146</v>
      </c>
      <c r="K51" s="105">
        <v>37701</v>
      </c>
      <c r="L51" s="105">
        <v>35417</v>
      </c>
      <c r="M51" s="106">
        <v>38120</v>
      </c>
    </row>
    <row r="52" spans="2:13" ht="27.75" customHeight="1" x14ac:dyDescent="0.15">
      <c r="B52" s="1271"/>
      <c r="C52" s="1272"/>
      <c r="D52" s="103"/>
      <c r="E52" s="1275" t="s">
        <v>43</v>
      </c>
      <c r="F52" s="1275"/>
      <c r="G52" s="1275"/>
      <c r="H52" s="1276"/>
      <c r="I52" s="104">
        <v>185245</v>
      </c>
      <c r="J52" s="105">
        <v>185818</v>
      </c>
      <c r="K52" s="105">
        <v>184639</v>
      </c>
      <c r="L52" s="105">
        <v>181752</v>
      </c>
      <c r="M52" s="106">
        <v>180290</v>
      </c>
    </row>
    <row r="53" spans="2:13" ht="27.75" customHeight="1" thickBot="1" x14ac:dyDescent="0.2">
      <c r="B53" s="1282" t="s">
        <v>44</v>
      </c>
      <c r="C53" s="1283"/>
      <c r="D53" s="110"/>
      <c r="E53" s="1284" t="s">
        <v>45</v>
      </c>
      <c r="F53" s="1284"/>
      <c r="G53" s="1284"/>
      <c r="H53" s="1285"/>
      <c r="I53" s="111">
        <v>69734</v>
      </c>
      <c r="J53" s="112">
        <v>69268</v>
      </c>
      <c r="K53" s="112">
        <v>65766</v>
      </c>
      <c r="L53" s="112">
        <v>64542</v>
      </c>
      <c r="M53" s="113">
        <v>57825</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OytFmDwqKdF9ejThpv8N0XZe4S7UuBNKZq+E6jzzz6daBaAnfge6543QWLAIhErsvUV/ggEr7gLI3olImEJQ==" saltValue="hqJT7Nx54iK0Mrptwq1s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577</v>
      </c>
      <c r="G54" s="122" t="s">
        <v>578</v>
      </c>
      <c r="H54" s="123" t="s">
        <v>579</v>
      </c>
    </row>
    <row r="55" spans="2:8" ht="52.5" customHeight="1" x14ac:dyDescent="0.15">
      <c r="B55" s="124"/>
      <c r="C55" s="1294" t="s">
        <v>48</v>
      </c>
      <c r="D55" s="1294"/>
      <c r="E55" s="1295"/>
      <c r="F55" s="125">
        <v>11084</v>
      </c>
      <c r="G55" s="125">
        <v>12099</v>
      </c>
      <c r="H55" s="126">
        <v>12472</v>
      </c>
    </row>
    <row r="56" spans="2:8" ht="52.5" customHeight="1" x14ac:dyDescent="0.15">
      <c r="B56" s="127"/>
      <c r="C56" s="1296" t="s">
        <v>49</v>
      </c>
      <c r="D56" s="1296"/>
      <c r="E56" s="1297"/>
      <c r="F56" s="128">
        <v>9517</v>
      </c>
      <c r="G56" s="128">
        <v>9830</v>
      </c>
      <c r="H56" s="129">
        <v>9316</v>
      </c>
    </row>
    <row r="57" spans="2:8" ht="53.25" customHeight="1" x14ac:dyDescent="0.15">
      <c r="B57" s="127"/>
      <c r="C57" s="1298" t="s">
        <v>50</v>
      </c>
      <c r="D57" s="1298"/>
      <c r="E57" s="1299"/>
      <c r="F57" s="130">
        <v>27586</v>
      </c>
      <c r="G57" s="130">
        <v>27309</v>
      </c>
      <c r="H57" s="131">
        <v>27334</v>
      </c>
    </row>
    <row r="58" spans="2:8" ht="45.75" customHeight="1" x14ac:dyDescent="0.15">
      <c r="B58" s="132"/>
      <c r="C58" s="1286" t="s">
        <v>628</v>
      </c>
      <c r="D58" s="1287"/>
      <c r="E58" s="1288"/>
      <c r="F58" s="133">
        <v>15988</v>
      </c>
      <c r="G58" s="133">
        <v>15915</v>
      </c>
      <c r="H58" s="134">
        <v>15881</v>
      </c>
    </row>
    <row r="59" spans="2:8" ht="45.75" customHeight="1" x14ac:dyDescent="0.15">
      <c r="B59" s="132"/>
      <c r="C59" s="1286" t="s">
        <v>616</v>
      </c>
      <c r="D59" s="1287"/>
      <c r="E59" s="1288"/>
      <c r="F59" s="133">
        <v>4319</v>
      </c>
      <c r="G59" s="133">
        <v>4188</v>
      </c>
      <c r="H59" s="134">
        <v>4149</v>
      </c>
    </row>
    <row r="60" spans="2:8" ht="45.75" customHeight="1" x14ac:dyDescent="0.15">
      <c r="B60" s="132"/>
      <c r="C60" s="1286" t="s">
        <v>617</v>
      </c>
      <c r="D60" s="1287"/>
      <c r="E60" s="1288"/>
      <c r="F60" s="133">
        <v>2497</v>
      </c>
      <c r="G60" s="133">
        <v>2497</v>
      </c>
      <c r="H60" s="134">
        <v>2479</v>
      </c>
    </row>
    <row r="61" spans="2:8" ht="45.75" customHeight="1" x14ac:dyDescent="0.15">
      <c r="B61" s="132"/>
      <c r="C61" s="1286" t="s">
        <v>618</v>
      </c>
      <c r="D61" s="1287"/>
      <c r="E61" s="1288"/>
      <c r="F61" s="133">
        <v>1097</v>
      </c>
      <c r="G61" s="133">
        <v>1089</v>
      </c>
      <c r="H61" s="134">
        <v>1077</v>
      </c>
    </row>
    <row r="62" spans="2:8" ht="45.75" customHeight="1" thickBot="1" x14ac:dyDescent="0.2">
      <c r="B62" s="135"/>
      <c r="C62" s="1289" t="s">
        <v>619</v>
      </c>
      <c r="D62" s="1290"/>
      <c r="E62" s="1291"/>
      <c r="F62" s="136">
        <v>172</v>
      </c>
      <c r="G62" s="136">
        <v>306</v>
      </c>
      <c r="H62" s="137">
        <v>609</v>
      </c>
    </row>
    <row r="63" spans="2:8" ht="52.5" customHeight="1" thickBot="1" x14ac:dyDescent="0.2">
      <c r="B63" s="138"/>
      <c r="C63" s="1292" t="s">
        <v>51</v>
      </c>
      <c r="D63" s="1292"/>
      <c r="E63" s="1293"/>
      <c r="F63" s="139">
        <v>48187</v>
      </c>
      <c r="G63" s="139">
        <v>49239</v>
      </c>
      <c r="H63" s="140">
        <v>49122</v>
      </c>
    </row>
    <row r="64" spans="2:8" ht="15" customHeight="1" x14ac:dyDescent="0.15"/>
    <row r="65" ht="0" hidden="1" customHeight="1" x14ac:dyDescent="0.15"/>
    <row r="66" ht="0" hidden="1" customHeight="1" x14ac:dyDescent="0.15"/>
  </sheetData>
  <sheetProtection algorithmName="SHA-512" hashValue="2cAH5zGggKQ0UYKA+gCOUZDgoOqwJE/OMJne5pCh0ReCe4Oe1iGMa44/kEW75V6KLAggoq85ZuQ1PSDzxqjjAQ==" saltValue="wiXxmKze3QNtGCb/dKpu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3" customWidth="1"/>
    <col min="2" max="107" width="2.5" style="383" customWidth="1"/>
    <col min="108" max="108" width="6.125" style="385" customWidth="1"/>
    <col min="109" max="109" width="5.875" style="384"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420"/>
      <c r="B1" s="419"/>
      <c r="DD1" s="383"/>
      <c r="DE1" s="383"/>
    </row>
    <row r="2" spans="1:143" ht="25.5" customHeight="1" x14ac:dyDescent="0.15">
      <c r="A2" s="418"/>
      <c r="C2" s="418"/>
      <c r="O2" s="418"/>
      <c r="P2" s="418"/>
      <c r="Q2" s="418"/>
      <c r="R2" s="418"/>
      <c r="S2" s="418"/>
      <c r="T2" s="418"/>
      <c r="U2" s="418"/>
      <c r="V2" s="418"/>
      <c r="W2" s="418"/>
      <c r="X2" s="418"/>
      <c r="Y2" s="418"/>
      <c r="Z2" s="418"/>
      <c r="AA2" s="418"/>
      <c r="AB2" s="418"/>
      <c r="AC2" s="418"/>
      <c r="AD2" s="418"/>
      <c r="AE2" s="418"/>
      <c r="AF2" s="418"/>
      <c r="AG2" s="418"/>
      <c r="AH2" s="418"/>
      <c r="AI2" s="418"/>
      <c r="AU2" s="418"/>
      <c r="BG2" s="418"/>
      <c r="BS2" s="418"/>
      <c r="CE2" s="418"/>
      <c r="CQ2" s="418"/>
      <c r="DD2" s="383"/>
      <c r="DE2" s="383"/>
    </row>
    <row r="3" spans="1:143" ht="25.5" customHeight="1" x14ac:dyDescent="0.15">
      <c r="A3" s="418"/>
      <c r="C3" s="418"/>
      <c r="O3" s="418"/>
      <c r="P3" s="418"/>
      <c r="Q3" s="418"/>
      <c r="R3" s="418"/>
      <c r="S3" s="418"/>
      <c r="T3" s="418"/>
      <c r="U3" s="418"/>
      <c r="V3" s="418"/>
      <c r="W3" s="418"/>
      <c r="X3" s="418"/>
      <c r="Y3" s="418"/>
      <c r="Z3" s="418"/>
      <c r="AA3" s="418"/>
      <c r="AB3" s="418"/>
      <c r="AC3" s="418"/>
      <c r="AD3" s="418"/>
      <c r="AE3" s="418"/>
      <c r="AF3" s="418"/>
      <c r="AG3" s="418"/>
      <c r="AH3" s="418"/>
      <c r="AI3" s="418"/>
      <c r="AU3" s="418"/>
      <c r="BG3" s="418"/>
      <c r="BS3" s="418"/>
      <c r="CE3" s="418"/>
      <c r="CQ3" s="418"/>
      <c r="DD3" s="383"/>
      <c r="DE3" s="383"/>
    </row>
    <row r="4" spans="1:143" s="288" customFormat="1" ht="13.5" x14ac:dyDescent="0.15">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289"/>
      <c r="DG4" s="289"/>
      <c r="DH4" s="289"/>
      <c r="DI4" s="289"/>
      <c r="DJ4" s="289"/>
      <c r="DK4" s="289"/>
      <c r="DL4" s="289"/>
      <c r="DM4" s="289"/>
      <c r="DN4" s="289"/>
      <c r="DO4" s="289"/>
      <c r="DP4" s="289"/>
      <c r="DQ4" s="289"/>
      <c r="DR4" s="289"/>
      <c r="DS4" s="289"/>
      <c r="DT4" s="289"/>
      <c r="DU4" s="289"/>
      <c r="DV4" s="289"/>
      <c r="DW4" s="289"/>
    </row>
    <row r="5" spans="1:143" s="288" customFormat="1" ht="13.5" x14ac:dyDescent="0.15">
      <c r="A5" s="41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289"/>
      <c r="DG5" s="289"/>
      <c r="DH5" s="289"/>
      <c r="DI5" s="289"/>
      <c r="DJ5" s="289"/>
      <c r="DK5" s="289"/>
      <c r="DL5" s="289"/>
      <c r="DM5" s="289"/>
      <c r="DN5" s="289"/>
      <c r="DO5" s="289"/>
      <c r="DP5" s="289"/>
      <c r="DQ5" s="289"/>
      <c r="DR5" s="289"/>
      <c r="DS5" s="289"/>
      <c r="DT5" s="289"/>
      <c r="DU5" s="289"/>
      <c r="DV5" s="289"/>
      <c r="DW5" s="289"/>
    </row>
    <row r="6" spans="1:143" s="288" customFormat="1" ht="13.5" x14ac:dyDescent="0.1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289"/>
      <c r="DG6" s="289"/>
      <c r="DH6" s="289"/>
      <c r="DI6" s="289"/>
      <c r="DJ6" s="289"/>
      <c r="DK6" s="289"/>
      <c r="DL6" s="289"/>
      <c r="DM6" s="289"/>
      <c r="DN6" s="289"/>
      <c r="DO6" s="289"/>
      <c r="DP6" s="289"/>
      <c r="DQ6" s="289"/>
      <c r="DR6" s="289"/>
      <c r="DS6" s="289"/>
      <c r="DT6" s="289"/>
      <c r="DU6" s="289"/>
      <c r="DV6" s="289"/>
      <c r="DW6" s="289"/>
    </row>
    <row r="7" spans="1:143" s="288" customFormat="1" ht="13.5" x14ac:dyDescent="0.15">
      <c r="A7" s="418"/>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289"/>
      <c r="DG7" s="289"/>
      <c r="DH7" s="289"/>
      <c r="DI7" s="289"/>
      <c r="DJ7" s="289"/>
      <c r="DK7" s="289"/>
      <c r="DL7" s="289"/>
      <c r="DM7" s="289"/>
      <c r="DN7" s="289"/>
      <c r="DO7" s="289"/>
      <c r="DP7" s="289"/>
      <c r="DQ7" s="289"/>
      <c r="DR7" s="289"/>
      <c r="DS7" s="289"/>
      <c r="DT7" s="289"/>
      <c r="DU7" s="289"/>
      <c r="DV7" s="289"/>
      <c r="DW7" s="289"/>
    </row>
    <row r="8" spans="1:143" s="288" customFormat="1" ht="13.5" x14ac:dyDescent="0.15">
      <c r="A8" s="41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289"/>
      <c r="DG8" s="289"/>
      <c r="DH8" s="289"/>
      <c r="DI8" s="289"/>
      <c r="DJ8" s="289"/>
      <c r="DK8" s="289"/>
      <c r="DL8" s="289"/>
      <c r="DM8" s="289"/>
      <c r="DN8" s="289"/>
      <c r="DO8" s="289"/>
      <c r="DP8" s="289"/>
      <c r="DQ8" s="289"/>
      <c r="DR8" s="289"/>
      <c r="DS8" s="289"/>
      <c r="DT8" s="289"/>
      <c r="DU8" s="289"/>
      <c r="DV8" s="289"/>
      <c r="DW8" s="289"/>
    </row>
    <row r="9" spans="1:143" s="288" customFormat="1" ht="13.5" x14ac:dyDescent="0.15">
      <c r="A9" s="418"/>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289"/>
      <c r="DG9" s="289"/>
      <c r="DH9" s="289"/>
      <c r="DI9" s="289"/>
      <c r="DJ9" s="289"/>
      <c r="DK9" s="289"/>
      <c r="DL9" s="289"/>
      <c r="DM9" s="289"/>
      <c r="DN9" s="289"/>
      <c r="DO9" s="289"/>
      <c r="DP9" s="289"/>
      <c r="DQ9" s="289"/>
      <c r="DR9" s="289"/>
      <c r="DS9" s="289"/>
      <c r="DT9" s="289"/>
      <c r="DU9" s="289"/>
      <c r="DV9" s="289"/>
      <c r="DW9" s="289"/>
    </row>
    <row r="10" spans="1:143" s="288" customFormat="1" ht="13.5" x14ac:dyDescent="0.15">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289"/>
      <c r="DG10" s="289"/>
      <c r="DH10" s="289"/>
      <c r="DI10" s="289"/>
      <c r="DJ10" s="289"/>
      <c r="DK10" s="289"/>
      <c r="DL10" s="289"/>
      <c r="DM10" s="289"/>
      <c r="DN10" s="289"/>
      <c r="DO10" s="289"/>
      <c r="DP10" s="289"/>
      <c r="DQ10" s="289"/>
      <c r="DR10" s="289"/>
      <c r="DS10" s="289"/>
      <c r="DT10" s="289"/>
      <c r="DU10" s="289"/>
      <c r="DV10" s="289"/>
      <c r="DW10" s="289"/>
      <c r="EM10" s="288" t="s">
        <v>638</v>
      </c>
    </row>
    <row r="11" spans="1:143" s="288" customFormat="1" ht="13.5" x14ac:dyDescent="0.15">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5" x14ac:dyDescent="0.15">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289"/>
      <c r="DG12" s="289"/>
      <c r="DH12" s="289"/>
      <c r="DI12" s="289"/>
      <c r="DJ12" s="289"/>
      <c r="DK12" s="289"/>
      <c r="DL12" s="289"/>
      <c r="DM12" s="289"/>
      <c r="DN12" s="289"/>
      <c r="DO12" s="289"/>
      <c r="DP12" s="289"/>
      <c r="DQ12" s="289"/>
      <c r="DR12" s="289"/>
      <c r="DS12" s="289"/>
      <c r="DT12" s="289"/>
      <c r="DU12" s="289"/>
      <c r="DV12" s="289"/>
      <c r="DW12" s="289"/>
      <c r="EM12" s="288" t="s">
        <v>638</v>
      </c>
    </row>
    <row r="13" spans="1:143" s="288" customFormat="1" ht="13.5" x14ac:dyDescent="0.15">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5" x14ac:dyDescent="0.15">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5" x14ac:dyDescent="0.15">
      <c r="A15" s="383"/>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5" x14ac:dyDescent="0.15">
      <c r="A16" s="383"/>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5" x14ac:dyDescent="0.15">
      <c r="A17" s="383"/>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5" x14ac:dyDescent="0.15">
      <c r="A18" s="383"/>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289"/>
      <c r="DG18" s="289"/>
      <c r="DH18" s="289"/>
      <c r="DI18" s="289"/>
      <c r="DJ18" s="289"/>
      <c r="DK18" s="289"/>
      <c r="DL18" s="289"/>
      <c r="DM18" s="289"/>
      <c r="DN18" s="289"/>
      <c r="DO18" s="289"/>
      <c r="DP18" s="289"/>
      <c r="DQ18" s="289"/>
      <c r="DR18" s="289"/>
      <c r="DS18" s="289"/>
      <c r="DT18" s="289"/>
      <c r="DU18" s="289"/>
      <c r="DV18" s="289"/>
      <c r="DW18" s="289"/>
    </row>
    <row r="19" spans="1:351" ht="13.5" x14ac:dyDescent="0.15">
      <c r="DD19" s="383"/>
      <c r="DE19" s="383"/>
    </row>
    <row r="20" spans="1:351" ht="13.5" x14ac:dyDescent="0.15">
      <c r="DD20" s="383"/>
      <c r="DE20" s="383"/>
    </row>
    <row r="21" spans="1:351" ht="17.25" x14ac:dyDescent="0.15">
      <c r="B21" s="417"/>
      <c r="C21" s="413"/>
      <c r="D21" s="413"/>
      <c r="E21" s="413"/>
      <c r="F21" s="413"/>
      <c r="G21" s="413"/>
      <c r="H21" s="413"/>
      <c r="I21" s="413"/>
      <c r="J21" s="413"/>
      <c r="K21" s="413"/>
      <c r="L21" s="413"/>
      <c r="M21" s="413"/>
      <c r="N21" s="416"/>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6"/>
      <c r="AU21" s="413"/>
      <c r="AV21" s="413"/>
      <c r="AW21" s="413"/>
      <c r="AX21" s="413"/>
      <c r="AY21" s="413"/>
      <c r="AZ21" s="413"/>
      <c r="BA21" s="413"/>
      <c r="BB21" s="413"/>
      <c r="BC21" s="413"/>
      <c r="BD21" s="413"/>
      <c r="BE21" s="413"/>
      <c r="BF21" s="416"/>
      <c r="BG21" s="413"/>
      <c r="BH21" s="413"/>
      <c r="BI21" s="413"/>
      <c r="BJ21" s="413"/>
      <c r="BK21" s="413"/>
      <c r="BL21" s="413"/>
      <c r="BM21" s="413"/>
      <c r="BN21" s="413"/>
      <c r="BO21" s="413"/>
      <c r="BP21" s="413"/>
      <c r="BQ21" s="413"/>
      <c r="BR21" s="416"/>
      <c r="BS21" s="413"/>
      <c r="BT21" s="413"/>
      <c r="BU21" s="413"/>
      <c r="BV21" s="413"/>
      <c r="BW21" s="413"/>
      <c r="BX21" s="413"/>
      <c r="BY21" s="413"/>
      <c r="BZ21" s="413"/>
      <c r="CA21" s="413"/>
      <c r="CB21" s="413"/>
      <c r="CC21" s="413"/>
      <c r="CD21" s="416"/>
      <c r="CE21" s="413"/>
      <c r="CF21" s="413"/>
      <c r="CG21" s="413"/>
      <c r="CH21" s="413"/>
      <c r="CI21" s="413"/>
      <c r="CJ21" s="413"/>
      <c r="CK21" s="413"/>
      <c r="CL21" s="413"/>
      <c r="CM21" s="413"/>
      <c r="CN21" s="413"/>
      <c r="CO21" s="413"/>
      <c r="CP21" s="416"/>
      <c r="CQ21" s="413"/>
      <c r="CR21" s="413"/>
      <c r="CS21" s="413"/>
      <c r="CT21" s="413"/>
      <c r="CU21" s="413"/>
      <c r="CV21" s="413"/>
      <c r="CW21" s="413"/>
      <c r="CX21" s="413"/>
      <c r="CY21" s="413"/>
      <c r="CZ21" s="413"/>
      <c r="DA21" s="413"/>
      <c r="DB21" s="416"/>
      <c r="DC21" s="413"/>
      <c r="DD21" s="412"/>
      <c r="DE21" s="383"/>
      <c r="MM21" s="415"/>
    </row>
    <row r="22" spans="1:351" ht="17.25" x14ac:dyDescent="0.15">
      <c r="B22" s="384"/>
      <c r="MM22" s="415"/>
    </row>
    <row r="23" spans="1:351" ht="13.5" x14ac:dyDescent="0.15">
      <c r="B23" s="384"/>
    </row>
    <row r="24" spans="1:351" ht="13.5" x14ac:dyDescent="0.15">
      <c r="B24" s="384"/>
    </row>
    <row r="25" spans="1:351" ht="13.5" x14ac:dyDescent="0.15">
      <c r="B25" s="384"/>
    </row>
    <row r="26" spans="1:351" ht="13.5" x14ac:dyDescent="0.15">
      <c r="B26" s="384"/>
    </row>
    <row r="27" spans="1:351" ht="13.5" x14ac:dyDescent="0.15">
      <c r="B27" s="384"/>
    </row>
    <row r="28" spans="1:351" ht="13.5" x14ac:dyDescent="0.15">
      <c r="B28" s="384"/>
    </row>
    <row r="29" spans="1:351" ht="13.5" x14ac:dyDescent="0.15">
      <c r="B29" s="384"/>
    </row>
    <row r="30" spans="1:351" ht="13.5" x14ac:dyDescent="0.15">
      <c r="B30" s="384"/>
    </row>
    <row r="31" spans="1:351" ht="13.5" x14ac:dyDescent="0.15">
      <c r="B31" s="384"/>
    </row>
    <row r="32" spans="1:351" ht="13.5" x14ac:dyDescent="0.15">
      <c r="B32" s="384"/>
    </row>
    <row r="33" spans="2:109" ht="13.5" x14ac:dyDescent="0.15">
      <c r="B33" s="384"/>
    </row>
    <row r="34" spans="2:109" ht="13.5" x14ac:dyDescent="0.15">
      <c r="B34" s="384"/>
    </row>
    <row r="35" spans="2:109" ht="13.5" x14ac:dyDescent="0.15">
      <c r="B35" s="384"/>
    </row>
    <row r="36" spans="2:109" ht="13.5" x14ac:dyDescent="0.15">
      <c r="B36" s="384"/>
    </row>
    <row r="37" spans="2:109" ht="13.5" x14ac:dyDescent="0.15">
      <c r="B37" s="384"/>
    </row>
    <row r="38" spans="2:109" ht="13.5" x14ac:dyDescent="0.15">
      <c r="B38" s="384"/>
    </row>
    <row r="39" spans="2:109" ht="13.5" x14ac:dyDescent="0.15">
      <c r="B39" s="389"/>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7"/>
    </row>
    <row r="40" spans="2:109" ht="13.5" x14ac:dyDescent="0.15">
      <c r="B40" s="404"/>
      <c r="DD40" s="404"/>
      <c r="DE40" s="383"/>
    </row>
    <row r="41" spans="2:109" ht="17.25" x14ac:dyDescent="0.15">
      <c r="B41" s="414" t="s">
        <v>637</v>
      </c>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3"/>
      <c r="BW41" s="413"/>
      <c r="BX41" s="413"/>
      <c r="BY41" s="413"/>
      <c r="BZ41" s="413"/>
      <c r="CA41" s="413"/>
      <c r="CB41" s="413"/>
      <c r="CC41" s="413"/>
      <c r="CD41" s="413"/>
      <c r="CE41" s="413"/>
      <c r="CF41" s="413"/>
      <c r="CG41" s="413"/>
      <c r="CH41" s="413"/>
      <c r="CI41" s="413"/>
      <c r="CJ41" s="413"/>
      <c r="CK41" s="413"/>
      <c r="CL41" s="413"/>
      <c r="CM41" s="413"/>
      <c r="CN41" s="413"/>
      <c r="CO41" s="413"/>
      <c r="CP41" s="413"/>
      <c r="CQ41" s="413"/>
      <c r="CR41" s="413"/>
      <c r="CS41" s="413"/>
      <c r="CT41" s="413"/>
      <c r="CU41" s="413"/>
      <c r="CV41" s="413"/>
      <c r="CW41" s="413"/>
      <c r="CX41" s="413"/>
      <c r="CY41" s="413"/>
      <c r="CZ41" s="413"/>
      <c r="DA41" s="413"/>
      <c r="DB41" s="413"/>
      <c r="DC41" s="413"/>
      <c r="DD41" s="412"/>
    </row>
    <row r="42" spans="2:109" ht="13.5" x14ac:dyDescent="0.15">
      <c r="B42" s="384"/>
      <c r="G42" s="400"/>
      <c r="I42" s="399"/>
      <c r="J42" s="399"/>
      <c r="K42" s="399"/>
      <c r="AM42" s="400"/>
      <c r="AN42" s="400" t="s">
        <v>634</v>
      </c>
      <c r="AP42" s="399"/>
      <c r="AQ42" s="399"/>
      <c r="AR42" s="399"/>
      <c r="AY42" s="400"/>
      <c r="BA42" s="399"/>
      <c r="BB42" s="399"/>
      <c r="BC42" s="399"/>
      <c r="BK42" s="400"/>
      <c r="BM42" s="399"/>
      <c r="BN42" s="399"/>
      <c r="BO42" s="399"/>
      <c r="BW42" s="400"/>
      <c r="BY42" s="399"/>
      <c r="BZ42" s="399"/>
      <c r="CA42" s="399"/>
      <c r="CI42" s="400"/>
      <c r="CK42" s="399"/>
      <c r="CL42" s="399"/>
      <c r="CM42" s="399"/>
      <c r="CU42" s="400"/>
      <c r="CW42" s="399"/>
      <c r="CX42" s="399"/>
      <c r="CY42" s="399"/>
    </row>
    <row r="43" spans="2:109" ht="13.5" customHeight="1" x14ac:dyDescent="0.15">
      <c r="B43" s="384"/>
      <c r="AN43" s="1314" t="s">
        <v>639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4"/>
      <c r="H48" s="391"/>
      <c r="I48" s="391"/>
      <c r="J48" s="391"/>
      <c r="AN48" s="391"/>
      <c r="AO48" s="391"/>
      <c r="AP48" s="391"/>
      <c r="AZ48" s="391"/>
      <c r="BA48" s="391"/>
      <c r="BB48" s="391"/>
      <c r="BL48" s="391"/>
      <c r="BM48" s="391"/>
      <c r="BN48" s="391"/>
      <c r="BX48" s="391"/>
      <c r="BY48" s="391"/>
      <c r="BZ48" s="391"/>
      <c r="CJ48" s="391"/>
      <c r="CK48" s="391"/>
      <c r="CL48" s="391"/>
      <c r="CV48" s="391"/>
      <c r="CW48" s="391"/>
      <c r="CX48" s="391"/>
    </row>
    <row r="49" spans="1:109" ht="13.5" x14ac:dyDescent="0.15">
      <c r="B49" s="384"/>
      <c r="AN49" s="383" t="s">
        <v>633</v>
      </c>
    </row>
    <row r="50" spans="1:109" ht="13.5" x14ac:dyDescent="0.15">
      <c r="B50" s="384"/>
      <c r="G50" s="1303"/>
      <c r="H50" s="1303"/>
      <c r="I50" s="1303"/>
      <c r="J50" s="1303"/>
      <c r="K50" s="393"/>
      <c r="L50" s="393"/>
      <c r="M50" s="392"/>
      <c r="N50" s="392"/>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07" t="s">
        <v>575</v>
      </c>
      <c r="BQ50" s="1307"/>
      <c r="BR50" s="1307"/>
      <c r="BS50" s="1307"/>
      <c r="BT50" s="1307"/>
      <c r="BU50" s="1307"/>
      <c r="BV50" s="1307"/>
      <c r="BW50" s="1307"/>
      <c r="BX50" s="1307" t="s">
        <v>576</v>
      </c>
      <c r="BY50" s="1307"/>
      <c r="BZ50" s="1307"/>
      <c r="CA50" s="1307"/>
      <c r="CB50" s="1307"/>
      <c r="CC50" s="1307"/>
      <c r="CD50" s="1307"/>
      <c r="CE50" s="1307"/>
      <c r="CF50" s="1307" t="s">
        <v>577</v>
      </c>
      <c r="CG50" s="1307"/>
      <c r="CH50" s="1307"/>
      <c r="CI50" s="1307"/>
      <c r="CJ50" s="1307"/>
      <c r="CK50" s="1307"/>
      <c r="CL50" s="1307"/>
      <c r="CM50" s="1307"/>
      <c r="CN50" s="1307" t="s">
        <v>578</v>
      </c>
      <c r="CO50" s="1307"/>
      <c r="CP50" s="1307"/>
      <c r="CQ50" s="1307"/>
      <c r="CR50" s="1307"/>
      <c r="CS50" s="1307"/>
      <c r="CT50" s="1307"/>
      <c r="CU50" s="1307"/>
      <c r="CV50" s="1307" t="s">
        <v>579</v>
      </c>
      <c r="CW50" s="1307"/>
      <c r="CX50" s="1307"/>
      <c r="CY50" s="1307"/>
      <c r="CZ50" s="1307"/>
      <c r="DA50" s="1307"/>
      <c r="DB50" s="1307"/>
      <c r="DC50" s="1307"/>
    </row>
    <row r="51" spans="1:109" ht="13.5" customHeight="1" x14ac:dyDescent="0.15">
      <c r="B51" s="384"/>
      <c r="G51" s="1311"/>
      <c r="H51" s="1311"/>
      <c r="I51" s="1312"/>
      <c r="J51" s="1312"/>
      <c r="K51" s="1302"/>
      <c r="L51" s="1302"/>
      <c r="M51" s="1302"/>
      <c r="N51" s="1302"/>
      <c r="AM51" s="391"/>
      <c r="AN51" s="1300" t="s">
        <v>632</v>
      </c>
      <c r="AO51" s="1300"/>
      <c r="AP51" s="1300"/>
      <c r="AQ51" s="1300"/>
      <c r="AR51" s="1300"/>
      <c r="AS51" s="1300"/>
      <c r="AT51" s="1300"/>
      <c r="AU51" s="1300"/>
      <c r="AV51" s="1300"/>
      <c r="AW51" s="1300"/>
      <c r="AX51" s="1300"/>
      <c r="AY51" s="1300"/>
      <c r="AZ51" s="1300"/>
      <c r="BA51" s="1300"/>
      <c r="BB51" s="1300" t="s">
        <v>630</v>
      </c>
      <c r="BC51" s="1300"/>
      <c r="BD51" s="1300"/>
      <c r="BE51" s="1300"/>
      <c r="BF51" s="1300"/>
      <c r="BG51" s="1300"/>
      <c r="BH51" s="1300"/>
      <c r="BI51" s="1300"/>
      <c r="BJ51" s="1300"/>
      <c r="BK51" s="1300"/>
      <c r="BL51" s="1300"/>
      <c r="BM51" s="1300"/>
      <c r="BN51" s="1300"/>
      <c r="BO51" s="1300"/>
      <c r="BP51" s="1313"/>
      <c r="BQ51" s="1301"/>
      <c r="BR51" s="1301"/>
      <c r="BS51" s="1301"/>
      <c r="BT51" s="1301"/>
      <c r="BU51" s="1301"/>
      <c r="BV51" s="1301"/>
      <c r="BW51" s="1301"/>
      <c r="BX51" s="1313"/>
      <c r="BY51" s="1301"/>
      <c r="BZ51" s="1301"/>
      <c r="CA51" s="1301"/>
      <c r="CB51" s="1301"/>
      <c r="CC51" s="1301"/>
      <c r="CD51" s="1301"/>
      <c r="CE51" s="1301"/>
      <c r="CF51" s="1301">
        <v>77.900000000000006</v>
      </c>
      <c r="CG51" s="1301"/>
      <c r="CH51" s="1301"/>
      <c r="CI51" s="1301"/>
      <c r="CJ51" s="1301"/>
      <c r="CK51" s="1301"/>
      <c r="CL51" s="1301"/>
      <c r="CM51" s="1301"/>
      <c r="CN51" s="1301">
        <v>77</v>
      </c>
      <c r="CO51" s="1301"/>
      <c r="CP51" s="1301"/>
      <c r="CQ51" s="1301"/>
      <c r="CR51" s="1301"/>
      <c r="CS51" s="1301"/>
      <c r="CT51" s="1301"/>
      <c r="CU51" s="1301"/>
      <c r="CV51" s="1301">
        <v>69.5</v>
      </c>
      <c r="CW51" s="1301"/>
      <c r="CX51" s="1301"/>
      <c r="CY51" s="1301"/>
      <c r="CZ51" s="1301"/>
      <c r="DA51" s="1301"/>
      <c r="DB51" s="1301"/>
      <c r="DC51" s="1301"/>
    </row>
    <row r="52" spans="1:109" ht="13.5" x14ac:dyDescent="0.15">
      <c r="B52" s="384"/>
      <c r="G52" s="1311"/>
      <c r="H52" s="1311"/>
      <c r="I52" s="1312"/>
      <c r="J52" s="1312"/>
      <c r="K52" s="1302"/>
      <c r="L52" s="1302"/>
      <c r="M52" s="1302"/>
      <c r="N52" s="1302"/>
      <c r="AM52" s="391"/>
      <c r="AN52" s="1300"/>
      <c r="AO52" s="1300"/>
      <c r="AP52" s="1300"/>
      <c r="AQ52" s="1300"/>
      <c r="AR52" s="1300"/>
      <c r="AS52" s="1300"/>
      <c r="AT52" s="1300"/>
      <c r="AU52" s="1300"/>
      <c r="AV52" s="1300"/>
      <c r="AW52" s="1300"/>
      <c r="AX52" s="1300"/>
      <c r="AY52" s="1300"/>
      <c r="AZ52" s="1300"/>
      <c r="BA52" s="1300"/>
      <c r="BB52" s="1300"/>
      <c r="BC52" s="1300"/>
      <c r="BD52" s="1300"/>
      <c r="BE52" s="1300"/>
      <c r="BF52" s="1300"/>
      <c r="BG52" s="1300"/>
      <c r="BH52" s="1300"/>
      <c r="BI52" s="1300"/>
      <c r="BJ52" s="1300"/>
      <c r="BK52" s="1300"/>
      <c r="BL52" s="1300"/>
      <c r="BM52" s="1300"/>
      <c r="BN52" s="1300"/>
      <c r="BO52" s="1300"/>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ht="13.5" x14ac:dyDescent="0.15">
      <c r="A53" s="399"/>
      <c r="B53" s="384"/>
      <c r="G53" s="1311"/>
      <c r="H53" s="1311"/>
      <c r="I53" s="1303"/>
      <c r="J53" s="1303"/>
      <c r="K53" s="1302"/>
      <c r="L53" s="1302"/>
      <c r="M53" s="1302"/>
      <c r="N53" s="1302"/>
      <c r="AM53" s="391"/>
      <c r="AN53" s="1300"/>
      <c r="AO53" s="1300"/>
      <c r="AP53" s="1300"/>
      <c r="AQ53" s="1300"/>
      <c r="AR53" s="1300"/>
      <c r="AS53" s="1300"/>
      <c r="AT53" s="1300"/>
      <c r="AU53" s="1300"/>
      <c r="AV53" s="1300"/>
      <c r="AW53" s="1300"/>
      <c r="AX53" s="1300"/>
      <c r="AY53" s="1300"/>
      <c r="AZ53" s="1300"/>
      <c r="BA53" s="1300"/>
      <c r="BB53" s="1300" t="s">
        <v>636</v>
      </c>
      <c r="BC53" s="1300"/>
      <c r="BD53" s="1300"/>
      <c r="BE53" s="1300"/>
      <c r="BF53" s="1300"/>
      <c r="BG53" s="1300"/>
      <c r="BH53" s="1300"/>
      <c r="BI53" s="1300"/>
      <c r="BJ53" s="1300"/>
      <c r="BK53" s="1300"/>
      <c r="BL53" s="1300"/>
      <c r="BM53" s="1300"/>
      <c r="BN53" s="1300"/>
      <c r="BO53" s="1300"/>
      <c r="BP53" s="1313"/>
      <c r="BQ53" s="1301"/>
      <c r="BR53" s="1301"/>
      <c r="BS53" s="1301"/>
      <c r="BT53" s="1301"/>
      <c r="BU53" s="1301"/>
      <c r="BV53" s="1301"/>
      <c r="BW53" s="1301"/>
      <c r="BX53" s="1313"/>
      <c r="BY53" s="1301"/>
      <c r="BZ53" s="1301"/>
      <c r="CA53" s="1301"/>
      <c r="CB53" s="1301"/>
      <c r="CC53" s="1301"/>
      <c r="CD53" s="1301"/>
      <c r="CE53" s="1301"/>
      <c r="CF53" s="1301">
        <v>61.4</v>
      </c>
      <c r="CG53" s="1301"/>
      <c r="CH53" s="1301"/>
      <c r="CI53" s="1301"/>
      <c r="CJ53" s="1301"/>
      <c r="CK53" s="1301"/>
      <c r="CL53" s="1301"/>
      <c r="CM53" s="1301"/>
      <c r="CN53" s="1301">
        <v>62.9</v>
      </c>
      <c r="CO53" s="1301"/>
      <c r="CP53" s="1301"/>
      <c r="CQ53" s="1301"/>
      <c r="CR53" s="1301"/>
      <c r="CS53" s="1301"/>
      <c r="CT53" s="1301"/>
      <c r="CU53" s="1301"/>
      <c r="CV53" s="1301">
        <v>64.400000000000006</v>
      </c>
      <c r="CW53" s="1301"/>
      <c r="CX53" s="1301"/>
      <c r="CY53" s="1301"/>
      <c r="CZ53" s="1301"/>
      <c r="DA53" s="1301"/>
      <c r="DB53" s="1301"/>
      <c r="DC53" s="1301"/>
    </row>
    <row r="54" spans="1:109" ht="13.5" x14ac:dyDescent="0.15">
      <c r="A54" s="399"/>
      <c r="B54" s="384"/>
      <c r="G54" s="1311"/>
      <c r="H54" s="1311"/>
      <c r="I54" s="1303"/>
      <c r="J54" s="1303"/>
      <c r="K54" s="1302"/>
      <c r="L54" s="1302"/>
      <c r="M54" s="1302"/>
      <c r="N54" s="1302"/>
      <c r="AM54" s="391"/>
      <c r="AN54" s="1300"/>
      <c r="AO54" s="1300"/>
      <c r="AP54" s="1300"/>
      <c r="AQ54" s="1300"/>
      <c r="AR54" s="1300"/>
      <c r="AS54" s="1300"/>
      <c r="AT54" s="1300"/>
      <c r="AU54" s="1300"/>
      <c r="AV54" s="1300"/>
      <c r="AW54" s="1300"/>
      <c r="AX54" s="1300"/>
      <c r="AY54" s="1300"/>
      <c r="AZ54" s="1300"/>
      <c r="BA54" s="1300"/>
      <c r="BB54" s="1300"/>
      <c r="BC54" s="1300"/>
      <c r="BD54" s="1300"/>
      <c r="BE54" s="1300"/>
      <c r="BF54" s="1300"/>
      <c r="BG54" s="1300"/>
      <c r="BH54" s="1300"/>
      <c r="BI54" s="1300"/>
      <c r="BJ54" s="1300"/>
      <c r="BK54" s="1300"/>
      <c r="BL54" s="1300"/>
      <c r="BM54" s="1300"/>
      <c r="BN54" s="1300"/>
      <c r="BO54" s="1300"/>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ht="13.5" x14ac:dyDescent="0.15">
      <c r="A55" s="399"/>
      <c r="B55" s="384"/>
      <c r="G55" s="1303"/>
      <c r="H55" s="1303"/>
      <c r="I55" s="1303"/>
      <c r="J55" s="1303"/>
      <c r="K55" s="1302"/>
      <c r="L55" s="1302"/>
      <c r="M55" s="1302"/>
      <c r="N55" s="1302"/>
      <c r="AN55" s="1307" t="s">
        <v>631</v>
      </c>
      <c r="AO55" s="1307"/>
      <c r="AP55" s="1307"/>
      <c r="AQ55" s="1307"/>
      <c r="AR55" s="1307"/>
      <c r="AS55" s="1307"/>
      <c r="AT55" s="1307"/>
      <c r="AU55" s="1307"/>
      <c r="AV55" s="1307"/>
      <c r="AW55" s="1307"/>
      <c r="AX55" s="1307"/>
      <c r="AY55" s="1307"/>
      <c r="AZ55" s="1307"/>
      <c r="BA55" s="1307"/>
      <c r="BB55" s="1300" t="s">
        <v>630</v>
      </c>
      <c r="BC55" s="1300"/>
      <c r="BD55" s="1300"/>
      <c r="BE55" s="1300"/>
      <c r="BF55" s="1300"/>
      <c r="BG55" s="1300"/>
      <c r="BH55" s="1300"/>
      <c r="BI55" s="1300"/>
      <c r="BJ55" s="1300"/>
      <c r="BK55" s="1300"/>
      <c r="BL55" s="1300"/>
      <c r="BM55" s="1300"/>
      <c r="BN55" s="1300"/>
      <c r="BO55" s="1300"/>
      <c r="BP55" s="1313"/>
      <c r="BQ55" s="1301"/>
      <c r="BR55" s="1301"/>
      <c r="BS55" s="1301"/>
      <c r="BT55" s="1301"/>
      <c r="BU55" s="1301"/>
      <c r="BV55" s="1301"/>
      <c r="BW55" s="1301"/>
      <c r="BX55" s="1313"/>
      <c r="BY55" s="1301"/>
      <c r="BZ55" s="1301"/>
      <c r="CA55" s="1301"/>
      <c r="CB55" s="1301"/>
      <c r="CC55" s="1301"/>
      <c r="CD55" s="1301"/>
      <c r="CE55" s="1301"/>
      <c r="CF55" s="1301">
        <v>38.9</v>
      </c>
      <c r="CG55" s="1301"/>
      <c r="CH55" s="1301"/>
      <c r="CI55" s="1301"/>
      <c r="CJ55" s="1301"/>
      <c r="CK55" s="1301"/>
      <c r="CL55" s="1301"/>
      <c r="CM55" s="1301"/>
      <c r="CN55" s="1301">
        <v>37.6</v>
      </c>
      <c r="CO55" s="1301"/>
      <c r="CP55" s="1301"/>
      <c r="CQ55" s="1301"/>
      <c r="CR55" s="1301"/>
      <c r="CS55" s="1301"/>
      <c r="CT55" s="1301"/>
      <c r="CU55" s="1301"/>
      <c r="CV55" s="1301">
        <v>34</v>
      </c>
      <c r="CW55" s="1301"/>
      <c r="CX55" s="1301"/>
      <c r="CY55" s="1301"/>
      <c r="CZ55" s="1301"/>
      <c r="DA55" s="1301"/>
      <c r="DB55" s="1301"/>
      <c r="DC55" s="1301"/>
    </row>
    <row r="56" spans="1:109" ht="13.5" x14ac:dyDescent="0.15">
      <c r="A56" s="399"/>
      <c r="B56" s="384"/>
      <c r="G56" s="1303"/>
      <c r="H56" s="1303"/>
      <c r="I56" s="1303"/>
      <c r="J56" s="1303"/>
      <c r="K56" s="1302"/>
      <c r="L56" s="1302"/>
      <c r="M56" s="1302"/>
      <c r="N56" s="1302"/>
      <c r="AN56" s="1307"/>
      <c r="AO56" s="1307"/>
      <c r="AP56" s="1307"/>
      <c r="AQ56" s="1307"/>
      <c r="AR56" s="1307"/>
      <c r="AS56" s="1307"/>
      <c r="AT56" s="1307"/>
      <c r="AU56" s="1307"/>
      <c r="AV56" s="1307"/>
      <c r="AW56" s="1307"/>
      <c r="AX56" s="1307"/>
      <c r="AY56" s="1307"/>
      <c r="AZ56" s="1307"/>
      <c r="BA56" s="1307"/>
      <c r="BB56" s="1300"/>
      <c r="BC56" s="1300"/>
      <c r="BD56" s="1300"/>
      <c r="BE56" s="1300"/>
      <c r="BF56" s="1300"/>
      <c r="BG56" s="1300"/>
      <c r="BH56" s="1300"/>
      <c r="BI56" s="1300"/>
      <c r="BJ56" s="1300"/>
      <c r="BK56" s="1300"/>
      <c r="BL56" s="1300"/>
      <c r="BM56" s="1300"/>
      <c r="BN56" s="1300"/>
      <c r="BO56" s="1300"/>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399" customFormat="1" ht="13.5" x14ac:dyDescent="0.15">
      <c r="B57" s="405"/>
      <c r="G57" s="1303"/>
      <c r="H57" s="1303"/>
      <c r="I57" s="1305"/>
      <c r="J57" s="1305"/>
      <c r="K57" s="1302"/>
      <c r="L57" s="1302"/>
      <c r="M57" s="1302"/>
      <c r="N57" s="1302"/>
      <c r="AM57" s="383"/>
      <c r="AN57" s="1307"/>
      <c r="AO57" s="1307"/>
      <c r="AP57" s="1307"/>
      <c r="AQ57" s="1307"/>
      <c r="AR57" s="1307"/>
      <c r="AS57" s="1307"/>
      <c r="AT57" s="1307"/>
      <c r="AU57" s="1307"/>
      <c r="AV57" s="1307"/>
      <c r="AW57" s="1307"/>
      <c r="AX57" s="1307"/>
      <c r="AY57" s="1307"/>
      <c r="AZ57" s="1307"/>
      <c r="BA57" s="1307"/>
      <c r="BB57" s="1300" t="s">
        <v>636</v>
      </c>
      <c r="BC57" s="1300"/>
      <c r="BD57" s="1300"/>
      <c r="BE57" s="1300"/>
      <c r="BF57" s="1300"/>
      <c r="BG57" s="1300"/>
      <c r="BH57" s="1300"/>
      <c r="BI57" s="1300"/>
      <c r="BJ57" s="1300"/>
      <c r="BK57" s="1300"/>
      <c r="BL57" s="1300"/>
      <c r="BM57" s="1300"/>
      <c r="BN57" s="1300"/>
      <c r="BO57" s="1300"/>
      <c r="BP57" s="1313"/>
      <c r="BQ57" s="1301"/>
      <c r="BR57" s="1301"/>
      <c r="BS57" s="1301"/>
      <c r="BT57" s="1301"/>
      <c r="BU57" s="1301"/>
      <c r="BV57" s="1301"/>
      <c r="BW57" s="1301"/>
      <c r="BX57" s="1313"/>
      <c r="BY57" s="1301"/>
      <c r="BZ57" s="1301"/>
      <c r="CA57" s="1301"/>
      <c r="CB57" s="1301"/>
      <c r="CC57" s="1301"/>
      <c r="CD57" s="1301"/>
      <c r="CE57" s="1301"/>
      <c r="CF57" s="1301">
        <v>59.3</v>
      </c>
      <c r="CG57" s="1301"/>
      <c r="CH57" s="1301"/>
      <c r="CI57" s="1301"/>
      <c r="CJ57" s="1301"/>
      <c r="CK57" s="1301"/>
      <c r="CL57" s="1301"/>
      <c r="CM57" s="1301"/>
      <c r="CN57" s="1301">
        <v>60</v>
      </c>
      <c r="CO57" s="1301"/>
      <c r="CP57" s="1301"/>
      <c r="CQ57" s="1301"/>
      <c r="CR57" s="1301"/>
      <c r="CS57" s="1301"/>
      <c r="CT57" s="1301"/>
      <c r="CU57" s="1301"/>
      <c r="CV57" s="1301">
        <v>60.8</v>
      </c>
      <c r="CW57" s="1301"/>
      <c r="CX57" s="1301"/>
      <c r="CY57" s="1301"/>
      <c r="CZ57" s="1301"/>
      <c r="DA57" s="1301"/>
      <c r="DB57" s="1301"/>
      <c r="DC57" s="1301"/>
      <c r="DD57" s="410"/>
      <c r="DE57" s="405"/>
    </row>
    <row r="58" spans="1:109" s="399" customFormat="1" ht="13.5" x14ac:dyDescent="0.15">
      <c r="A58" s="383"/>
      <c r="B58" s="405"/>
      <c r="G58" s="1303"/>
      <c r="H58" s="1303"/>
      <c r="I58" s="1305"/>
      <c r="J58" s="1305"/>
      <c r="K58" s="1302"/>
      <c r="L58" s="1302"/>
      <c r="M58" s="1302"/>
      <c r="N58" s="1302"/>
      <c r="AM58" s="383"/>
      <c r="AN58" s="1307"/>
      <c r="AO58" s="1307"/>
      <c r="AP58" s="1307"/>
      <c r="AQ58" s="1307"/>
      <c r="AR58" s="1307"/>
      <c r="AS58" s="1307"/>
      <c r="AT58" s="1307"/>
      <c r="AU58" s="1307"/>
      <c r="AV58" s="1307"/>
      <c r="AW58" s="1307"/>
      <c r="AX58" s="1307"/>
      <c r="AY58" s="1307"/>
      <c r="AZ58" s="1307"/>
      <c r="BA58" s="1307"/>
      <c r="BB58" s="1300"/>
      <c r="BC58" s="1300"/>
      <c r="BD58" s="1300"/>
      <c r="BE58" s="1300"/>
      <c r="BF58" s="1300"/>
      <c r="BG58" s="1300"/>
      <c r="BH58" s="1300"/>
      <c r="BI58" s="1300"/>
      <c r="BJ58" s="1300"/>
      <c r="BK58" s="1300"/>
      <c r="BL58" s="1300"/>
      <c r="BM58" s="1300"/>
      <c r="BN58" s="1300"/>
      <c r="BO58" s="1300"/>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10"/>
      <c r="DE58" s="405"/>
    </row>
    <row r="59" spans="1:109" s="399" customFormat="1" ht="13.5" x14ac:dyDescent="0.15">
      <c r="A59" s="383"/>
      <c r="B59" s="405"/>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5"/>
    </row>
    <row r="60" spans="1:109" s="399" customFormat="1" ht="13.5" x14ac:dyDescent="0.15">
      <c r="A60" s="383"/>
      <c r="B60" s="405"/>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5"/>
    </row>
    <row r="61" spans="1:109" s="399" customFormat="1" ht="13.5" x14ac:dyDescent="0.15">
      <c r="A61" s="383"/>
      <c r="B61" s="409"/>
      <c r="C61" s="408"/>
      <c r="D61" s="408"/>
      <c r="E61" s="408"/>
      <c r="F61" s="408"/>
      <c r="G61" s="408"/>
      <c r="H61" s="408"/>
      <c r="I61" s="408"/>
      <c r="J61" s="408"/>
      <c r="K61" s="408"/>
      <c r="L61" s="408"/>
      <c r="M61" s="407"/>
      <c r="N61" s="407"/>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7"/>
      <c r="AT61" s="407"/>
      <c r="AU61" s="408"/>
      <c r="AV61" s="408"/>
      <c r="AW61" s="408"/>
      <c r="AX61" s="408"/>
      <c r="AY61" s="408"/>
      <c r="AZ61" s="408"/>
      <c r="BA61" s="408"/>
      <c r="BB61" s="408"/>
      <c r="BC61" s="408"/>
      <c r="BD61" s="408"/>
      <c r="BE61" s="407"/>
      <c r="BF61" s="407"/>
      <c r="BG61" s="408"/>
      <c r="BH61" s="408"/>
      <c r="BI61" s="408"/>
      <c r="BJ61" s="408"/>
      <c r="BK61" s="408"/>
      <c r="BL61" s="408"/>
      <c r="BM61" s="408"/>
      <c r="BN61" s="408"/>
      <c r="BO61" s="408"/>
      <c r="BP61" s="408"/>
      <c r="BQ61" s="407"/>
      <c r="BR61" s="407"/>
      <c r="BS61" s="408"/>
      <c r="BT61" s="408"/>
      <c r="BU61" s="408"/>
      <c r="BV61" s="408"/>
      <c r="BW61" s="408"/>
      <c r="BX61" s="408"/>
      <c r="BY61" s="408"/>
      <c r="BZ61" s="408"/>
      <c r="CA61" s="408"/>
      <c r="CB61" s="408"/>
      <c r="CC61" s="407"/>
      <c r="CD61" s="407"/>
      <c r="CE61" s="408"/>
      <c r="CF61" s="408"/>
      <c r="CG61" s="408"/>
      <c r="CH61" s="408"/>
      <c r="CI61" s="408"/>
      <c r="CJ61" s="408"/>
      <c r="CK61" s="408"/>
      <c r="CL61" s="408"/>
      <c r="CM61" s="408"/>
      <c r="CN61" s="408"/>
      <c r="CO61" s="407"/>
      <c r="CP61" s="407"/>
      <c r="CQ61" s="408"/>
      <c r="CR61" s="408"/>
      <c r="CS61" s="408"/>
      <c r="CT61" s="408"/>
      <c r="CU61" s="408"/>
      <c r="CV61" s="408"/>
      <c r="CW61" s="408"/>
      <c r="CX61" s="408"/>
      <c r="CY61" s="408"/>
      <c r="CZ61" s="408"/>
      <c r="DA61" s="407"/>
      <c r="DB61" s="407"/>
      <c r="DC61" s="407"/>
      <c r="DD61" s="406"/>
      <c r="DE61" s="405"/>
    </row>
    <row r="62" spans="1:109" ht="13.5"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83"/>
    </row>
    <row r="63" spans="1:109" ht="17.25" x14ac:dyDescent="0.15">
      <c r="B63" s="403" t="s">
        <v>635</v>
      </c>
    </row>
    <row r="64" spans="1:109" ht="13.5" x14ac:dyDescent="0.15">
      <c r="B64" s="384"/>
      <c r="G64" s="400"/>
      <c r="I64" s="402"/>
      <c r="J64" s="402"/>
      <c r="K64" s="402"/>
      <c r="L64" s="402"/>
      <c r="M64" s="402"/>
      <c r="N64" s="401"/>
      <c r="AM64" s="400"/>
      <c r="AN64" s="400" t="s">
        <v>634</v>
      </c>
      <c r="AP64" s="399"/>
      <c r="AQ64" s="399"/>
      <c r="AR64" s="399"/>
      <c r="AY64" s="400"/>
      <c r="BA64" s="399"/>
      <c r="BB64" s="399"/>
      <c r="BC64" s="399"/>
      <c r="BK64" s="400"/>
      <c r="BM64" s="399"/>
      <c r="BN64" s="399"/>
      <c r="BO64" s="399"/>
      <c r="BW64" s="400"/>
      <c r="BY64" s="399"/>
      <c r="BZ64" s="399"/>
      <c r="CA64" s="399"/>
      <c r="CI64" s="400"/>
      <c r="CK64" s="399"/>
      <c r="CL64" s="399"/>
      <c r="CM64" s="399"/>
      <c r="CU64" s="400"/>
      <c r="CW64" s="399"/>
      <c r="CX64" s="399"/>
      <c r="CY64" s="399"/>
    </row>
    <row r="65" spans="2:107" ht="13.5" x14ac:dyDescent="0.15">
      <c r="B65" s="384"/>
      <c r="AN65" s="1314" t="s">
        <v>640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4"/>
      <c r="H70" s="398"/>
      <c r="I70" s="398"/>
      <c r="J70" s="396"/>
      <c r="K70" s="396"/>
      <c r="L70" s="395"/>
      <c r="M70" s="396"/>
      <c r="N70" s="395"/>
      <c r="AN70" s="391"/>
      <c r="AO70" s="391"/>
      <c r="AP70" s="391"/>
      <c r="AZ70" s="391"/>
      <c r="BA70" s="391"/>
      <c r="BB70" s="391"/>
      <c r="BL70" s="391"/>
      <c r="BM70" s="391"/>
      <c r="BN70" s="391"/>
      <c r="BX70" s="391"/>
      <c r="BY70" s="391"/>
      <c r="BZ70" s="391"/>
      <c r="CJ70" s="391"/>
      <c r="CK70" s="391"/>
      <c r="CL70" s="391"/>
      <c r="CV70" s="391"/>
      <c r="CW70" s="391"/>
      <c r="CX70" s="391"/>
    </row>
    <row r="71" spans="2:107" ht="13.5" x14ac:dyDescent="0.15">
      <c r="B71" s="384"/>
      <c r="G71" s="394"/>
      <c r="I71" s="397"/>
      <c r="J71" s="396"/>
      <c r="K71" s="396"/>
      <c r="L71" s="395"/>
      <c r="M71" s="396"/>
      <c r="N71" s="395"/>
      <c r="AM71" s="394"/>
      <c r="AN71" s="383" t="s">
        <v>633</v>
      </c>
    </row>
    <row r="72" spans="2:107" ht="13.5" x14ac:dyDescent="0.15">
      <c r="B72" s="384"/>
      <c r="G72" s="1303"/>
      <c r="H72" s="1303"/>
      <c r="I72" s="1303"/>
      <c r="J72" s="1303"/>
      <c r="K72" s="393"/>
      <c r="L72" s="393"/>
      <c r="M72" s="392"/>
      <c r="N72" s="392"/>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07" t="s">
        <v>575</v>
      </c>
      <c r="BQ72" s="1307"/>
      <c r="BR72" s="1307"/>
      <c r="BS72" s="1307"/>
      <c r="BT72" s="1307"/>
      <c r="BU72" s="1307"/>
      <c r="BV72" s="1307"/>
      <c r="BW72" s="1307"/>
      <c r="BX72" s="1307" t="s">
        <v>576</v>
      </c>
      <c r="BY72" s="1307"/>
      <c r="BZ72" s="1307"/>
      <c r="CA72" s="1307"/>
      <c r="CB72" s="1307"/>
      <c r="CC72" s="1307"/>
      <c r="CD72" s="1307"/>
      <c r="CE72" s="1307"/>
      <c r="CF72" s="1307" t="s">
        <v>577</v>
      </c>
      <c r="CG72" s="1307"/>
      <c r="CH72" s="1307"/>
      <c r="CI72" s="1307"/>
      <c r="CJ72" s="1307"/>
      <c r="CK72" s="1307"/>
      <c r="CL72" s="1307"/>
      <c r="CM72" s="1307"/>
      <c r="CN72" s="1307" t="s">
        <v>578</v>
      </c>
      <c r="CO72" s="1307"/>
      <c r="CP72" s="1307"/>
      <c r="CQ72" s="1307"/>
      <c r="CR72" s="1307"/>
      <c r="CS72" s="1307"/>
      <c r="CT72" s="1307"/>
      <c r="CU72" s="1307"/>
      <c r="CV72" s="1307" t="s">
        <v>579</v>
      </c>
      <c r="CW72" s="1307"/>
      <c r="CX72" s="1307"/>
      <c r="CY72" s="1307"/>
      <c r="CZ72" s="1307"/>
      <c r="DA72" s="1307"/>
      <c r="DB72" s="1307"/>
      <c r="DC72" s="1307"/>
    </row>
    <row r="73" spans="2:107" ht="13.5" x14ac:dyDescent="0.15">
      <c r="B73" s="384"/>
      <c r="G73" s="1311"/>
      <c r="H73" s="1311"/>
      <c r="I73" s="1311"/>
      <c r="J73" s="1311"/>
      <c r="K73" s="1304"/>
      <c r="L73" s="1304"/>
      <c r="M73" s="1304"/>
      <c r="N73" s="1304"/>
      <c r="AM73" s="391"/>
      <c r="AN73" s="1300" t="s">
        <v>632</v>
      </c>
      <c r="AO73" s="1300"/>
      <c r="AP73" s="1300"/>
      <c r="AQ73" s="1300"/>
      <c r="AR73" s="1300"/>
      <c r="AS73" s="1300"/>
      <c r="AT73" s="1300"/>
      <c r="AU73" s="1300"/>
      <c r="AV73" s="1300"/>
      <c r="AW73" s="1300"/>
      <c r="AX73" s="1300"/>
      <c r="AY73" s="1300"/>
      <c r="AZ73" s="1300"/>
      <c r="BA73" s="1300"/>
      <c r="BB73" s="1300" t="s">
        <v>630</v>
      </c>
      <c r="BC73" s="1300"/>
      <c r="BD73" s="1300"/>
      <c r="BE73" s="1300"/>
      <c r="BF73" s="1300"/>
      <c r="BG73" s="1300"/>
      <c r="BH73" s="1300"/>
      <c r="BI73" s="1300"/>
      <c r="BJ73" s="1300"/>
      <c r="BK73" s="1300"/>
      <c r="BL73" s="1300"/>
      <c r="BM73" s="1300"/>
      <c r="BN73" s="1300"/>
      <c r="BO73" s="1300"/>
      <c r="BP73" s="1301">
        <v>81.2</v>
      </c>
      <c r="BQ73" s="1301"/>
      <c r="BR73" s="1301"/>
      <c r="BS73" s="1301"/>
      <c r="BT73" s="1301"/>
      <c r="BU73" s="1301"/>
      <c r="BV73" s="1301"/>
      <c r="BW73" s="1301"/>
      <c r="BX73" s="1301">
        <v>81</v>
      </c>
      <c r="BY73" s="1301"/>
      <c r="BZ73" s="1301"/>
      <c r="CA73" s="1301"/>
      <c r="CB73" s="1301"/>
      <c r="CC73" s="1301"/>
      <c r="CD73" s="1301"/>
      <c r="CE73" s="1301"/>
      <c r="CF73" s="1301">
        <v>77.900000000000006</v>
      </c>
      <c r="CG73" s="1301"/>
      <c r="CH73" s="1301"/>
      <c r="CI73" s="1301"/>
      <c r="CJ73" s="1301"/>
      <c r="CK73" s="1301"/>
      <c r="CL73" s="1301"/>
      <c r="CM73" s="1301"/>
      <c r="CN73" s="1301">
        <v>77</v>
      </c>
      <c r="CO73" s="1301"/>
      <c r="CP73" s="1301"/>
      <c r="CQ73" s="1301"/>
      <c r="CR73" s="1301"/>
      <c r="CS73" s="1301"/>
      <c r="CT73" s="1301"/>
      <c r="CU73" s="1301"/>
      <c r="CV73" s="1301">
        <v>69.5</v>
      </c>
      <c r="CW73" s="1301"/>
      <c r="CX73" s="1301"/>
      <c r="CY73" s="1301"/>
      <c r="CZ73" s="1301"/>
      <c r="DA73" s="1301"/>
      <c r="DB73" s="1301"/>
      <c r="DC73" s="1301"/>
    </row>
    <row r="74" spans="2:107" ht="13.5" x14ac:dyDescent="0.15">
      <c r="B74" s="384"/>
      <c r="G74" s="1311"/>
      <c r="H74" s="1311"/>
      <c r="I74" s="1311"/>
      <c r="J74" s="1311"/>
      <c r="K74" s="1304"/>
      <c r="L74" s="1304"/>
      <c r="M74" s="1304"/>
      <c r="N74" s="1304"/>
      <c r="AM74" s="391"/>
      <c r="AN74" s="1300"/>
      <c r="AO74" s="1300"/>
      <c r="AP74" s="1300"/>
      <c r="AQ74" s="1300"/>
      <c r="AR74" s="1300"/>
      <c r="AS74" s="1300"/>
      <c r="AT74" s="1300"/>
      <c r="AU74" s="1300"/>
      <c r="AV74" s="1300"/>
      <c r="AW74" s="1300"/>
      <c r="AX74" s="1300"/>
      <c r="AY74" s="1300"/>
      <c r="AZ74" s="1300"/>
      <c r="BA74" s="1300"/>
      <c r="BB74" s="1300"/>
      <c r="BC74" s="1300"/>
      <c r="BD74" s="1300"/>
      <c r="BE74" s="1300"/>
      <c r="BF74" s="1300"/>
      <c r="BG74" s="1300"/>
      <c r="BH74" s="1300"/>
      <c r="BI74" s="1300"/>
      <c r="BJ74" s="1300"/>
      <c r="BK74" s="1300"/>
      <c r="BL74" s="1300"/>
      <c r="BM74" s="1300"/>
      <c r="BN74" s="1300"/>
      <c r="BO74" s="1300"/>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ht="13.5" x14ac:dyDescent="0.15">
      <c r="B75" s="384"/>
      <c r="G75" s="1311"/>
      <c r="H75" s="1311"/>
      <c r="I75" s="1303"/>
      <c r="J75" s="1303"/>
      <c r="K75" s="1302"/>
      <c r="L75" s="1302"/>
      <c r="M75" s="1302"/>
      <c r="N75" s="1302"/>
      <c r="AM75" s="391"/>
      <c r="AN75" s="1300"/>
      <c r="AO75" s="1300"/>
      <c r="AP75" s="1300"/>
      <c r="AQ75" s="1300"/>
      <c r="AR75" s="1300"/>
      <c r="AS75" s="1300"/>
      <c r="AT75" s="1300"/>
      <c r="AU75" s="1300"/>
      <c r="AV75" s="1300"/>
      <c r="AW75" s="1300"/>
      <c r="AX75" s="1300"/>
      <c r="AY75" s="1300"/>
      <c r="AZ75" s="1300"/>
      <c r="BA75" s="1300"/>
      <c r="BB75" s="1300" t="s">
        <v>629</v>
      </c>
      <c r="BC75" s="1300"/>
      <c r="BD75" s="1300"/>
      <c r="BE75" s="1300"/>
      <c r="BF75" s="1300"/>
      <c r="BG75" s="1300"/>
      <c r="BH75" s="1300"/>
      <c r="BI75" s="1300"/>
      <c r="BJ75" s="1300"/>
      <c r="BK75" s="1300"/>
      <c r="BL75" s="1300"/>
      <c r="BM75" s="1300"/>
      <c r="BN75" s="1300"/>
      <c r="BO75" s="1300"/>
      <c r="BP75" s="1301">
        <v>6.4</v>
      </c>
      <c r="BQ75" s="1301"/>
      <c r="BR75" s="1301"/>
      <c r="BS75" s="1301"/>
      <c r="BT75" s="1301"/>
      <c r="BU75" s="1301"/>
      <c r="BV75" s="1301"/>
      <c r="BW75" s="1301"/>
      <c r="BX75" s="1301">
        <v>6.2</v>
      </c>
      <c r="BY75" s="1301"/>
      <c r="BZ75" s="1301"/>
      <c r="CA75" s="1301"/>
      <c r="CB75" s="1301"/>
      <c r="CC75" s="1301"/>
      <c r="CD75" s="1301"/>
      <c r="CE75" s="1301"/>
      <c r="CF75" s="1301">
        <v>6.5</v>
      </c>
      <c r="CG75" s="1301"/>
      <c r="CH75" s="1301"/>
      <c r="CI75" s="1301"/>
      <c r="CJ75" s="1301"/>
      <c r="CK75" s="1301"/>
      <c r="CL75" s="1301"/>
      <c r="CM75" s="1301"/>
      <c r="CN75" s="1301">
        <v>7.1</v>
      </c>
      <c r="CO75" s="1301"/>
      <c r="CP75" s="1301"/>
      <c r="CQ75" s="1301"/>
      <c r="CR75" s="1301"/>
      <c r="CS75" s="1301"/>
      <c r="CT75" s="1301"/>
      <c r="CU75" s="1301"/>
      <c r="CV75" s="1301">
        <v>7.6</v>
      </c>
      <c r="CW75" s="1301"/>
      <c r="CX75" s="1301"/>
      <c r="CY75" s="1301"/>
      <c r="CZ75" s="1301"/>
      <c r="DA75" s="1301"/>
      <c r="DB75" s="1301"/>
      <c r="DC75" s="1301"/>
    </row>
    <row r="76" spans="2:107" ht="13.5" x14ac:dyDescent="0.15">
      <c r="B76" s="384"/>
      <c r="G76" s="1311"/>
      <c r="H76" s="1311"/>
      <c r="I76" s="1303"/>
      <c r="J76" s="1303"/>
      <c r="K76" s="1302"/>
      <c r="L76" s="1302"/>
      <c r="M76" s="1302"/>
      <c r="N76" s="1302"/>
      <c r="AM76" s="391"/>
      <c r="AN76" s="1300"/>
      <c r="AO76" s="1300"/>
      <c r="AP76" s="1300"/>
      <c r="AQ76" s="1300"/>
      <c r="AR76" s="1300"/>
      <c r="AS76" s="1300"/>
      <c r="AT76" s="1300"/>
      <c r="AU76" s="1300"/>
      <c r="AV76" s="1300"/>
      <c r="AW76" s="1300"/>
      <c r="AX76" s="1300"/>
      <c r="AY76" s="1300"/>
      <c r="AZ76" s="1300"/>
      <c r="BA76" s="1300"/>
      <c r="BB76" s="1300"/>
      <c r="BC76" s="1300"/>
      <c r="BD76" s="1300"/>
      <c r="BE76" s="1300"/>
      <c r="BF76" s="1300"/>
      <c r="BG76" s="1300"/>
      <c r="BH76" s="1300"/>
      <c r="BI76" s="1300"/>
      <c r="BJ76" s="1300"/>
      <c r="BK76" s="1300"/>
      <c r="BL76" s="1300"/>
      <c r="BM76" s="1300"/>
      <c r="BN76" s="1300"/>
      <c r="BO76" s="1300"/>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ht="13.5" x14ac:dyDescent="0.15">
      <c r="B77" s="384"/>
      <c r="G77" s="1303"/>
      <c r="H77" s="1303"/>
      <c r="I77" s="1303"/>
      <c r="J77" s="1303"/>
      <c r="K77" s="1304"/>
      <c r="L77" s="1304"/>
      <c r="M77" s="1304"/>
      <c r="N77" s="1304"/>
      <c r="AN77" s="1307" t="s">
        <v>631</v>
      </c>
      <c r="AO77" s="1307"/>
      <c r="AP77" s="1307"/>
      <c r="AQ77" s="1307"/>
      <c r="AR77" s="1307"/>
      <c r="AS77" s="1307"/>
      <c r="AT77" s="1307"/>
      <c r="AU77" s="1307"/>
      <c r="AV77" s="1307"/>
      <c r="AW77" s="1307"/>
      <c r="AX77" s="1307"/>
      <c r="AY77" s="1307"/>
      <c r="AZ77" s="1307"/>
      <c r="BA77" s="1307"/>
      <c r="BB77" s="1300" t="s">
        <v>630</v>
      </c>
      <c r="BC77" s="1300"/>
      <c r="BD77" s="1300"/>
      <c r="BE77" s="1300"/>
      <c r="BF77" s="1300"/>
      <c r="BG77" s="1300"/>
      <c r="BH77" s="1300"/>
      <c r="BI77" s="1300"/>
      <c r="BJ77" s="1300"/>
      <c r="BK77" s="1300"/>
      <c r="BL77" s="1300"/>
      <c r="BM77" s="1300"/>
      <c r="BN77" s="1300"/>
      <c r="BO77" s="1300"/>
      <c r="BP77" s="1301">
        <v>47</v>
      </c>
      <c r="BQ77" s="1301"/>
      <c r="BR77" s="1301"/>
      <c r="BS77" s="1301"/>
      <c r="BT77" s="1301"/>
      <c r="BU77" s="1301"/>
      <c r="BV77" s="1301"/>
      <c r="BW77" s="1301"/>
      <c r="BX77" s="1301">
        <v>41.4</v>
      </c>
      <c r="BY77" s="1301"/>
      <c r="BZ77" s="1301"/>
      <c r="CA77" s="1301"/>
      <c r="CB77" s="1301"/>
      <c r="CC77" s="1301"/>
      <c r="CD77" s="1301"/>
      <c r="CE77" s="1301"/>
      <c r="CF77" s="1301">
        <v>38.9</v>
      </c>
      <c r="CG77" s="1301"/>
      <c r="CH77" s="1301"/>
      <c r="CI77" s="1301"/>
      <c r="CJ77" s="1301"/>
      <c r="CK77" s="1301"/>
      <c r="CL77" s="1301"/>
      <c r="CM77" s="1301"/>
      <c r="CN77" s="1301">
        <v>37.6</v>
      </c>
      <c r="CO77" s="1301"/>
      <c r="CP77" s="1301"/>
      <c r="CQ77" s="1301"/>
      <c r="CR77" s="1301"/>
      <c r="CS77" s="1301"/>
      <c r="CT77" s="1301"/>
      <c r="CU77" s="1301"/>
      <c r="CV77" s="1301">
        <v>34</v>
      </c>
      <c r="CW77" s="1301"/>
      <c r="CX77" s="1301"/>
      <c r="CY77" s="1301"/>
      <c r="CZ77" s="1301"/>
      <c r="DA77" s="1301"/>
      <c r="DB77" s="1301"/>
      <c r="DC77" s="1301"/>
    </row>
    <row r="78" spans="2:107" ht="13.5" x14ac:dyDescent="0.15">
      <c r="B78" s="384"/>
      <c r="G78" s="1303"/>
      <c r="H78" s="1303"/>
      <c r="I78" s="1303"/>
      <c r="J78" s="1303"/>
      <c r="K78" s="1304"/>
      <c r="L78" s="1304"/>
      <c r="M78" s="1304"/>
      <c r="N78" s="1304"/>
      <c r="AN78" s="1307"/>
      <c r="AO78" s="1307"/>
      <c r="AP78" s="1307"/>
      <c r="AQ78" s="1307"/>
      <c r="AR78" s="1307"/>
      <c r="AS78" s="1307"/>
      <c r="AT78" s="1307"/>
      <c r="AU78" s="1307"/>
      <c r="AV78" s="1307"/>
      <c r="AW78" s="1307"/>
      <c r="AX78" s="1307"/>
      <c r="AY78" s="1307"/>
      <c r="AZ78" s="1307"/>
      <c r="BA78" s="1307"/>
      <c r="BB78" s="1300"/>
      <c r="BC78" s="1300"/>
      <c r="BD78" s="1300"/>
      <c r="BE78" s="1300"/>
      <c r="BF78" s="1300"/>
      <c r="BG78" s="1300"/>
      <c r="BH78" s="1300"/>
      <c r="BI78" s="1300"/>
      <c r="BJ78" s="1300"/>
      <c r="BK78" s="1300"/>
      <c r="BL78" s="1300"/>
      <c r="BM78" s="1300"/>
      <c r="BN78" s="1300"/>
      <c r="BO78" s="1300"/>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ht="13.5" x14ac:dyDescent="0.15">
      <c r="B79" s="384"/>
      <c r="G79" s="1303"/>
      <c r="H79" s="1303"/>
      <c r="I79" s="1305"/>
      <c r="J79" s="1305"/>
      <c r="K79" s="1306"/>
      <c r="L79" s="1306"/>
      <c r="M79" s="1306"/>
      <c r="N79" s="1306"/>
      <c r="AN79" s="1307"/>
      <c r="AO79" s="1307"/>
      <c r="AP79" s="1307"/>
      <c r="AQ79" s="1307"/>
      <c r="AR79" s="1307"/>
      <c r="AS79" s="1307"/>
      <c r="AT79" s="1307"/>
      <c r="AU79" s="1307"/>
      <c r="AV79" s="1307"/>
      <c r="AW79" s="1307"/>
      <c r="AX79" s="1307"/>
      <c r="AY79" s="1307"/>
      <c r="AZ79" s="1307"/>
      <c r="BA79" s="1307"/>
      <c r="BB79" s="1300" t="s">
        <v>629</v>
      </c>
      <c r="BC79" s="1300"/>
      <c r="BD79" s="1300"/>
      <c r="BE79" s="1300"/>
      <c r="BF79" s="1300"/>
      <c r="BG79" s="1300"/>
      <c r="BH79" s="1300"/>
      <c r="BI79" s="1300"/>
      <c r="BJ79" s="1300"/>
      <c r="BK79" s="1300"/>
      <c r="BL79" s="1300"/>
      <c r="BM79" s="1300"/>
      <c r="BN79" s="1300"/>
      <c r="BO79" s="1300"/>
      <c r="BP79" s="1301">
        <v>7.3</v>
      </c>
      <c r="BQ79" s="1301"/>
      <c r="BR79" s="1301"/>
      <c r="BS79" s="1301"/>
      <c r="BT79" s="1301"/>
      <c r="BU79" s="1301"/>
      <c r="BV79" s="1301"/>
      <c r="BW79" s="1301"/>
      <c r="BX79" s="1301">
        <v>6.7</v>
      </c>
      <c r="BY79" s="1301"/>
      <c r="BZ79" s="1301"/>
      <c r="CA79" s="1301"/>
      <c r="CB79" s="1301"/>
      <c r="CC79" s="1301"/>
      <c r="CD79" s="1301"/>
      <c r="CE79" s="1301"/>
      <c r="CF79" s="1301">
        <v>6.4</v>
      </c>
      <c r="CG79" s="1301"/>
      <c r="CH79" s="1301"/>
      <c r="CI79" s="1301"/>
      <c r="CJ79" s="1301"/>
      <c r="CK79" s="1301"/>
      <c r="CL79" s="1301"/>
      <c r="CM79" s="1301"/>
      <c r="CN79" s="1301">
        <v>6.1</v>
      </c>
      <c r="CO79" s="1301"/>
      <c r="CP79" s="1301"/>
      <c r="CQ79" s="1301"/>
      <c r="CR79" s="1301"/>
      <c r="CS79" s="1301"/>
      <c r="CT79" s="1301"/>
      <c r="CU79" s="1301"/>
      <c r="CV79" s="1301">
        <v>5.9</v>
      </c>
      <c r="CW79" s="1301"/>
      <c r="CX79" s="1301"/>
      <c r="CY79" s="1301"/>
      <c r="CZ79" s="1301"/>
      <c r="DA79" s="1301"/>
      <c r="DB79" s="1301"/>
      <c r="DC79" s="1301"/>
    </row>
    <row r="80" spans="2:107" ht="13.5" x14ac:dyDescent="0.15">
      <c r="B80" s="384"/>
      <c r="G80" s="1303"/>
      <c r="H80" s="1303"/>
      <c r="I80" s="1305"/>
      <c r="J80" s="1305"/>
      <c r="K80" s="1306"/>
      <c r="L80" s="1306"/>
      <c r="M80" s="1306"/>
      <c r="N80" s="1306"/>
      <c r="AN80" s="1307"/>
      <c r="AO80" s="1307"/>
      <c r="AP80" s="1307"/>
      <c r="AQ80" s="1307"/>
      <c r="AR80" s="1307"/>
      <c r="AS80" s="1307"/>
      <c r="AT80" s="1307"/>
      <c r="AU80" s="1307"/>
      <c r="AV80" s="1307"/>
      <c r="AW80" s="1307"/>
      <c r="AX80" s="1307"/>
      <c r="AY80" s="1307"/>
      <c r="AZ80" s="1307"/>
      <c r="BA80" s="1307"/>
      <c r="BB80" s="1300"/>
      <c r="BC80" s="1300"/>
      <c r="BD80" s="1300"/>
      <c r="BE80" s="1300"/>
      <c r="BF80" s="1300"/>
      <c r="BG80" s="1300"/>
      <c r="BH80" s="1300"/>
      <c r="BI80" s="1300"/>
      <c r="BJ80" s="1300"/>
      <c r="BK80" s="1300"/>
      <c r="BL80" s="1300"/>
      <c r="BM80" s="1300"/>
      <c r="BN80" s="1300"/>
      <c r="BO80" s="1300"/>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ht="13.5" x14ac:dyDescent="0.15">
      <c r="B81" s="384"/>
    </row>
    <row r="82" spans="2:109" ht="17.25" x14ac:dyDescent="0.15">
      <c r="B82" s="384"/>
      <c r="K82" s="390"/>
      <c r="L82" s="390"/>
      <c r="M82" s="390"/>
      <c r="N82" s="390"/>
      <c r="AQ82" s="390"/>
      <c r="AR82" s="390"/>
      <c r="AS82" s="390"/>
      <c r="AT82" s="390"/>
      <c r="BC82" s="390"/>
      <c r="BD82" s="390"/>
      <c r="BE82" s="390"/>
      <c r="BF82" s="390"/>
      <c r="BO82" s="390"/>
      <c r="BP82" s="390"/>
      <c r="BQ82" s="390"/>
      <c r="BR82" s="390"/>
      <c r="CA82" s="390"/>
      <c r="CB82" s="390"/>
      <c r="CC82" s="390"/>
      <c r="CD82" s="390"/>
      <c r="CM82" s="390"/>
      <c r="CN82" s="390"/>
      <c r="CO82" s="390"/>
      <c r="CP82" s="390"/>
      <c r="CY82" s="390"/>
      <c r="CZ82" s="390"/>
      <c r="DA82" s="390"/>
      <c r="DB82" s="390"/>
      <c r="DC82" s="390"/>
    </row>
    <row r="83" spans="2:109" ht="13.5" x14ac:dyDescent="0.15">
      <c r="B83" s="389"/>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88"/>
      <c r="CE83" s="388"/>
      <c r="CF83" s="388"/>
      <c r="CG83" s="388"/>
      <c r="CH83" s="388"/>
      <c r="CI83" s="388"/>
      <c r="CJ83" s="388"/>
      <c r="CK83" s="388"/>
      <c r="CL83" s="388"/>
      <c r="CM83" s="388"/>
      <c r="CN83" s="388"/>
      <c r="CO83" s="388"/>
      <c r="CP83" s="388"/>
      <c r="CQ83" s="388"/>
      <c r="CR83" s="388"/>
      <c r="CS83" s="388"/>
      <c r="CT83" s="388"/>
      <c r="CU83" s="388"/>
      <c r="CV83" s="388"/>
      <c r="CW83" s="388"/>
      <c r="CX83" s="388"/>
      <c r="CY83" s="388"/>
      <c r="CZ83" s="388"/>
      <c r="DA83" s="388"/>
      <c r="DB83" s="388"/>
      <c r="DC83" s="388"/>
      <c r="DD83" s="387"/>
    </row>
    <row r="84" spans="2:109" ht="13.5" x14ac:dyDescent="0.15">
      <c r="DD84" s="383"/>
      <c r="DE84" s="383"/>
    </row>
    <row r="85" spans="2:109" ht="13.5" x14ac:dyDescent="0.15">
      <c r="DD85" s="383"/>
      <c r="DE85" s="383"/>
    </row>
    <row r="86" spans="2:109" ht="13.5" hidden="1" x14ac:dyDescent="0.15">
      <c r="DD86" s="383"/>
      <c r="DE86" s="383"/>
    </row>
    <row r="87" spans="2:109" ht="13.5" hidden="1" x14ac:dyDescent="0.15">
      <c r="K87" s="386"/>
      <c r="AQ87" s="386"/>
      <c r="BC87" s="386"/>
      <c r="BO87" s="386"/>
      <c r="CA87" s="386"/>
      <c r="CM87" s="386"/>
      <c r="CY87" s="386"/>
      <c r="DD87" s="383"/>
      <c r="DE87" s="383"/>
    </row>
    <row r="88" spans="2:109" ht="13.5" hidden="1" x14ac:dyDescent="0.15">
      <c r="DD88" s="383"/>
      <c r="DE88" s="383"/>
    </row>
    <row r="89" spans="2:109" ht="13.5" hidden="1" x14ac:dyDescent="0.15">
      <c r="DD89" s="383"/>
      <c r="DE89" s="383"/>
    </row>
    <row r="90" spans="2:109" ht="13.5" hidden="1" x14ac:dyDescent="0.15">
      <c r="DD90" s="383"/>
      <c r="DE90" s="383"/>
    </row>
    <row r="91" spans="2:109" ht="13.5"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pans="108:109" ht="13.5" hidden="1" customHeight="1" x14ac:dyDescent="0.15">
      <c r="DD97" s="383"/>
      <c r="DE97" s="383"/>
    </row>
    <row r="98" spans="108:109" ht="13.5" hidden="1" customHeight="1" x14ac:dyDescent="0.15">
      <c r="DD98" s="383"/>
      <c r="DE98" s="383"/>
    </row>
    <row r="99" spans="108:109" ht="13.5" hidden="1" customHeight="1" x14ac:dyDescent="0.15">
      <c r="DD99" s="383"/>
      <c r="DE99" s="383"/>
    </row>
    <row r="100" spans="108:109" ht="13.5" hidden="1" customHeight="1" x14ac:dyDescent="0.15">
      <c r="DD100" s="383"/>
      <c r="DE100" s="383"/>
    </row>
    <row r="101" spans="108:109" ht="13.5" hidden="1" customHeight="1" x14ac:dyDescent="0.15">
      <c r="DD101" s="383"/>
      <c r="DE101" s="383"/>
    </row>
    <row r="102" spans="108:109" ht="13.5" hidden="1" customHeight="1" x14ac:dyDescent="0.15">
      <c r="DD102" s="383"/>
      <c r="DE102" s="383"/>
    </row>
    <row r="103" spans="108:109" ht="13.5" hidden="1" customHeight="1" x14ac:dyDescent="0.15">
      <c r="DD103" s="383"/>
      <c r="DE103" s="383"/>
    </row>
    <row r="104" spans="108:109" ht="13.5" hidden="1" customHeight="1" x14ac:dyDescent="0.15">
      <c r="DD104" s="383"/>
      <c r="DE104" s="383"/>
    </row>
    <row r="105" spans="108:109" ht="13.5" hidden="1" customHeight="1" x14ac:dyDescent="0.15">
      <c r="DD105" s="383"/>
      <c r="DE105" s="383"/>
    </row>
    <row r="106" spans="108:109" ht="13.5" hidden="1" customHeight="1" x14ac:dyDescent="0.15">
      <c r="DD106" s="383"/>
      <c r="DE106" s="383"/>
    </row>
    <row r="107" spans="108:109" ht="13.5" hidden="1" customHeight="1" x14ac:dyDescent="0.15">
      <c r="DD107" s="383"/>
      <c r="DE107" s="383"/>
    </row>
    <row r="108" spans="108:109" ht="13.5" hidden="1" customHeight="1" x14ac:dyDescent="0.15">
      <c r="DD108" s="383"/>
      <c r="DE108" s="383"/>
    </row>
    <row r="109" spans="108:109" ht="13.5" hidden="1" customHeight="1" x14ac:dyDescent="0.15">
      <c r="DD109" s="383"/>
      <c r="DE109" s="383"/>
    </row>
    <row r="110" spans="108:109" ht="13.5" hidden="1" customHeight="1" x14ac:dyDescent="0.15">
      <c r="DD110" s="383"/>
      <c r="DE110" s="383"/>
    </row>
    <row r="111" spans="108:109" ht="13.5" hidden="1" customHeight="1" x14ac:dyDescent="0.15">
      <c r="DD111" s="383"/>
      <c r="DE111" s="383"/>
    </row>
    <row r="112" spans="108:109" ht="13.5" hidden="1" customHeight="1" x14ac:dyDescent="0.15">
      <c r="DD112" s="383"/>
      <c r="DE112" s="383"/>
    </row>
    <row r="113" spans="108:109" ht="13.5" hidden="1" customHeight="1" x14ac:dyDescent="0.15">
      <c r="DD113" s="383"/>
      <c r="DE113" s="383"/>
    </row>
    <row r="114" spans="108:109" ht="13.5" hidden="1" customHeight="1" x14ac:dyDescent="0.15">
      <c r="DD114" s="383"/>
      <c r="DE114" s="383"/>
    </row>
    <row r="115" spans="108:109" ht="13.5" hidden="1" customHeight="1" x14ac:dyDescent="0.15">
      <c r="DD115" s="383"/>
      <c r="DE115" s="383"/>
    </row>
    <row r="116" spans="108:109" ht="13.5" hidden="1" customHeight="1" x14ac:dyDescent="0.15">
      <c r="DD116" s="383"/>
      <c r="DE116" s="383"/>
    </row>
    <row r="117" spans="108:109" ht="13.5" hidden="1" customHeight="1" x14ac:dyDescent="0.15">
      <c r="DD117" s="383"/>
      <c r="DE117" s="383"/>
    </row>
    <row r="118" spans="108:109" ht="13.5" hidden="1" customHeight="1" x14ac:dyDescent="0.15">
      <c r="DD118" s="383"/>
      <c r="DE118" s="383"/>
    </row>
    <row r="119" spans="108:109" ht="13.5" hidden="1" customHeight="1" x14ac:dyDescent="0.15">
      <c r="DD119" s="383"/>
      <c r="DE119" s="383"/>
    </row>
    <row r="120" spans="108:109" ht="13.5" hidden="1" customHeight="1" x14ac:dyDescent="0.15">
      <c r="DD120" s="383"/>
      <c r="DE120" s="383"/>
    </row>
    <row r="121" spans="108:109" ht="13.5" hidden="1" customHeight="1" x14ac:dyDescent="0.15">
      <c r="DD121" s="383"/>
      <c r="DE121" s="383"/>
    </row>
    <row r="122" spans="108:109" ht="13.5" hidden="1" customHeight="1" x14ac:dyDescent="0.15">
      <c r="DD122" s="383"/>
      <c r="DE122" s="383"/>
    </row>
    <row r="123" spans="108:109" ht="13.5" hidden="1" customHeight="1" x14ac:dyDescent="0.15">
      <c r="DD123" s="383"/>
      <c r="DE123" s="383"/>
    </row>
    <row r="124" spans="108:109" ht="13.5" hidden="1" customHeight="1" x14ac:dyDescent="0.15">
      <c r="DD124" s="383"/>
      <c r="DE124" s="383"/>
    </row>
    <row r="125" spans="108:109" ht="13.5" hidden="1" customHeight="1" x14ac:dyDescent="0.15">
      <c r="DD125" s="383"/>
      <c r="DE125" s="383"/>
    </row>
    <row r="126" spans="108:109" ht="13.5" hidden="1" customHeight="1" x14ac:dyDescent="0.15">
      <c r="DD126" s="383"/>
      <c r="DE126" s="383"/>
    </row>
    <row r="127" spans="108:109" ht="13.5" hidden="1" customHeight="1" x14ac:dyDescent="0.15">
      <c r="DD127" s="383"/>
      <c r="DE127" s="383"/>
    </row>
    <row r="128" spans="108:109" ht="13.5" hidden="1" customHeight="1" x14ac:dyDescent="0.15">
      <c r="DD128" s="383"/>
      <c r="DE128" s="383"/>
    </row>
    <row r="129" spans="108:109" ht="13.5" hidden="1" customHeight="1" x14ac:dyDescent="0.15">
      <c r="DD129" s="383"/>
      <c r="DE129" s="383"/>
    </row>
    <row r="130" spans="108:109" ht="13.5" hidden="1" customHeight="1" x14ac:dyDescent="0.15">
      <c r="DD130" s="383"/>
      <c r="DE130" s="383"/>
    </row>
    <row r="131" spans="108:109" ht="13.5" hidden="1" customHeight="1" x14ac:dyDescent="0.15">
      <c r="DD131" s="383"/>
      <c r="DE131" s="383"/>
    </row>
    <row r="132" spans="108:109" ht="13.5" hidden="1" customHeight="1" x14ac:dyDescent="0.15">
      <c r="DD132" s="383"/>
      <c r="DE132" s="383"/>
    </row>
    <row r="133" spans="108:109" ht="13.5" hidden="1" customHeight="1" x14ac:dyDescent="0.15">
      <c r="DD133" s="383"/>
      <c r="DE133" s="383"/>
    </row>
    <row r="134" spans="108:109" ht="13.5" hidden="1" customHeight="1" x14ac:dyDescent="0.15">
      <c r="DD134" s="383"/>
      <c r="DE134" s="383"/>
    </row>
    <row r="135" spans="108:109" ht="13.5" hidden="1" customHeight="1" x14ac:dyDescent="0.15">
      <c r="DD135" s="383"/>
      <c r="DE135" s="383"/>
    </row>
    <row r="136" spans="108:109" ht="13.5" hidden="1" customHeight="1" x14ac:dyDescent="0.15">
      <c r="DD136" s="383"/>
      <c r="DE136" s="383"/>
    </row>
    <row r="137" spans="108:109" ht="13.5" hidden="1" customHeight="1" x14ac:dyDescent="0.15">
      <c r="DD137" s="383"/>
      <c r="DE137" s="383"/>
    </row>
    <row r="138" spans="108:109" ht="13.5" hidden="1" customHeight="1" x14ac:dyDescent="0.15">
      <c r="DD138" s="383"/>
      <c r="DE138" s="383"/>
    </row>
    <row r="139" spans="108:109" ht="13.5" hidden="1" customHeight="1" x14ac:dyDescent="0.15">
      <c r="DD139" s="383"/>
      <c r="DE139" s="383"/>
    </row>
    <row r="140" spans="108:109" ht="13.5" hidden="1" customHeight="1" x14ac:dyDescent="0.15">
      <c r="DD140" s="383"/>
      <c r="DE140" s="383"/>
    </row>
    <row r="141" spans="108:109" ht="13.5" hidden="1" customHeight="1" x14ac:dyDescent="0.15">
      <c r="DD141" s="383"/>
      <c r="DE141" s="383"/>
    </row>
    <row r="142" spans="108:109" ht="13.5" hidden="1" customHeight="1" x14ac:dyDescent="0.15">
      <c r="DD142" s="383"/>
      <c r="DE142" s="383"/>
    </row>
    <row r="143" spans="108:109" ht="13.5" hidden="1" customHeight="1" x14ac:dyDescent="0.15">
      <c r="DD143" s="383"/>
      <c r="DE143" s="383"/>
    </row>
    <row r="144" spans="108:109" ht="13.5" hidden="1" customHeight="1" x14ac:dyDescent="0.15">
      <c r="DD144" s="383"/>
      <c r="DE144" s="383"/>
    </row>
    <row r="145" spans="108:109" ht="13.5" hidden="1" customHeight="1" x14ac:dyDescent="0.15">
      <c r="DD145" s="383"/>
      <c r="DE145" s="383"/>
    </row>
    <row r="146" spans="108:109" ht="13.5" hidden="1" customHeight="1" x14ac:dyDescent="0.15">
      <c r="DD146" s="383"/>
      <c r="DE146" s="383"/>
    </row>
    <row r="147" spans="108:109" ht="13.5" hidden="1" customHeight="1" x14ac:dyDescent="0.15">
      <c r="DD147" s="383"/>
      <c r="DE147" s="383"/>
    </row>
    <row r="148" spans="108:109" ht="13.5" hidden="1" customHeight="1" x14ac:dyDescent="0.15">
      <c r="DD148" s="383"/>
      <c r="DE148" s="383"/>
    </row>
    <row r="149" spans="108:109" ht="13.5" hidden="1" customHeight="1" x14ac:dyDescent="0.15">
      <c r="DD149" s="383"/>
      <c r="DE149" s="383"/>
    </row>
    <row r="150" spans="108:109" ht="13.5" hidden="1" customHeight="1" x14ac:dyDescent="0.15">
      <c r="DD150" s="383"/>
      <c r="DE150" s="383"/>
    </row>
    <row r="151" spans="108:109" ht="13.5" hidden="1" customHeight="1" x14ac:dyDescent="0.15">
      <c r="DD151" s="383"/>
      <c r="DE151" s="383"/>
    </row>
    <row r="152" spans="108:109" ht="13.5" hidden="1" customHeight="1" x14ac:dyDescent="0.15">
      <c r="DD152" s="383"/>
      <c r="DE152" s="383"/>
    </row>
    <row r="153" spans="108:109" ht="13.5" hidden="1" customHeight="1" x14ac:dyDescent="0.15">
      <c r="DD153" s="383"/>
      <c r="DE153" s="383"/>
    </row>
    <row r="154" spans="108:109" ht="13.5" hidden="1" customHeight="1" x14ac:dyDescent="0.15">
      <c r="DD154" s="383"/>
      <c r="DE154" s="383"/>
    </row>
    <row r="155" spans="108:109" ht="13.5" hidden="1" customHeight="1" x14ac:dyDescent="0.15">
      <c r="DD155" s="383"/>
      <c r="DE155" s="383"/>
    </row>
    <row r="156" spans="108:109" ht="13.5" hidden="1" customHeight="1" x14ac:dyDescent="0.15">
      <c r="DD156" s="383"/>
      <c r="DE156" s="383"/>
    </row>
    <row r="157" spans="108:109" ht="13.5" hidden="1" customHeight="1" x14ac:dyDescent="0.15">
      <c r="DD157" s="383"/>
      <c r="DE157" s="383"/>
    </row>
    <row r="158" spans="108:109" ht="13.5" hidden="1" customHeight="1" x14ac:dyDescent="0.15">
      <c r="DD158" s="383"/>
      <c r="DE158" s="383"/>
    </row>
    <row r="159" spans="108:109" ht="13.5" hidden="1" customHeight="1" x14ac:dyDescent="0.15">
      <c r="DD159" s="383"/>
      <c r="DE159" s="383"/>
    </row>
    <row r="160" spans="108:109" ht="13.5" hidden="1" customHeight="1" x14ac:dyDescent="0.15">
      <c r="DD160" s="383"/>
      <c r="DE160" s="38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oQOTIiwo+TT50Oi+bQK8yV2Gqeaurp8n/vftYp0z7o/LsPVLIo91UIMjFQd/gGP5/PewyZ7aqX93vzeOr0M2w==" saltValue="SQGhXoYa8M45Sau9fbwm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c8wXRsOOJ2ixPA0bF0FlriDGIjhXUDjuPkmAjUbu4cH5chn2PGkYWvCrkCbXjIY2w2OIiyzlywGFOl4jfO+uA==" saltValue="BHaI8UzqptHvazT2a+WK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Uqxqd9vSC4Gwy4FnEDkShvq+fKvPsRvwWZaeuOQz7Bnnpl1jU3yifxeUIDiWsdaceend+Rh6cfLj93v4Yc1Rw==" saltValue="CidpOgB9UP3HgjSTeRf0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572</v>
      </c>
      <c r="G2" s="154"/>
      <c r="H2" s="155"/>
    </row>
    <row r="3" spans="1:8" x14ac:dyDescent="0.15">
      <c r="A3" s="151" t="s">
        <v>565</v>
      </c>
      <c r="B3" s="156"/>
      <c r="C3" s="157"/>
      <c r="D3" s="158">
        <v>62395</v>
      </c>
      <c r="E3" s="159"/>
      <c r="F3" s="160">
        <v>51613</v>
      </c>
      <c r="G3" s="161"/>
      <c r="H3" s="162"/>
    </row>
    <row r="4" spans="1:8" x14ac:dyDescent="0.15">
      <c r="A4" s="163"/>
      <c r="B4" s="164"/>
      <c r="C4" s="165"/>
      <c r="D4" s="166">
        <v>39401</v>
      </c>
      <c r="E4" s="167"/>
      <c r="F4" s="168">
        <v>25872</v>
      </c>
      <c r="G4" s="169"/>
      <c r="H4" s="170"/>
    </row>
    <row r="5" spans="1:8" x14ac:dyDescent="0.15">
      <c r="A5" s="151" t="s">
        <v>567</v>
      </c>
      <c r="B5" s="156"/>
      <c r="C5" s="157"/>
      <c r="D5" s="158">
        <v>52962</v>
      </c>
      <c r="E5" s="159"/>
      <c r="F5" s="160">
        <v>50880</v>
      </c>
      <c r="G5" s="161"/>
      <c r="H5" s="162"/>
    </row>
    <row r="6" spans="1:8" x14ac:dyDescent="0.15">
      <c r="A6" s="163"/>
      <c r="B6" s="164"/>
      <c r="C6" s="165"/>
      <c r="D6" s="166">
        <v>29342</v>
      </c>
      <c r="E6" s="167"/>
      <c r="F6" s="168">
        <v>27819</v>
      </c>
      <c r="G6" s="169"/>
      <c r="H6" s="170"/>
    </row>
    <row r="7" spans="1:8" x14ac:dyDescent="0.15">
      <c r="A7" s="151" t="s">
        <v>568</v>
      </c>
      <c r="B7" s="156"/>
      <c r="C7" s="157"/>
      <c r="D7" s="158">
        <v>43517</v>
      </c>
      <c r="E7" s="159"/>
      <c r="F7" s="160">
        <v>46395</v>
      </c>
      <c r="G7" s="161"/>
      <c r="H7" s="162"/>
    </row>
    <row r="8" spans="1:8" x14ac:dyDescent="0.15">
      <c r="A8" s="163"/>
      <c r="B8" s="164"/>
      <c r="C8" s="165"/>
      <c r="D8" s="166">
        <v>22791</v>
      </c>
      <c r="E8" s="167"/>
      <c r="F8" s="168">
        <v>26304</v>
      </c>
      <c r="G8" s="169"/>
      <c r="H8" s="170"/>
    </row>
    <row r="9" spans="1:8" x14ac:dyDescent="0.15">
      <c r="A9" s="151" t="s">
        <v>569</v>
      </c>
      <c r="B9" s="156"/>
      <c r="C9" s="157"/>
      <c r="D9" s="158">
        <v>48480</v>
      </c>
      <c r="E9" s="159"/>
      <c r="F9" s="160">
        <v>48088</v>
      </c>
      <c r="G9" s="161"/>
      <c r="H9" s="162"/>
    </row>
    <row r="10" spans="1:8" x14ac:dyDescent="0.15">
      <c r="A10" s="163"/>
      <c r="B10" s="164"/>
      <c r="C10" s="165"/>
      <c r="D10" s="166">
        <v>18778</v>
      </c>
      <c r="E10" s="167"/>
      <c r="F10" s="168">
        <v>25183</v>
      </c>
      <c r="G10" s="169"/>
      <c r="H10" s="170"/>
    </row>
    <row r="11" spans="1:8" x14ac:dyDescent="0.15">
      <c r="A11" s="151" t="s">
        <v>570</v>
      </c>
      <c r="B11" s="156"/>
      <c r="C11" s="157"/>
      <c r="D11" s="158">
        <v>46026</v>
      </c>
      <c r="E11" s="159"/>
      <c r="F11" s="160">
        <v>46457</v>
      </c>
      <c r="G11" s="161"/>
      <c r="H11" s="162"/>
    </row>
    <row r="12" spans="1:8" x14ac:dyDescent="0.15">
      <c r="A12" s="163"/>
      <c r="B12" s="164"/>
      <c r="C12" s="171"/>
      <c r="D12" s="166">
        <v>16633</v>
      </c>
      <c r="E12" s="167"/>
      <c r="F12" s="168">
        <v>24020</v>
      </c>
      <c r="G12" s="169"/>
      <c r="H12" s="170"/>
    </row>
    <row r="13" spans="1:8" x14ac:dyDescent="0.15">
      <c r="A13" s="151"/>
      <c r="B13" s="156"/>
      <c r="C13" s="172"/>
      <c r="D13" s="173">
        <v>50676</v>
      </c>
      <c r="E13" s="174"/>
      <c r="F13" s="175">
        <v>48687</v>
      </c>
      <c r="G13" s="176"/>
      <c r="H13" s="162"/>
    </row>
    <row r="14" spans="1:8" x14ac:dyDescent="0.15">
      <c r="A14" s="163"/>
      <c r="B14" s="164"/>
      <c r="C14" s="165"/>
      <c r="D14" s="166">
        <v>25389</v>
      </c>
      <c r="E14" s="167"/>
      <c r="F14" s="168">
        <v>25840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2.63</v>
      </c>
      <c r="C19" s="177">
        <f>ROUND(VALUE(SUBSTITUTE(実質収支比率等に係る経年分析!G$48,"▲","-")),2)</f>
        <v>4.47</v>
      </c>
      <c r="D19" s="177">
        <f>ROUND(VALUE(SUBSTITUTE(実質収支比率等に係る経年分析!H$48,"▲","-")),2)</f>
        <v>2.11</v>
      </c>
      <c r="E19" s="177">
        <f>ROUND(VALUE(SUBSTITUTE(実質収支比率等に係る経年分析!I$48,"▲","-")),2)</f>
        <v>3.17</v>
      </c>
      <c r="F19" s="177">
        <f>ROUND(VALUE(SUBSTITUTE(実質収支比率等に係る経年分析!J$48,"▲","-")),2)</f>
        <v>2.4300000000000002</v>
      </c>
    </row>
    <row r="20" spans="1:11" x14ac:dyDescent="0.15">
      <c r="A20" s="177" t="s">
        <v>55</v>
      </c>
      <c r="B20" s="177">
        <f>ROUND(VALUE(SUBSTITUTE(実質収支比率等に係る経年分析!F$47,"▲","-")),2)</f>
        <v>7.78</v>
      </c>
      <c r="C20" s="177">
        <f>ROUND(VALUE(SUBSTITUTE(実質収支比率等に係る経年分析!G$47,"▲","-")),2)</f>
        <v>9.0299999999999994</v>
      </c>
      <c r="D20" s="177">
        <f>ROUND(VALUE(SUBSTITUTE(実質収支比率等に係る経年分析!H$47,"▲","-")),2)</f>
        <v>11.01</v>
      </c>
      <c r="E20" s="177">
        <f>ROUND(VALUE(SUBSTITUTE(実質収支比率等に係る経年分析!I$47,"▲","-")),2)</f>
        <v>12.09</v>
      </c>
      <c r="F20" s="177">
        <f>ROUND(VALUE(SUBSTITUTE(実質収支比率等に係る経年分析!J$47,"▲","-")),2)</f>
        <v>12.55</v>
      </c>
    </row>
    <row r="21" spans="1:11" x14ac:dyDescent="0.15">
      <c r="A21" s="177" t="s">
        <v>56</v>
      </c>
      <c r="B21" s="177">
        <f>IF(ISNUMBER(VALUE(SUBSTITUTE(実質収支比率等に係る経年分析!F$49,"▲","-"))),ROUND(VALUE(SUBSTITUTE(実質収支比率等に係る経年分析!F$49,"▲","-")),2),NA())</f>
        <v>0.65</v>
      </c>
      <c r="C21" s="177">
        <f>IF(ISNUMBER(VALUE(SUBSTITUTE(実質収支比率等に係る経年分析!G$49,"▲","-"))),ROUND(VALUE(SUBSTITUTE(実質収支比率等に係る経年分析!G$49,"▲","-")),2),NA())</f>
        <v>3.01</v>
      </c>
      <c r="D21" s="177">
        <f>IF(ISNUMBER(VALUE(SUBSTITUTE(実質収支比率等に係る経年分析!H$49,"▲","-"))),ROUND(VALUE(SUBSTITUTE(実質収支比率等に係る経年分析!H$49,"▲","-")),2),NA())</f>
        <v>-0.55000000000000004</v>
      </c>
      <c r="E21" s="177">
        <f>IF(ISNUMBER(VALUE(SUBSTITUTE(実質収支比率等に係る経年分析!I$49,"▲","-"))),ROUND(VALUE(SUBSTITUTE(実質収支比率等に係る経年分析!I$49,"▲","-")),2),NA())</f>
        <v>2.06</v>
      </c>
      <c r="F21" s="177">
        <f>IF(ISNUMBER(VALUE(SUBSTITUTE(実質収支比率等に係る経年分析!J$49,"▲","-"))),ROUND(VALUE(SUBSTITUTE(実質収支比率等に係る経年分析!J$49,"▲","-")),2),NA())</f>
        <v>-0.38</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0.02</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0.02</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観光施設事業特別会計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0.05</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0.05</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0.01</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0.01</v>
      </c>
    </row>
    <row r="30" spans="1:11" x14ac:dyDescent="0.15">
      <c r="A30" s="178" t="str">
        <f>IF(連結実質赤字比率に係る赤字・黒字の構成分析!C$40="",NA(),連結実質赤字比率に係る赤字・黒字の構成分析!C$40)</f>
        <v>後期高齢者医療事業特別会計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0.11</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0.02</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7.0000000000000007E-2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0.05</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0.06</v>
      </c>
    </row>
    <row r="31" spans="1:11" x14ac:dyDescent="0.15">
      <c r="A31" s="178" t="str">
        <f>IF(連結実質赤字比率に係る赤字・黒字の構成分析!C$39="",NA(),連結実質赤字比率に係る赤字・黒字の構成分析!C$39)</f>
        <v>母子父子寡婦福祉資金貸付事業特別会計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0.28999999999999998</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7.0000000000000007E-2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v>
      </c>
    </row>
    <row r="32" spans="1:11" x14ac:dyDescent="0.15">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0.19</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0.77</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1.38</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0.24</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0.55000000000000004</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0.64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0.62</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2.04</v>
      </c>
    </row>
    <row r="34" spans="1:16" x14ac:dyDescent="0.15">
      <c r="A34" s="178" t="str">
        <f>IF(連結実質赤字比率に係る赤字・黒字の構成分析!C$36="",NA(),連結実質赤字比率に係る赤字・黒字の構成分析!C$36)</f>
        <v>一般会計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2.34</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4.25</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2</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3.09</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2.33</v>
      </c>
    </row>
    <row r="35" spans="1:16" x14ac:dyDescent="0.15">
      <c r="A35" s="178" t="str">
        <f>IF(連結実質赤字比率に係る赤字・黒字の構成分析!C$35="",NA(),連結実質赤字比率に係る赤字・黒字の構成分析!C$35)</f>
        <v>下水道事業会計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3.14</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4.0999999999999996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5.25</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6.79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8.07</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10.97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11.87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13.33</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14.05</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13.99</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22364</v>
      </c>
      <c r="E42" s="179"/>
      <c r="F42" s="179"/>
      <c r="G42" s="179">
        <f>'実質公債費比率（分子）の構造'!L$52</f>
        <v>22266</v>
      </c>
      <c r="H42" s="179"/>
      <c r="I42" s="179"/>
      <c r="J42" s="179">
        <f>'実質公債費比率（分子）の構造'!M$52</f>
        <v>22230</v>
      </c>
      <c r="K42" s="179"/>
      <c r="L42" s="179"/>
      <c r="M42" s="179">
        <f>'実質公債費比率（分子）の構造'!N$52</f>
        <v>22261</v>
      </c>
      <c r="N42" s="179"/>
      <c r="O42" s="179"/>
      <c r="P42" s="179">
        <f>'実質公債費比率（分子）の構造'!O$52</f>
        <v>21872</v>
      </c>
    </row>
    <row r="43" spans="1:16" x14ac:dyDescent="0.15">
      <c r="A43" s="179" t="s">
        <v>64</v>
      </c>
      <c r="B43" s="179">
        <f>'実質公債費比率（分子）の構造'!K$51</f>
        <v>2</v>
      </c>
      <c r="C43" s="179"/>
      <c r="D43" s="179"/>
      <c r="E43" s="179">
        <f>'実質公債費比率（分子）の構造'!L$51</f>
        <v>1</v>
      </c>
      <c r="F43" s="179"/>
      <c r="G43" s="179"/>
      <c r="H43" s="179">
        <f>'実質公債費比率（分子）の構造'!M$51</f>
        <v>1</v>
      </c>
      <c r="I43" s="179"/>
      <c r="J43" s="179"/>
      <c r="K43" s="179">
        <f>'実質公債費比率（分子）の構造'!N$51</f>
        <v>1</v>
      </c>
      <c r="L43" s="179"/>
      <c r="M43" s="179"/>
      <c r="N43" s="179">
        <f>'実質公債費比率（分子）の構造'!O$51</f>
        <v>0</v>
      </c>
      <c r="O43" s="179"/>
      <c r="P43" s="179"/>
    </row>
    <row r="44" spans="1:16" x14ac:dyDescent="0.15">
      <c r="A44" s="179" t="s">
        <v>65</v>
      </c>
      <c r="B44" s="179">
        <f>'実質公債費比率（分子）の構造'!K$50</f>
        <v>85</v>
      </c>
      <c r="C44" s="179"/>
      <c r="D44" s="179"/>
      <c r="E44" s="179">
        <f>'実質公債費比率（分子）の構造'!L$50</f>
        <v>83</v>
      </c>
      <c r="F44" s="179"/>
      <c r="G44" s="179"/>
      <c r="H44" s="179">
        <f>'実質公債費比率（分子）の構造'!M$50</f>
        <v>81</v>
      </c>
      <c r="I44" s="179"/>
      <c r="J44" s="179"/>
      <c r="K44" s="179">
        <f>'実質公債費比率（分子）の構造'!N$50</f>
        <v>67</v>
      </c>
      <c r="L44" s="179"/>
      <c r="M44" s="179"/>
      <c r="N44" s="179">
        <f>'実質公債費比率（分子）の構造'!O$50</f>
        <v>60</v>
      </c>
      <c r="O44" s="179"/>
      <c r="P44" s="179"/>
    </row>
    <row r="45" spans="1:16" x14ac:dyDescent="0.15">
      <c r="A45" s="179" t="s">
        <v>66</v>
      </c>
      <c r="B45" s="179">
        <f>'実質公債費比率（分子）の構造'!K$49</f>
        <v>92</v>
      </c>
      <c r="C45" s="179"/>
      <c r="D45" s="179"/>
      <c r="E45" s="179" t="str">
        <f>'実質公債費比率（分子）の構造'!L$49</f>
        <v>-</v>
      </c>
      <c r="F45" s="179"/>
      <c r="G45" s="179"/>
      <c r="H45" s="179" t="str">
        <f>'実質公債費比率（分子）の構造'!M$49</f>
        <v>-</v>
      </c>
      <c r="I45" s="179"/>
      <c r="J45" s="179"/>
      <c r="K45" s="179" t="str">
        <f>'実質公債費比率（分子）の構造'!N$49</f>
        <v>-</v>
      </c>
      <c r="L45" s="179"/>
      <c r="M45" s="179"/>
      <c r="N45" s="179" t="str">
        <f>'実質公債費比率（分子）の構造'!O$49</f>
        <v>-</v>
      </c>
      <c r="O45" s="179"/>
      <c r="P45" s="179"/>
    </row>
    <row r="46" spans="1:16" x14ac:dyDescent="0.15">
      <c r="A46" s="179" t="s">
        <v>67</v>
      </c>
      <c r="B46" s="179">
        <f>'実質公債費比率（分子）の構造'!K$48</f>
        <v>5106</v>
      </c>
      <c r="C46" s="179"/>
      <c r="D46" s="179"/>
      <c r="E46" s="179">
        <f>'実質公債費比率（分子）の構造'!L$48</f>
        <v>5173</v>
      </c>
      <c r="F46" s="179"/>
      <c r="G46" s="179"/>
      <c r="H46" s="179">
        <f>'実質公債費比率（分子）の構造'!M$48</f>
        <v>5162</v>
      </c>
      <c r="I46" s="179"/>
      <c r="J46" s="179"/>
      <c r="K46" s="179">
        <f>'実質公債費比率（分子）の構造'!N$48</f>
        <v>5097</v>
      </c>
      <c r="L46" s="179"/>
      <c r="M46" s="179"/>
      <c r="N46" s="179">
        <f>'実質公債費比率（分子）の構造'!O$48</f>
        <v>5002</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22105</v>
      </c>
      <c r="C49" s="179"/>
      <c r="D49" s="179"/>
      <c r="E49" s="179">
        <f>'実質公債費比率（分子）の構造'!L$45</f>
        <v>22638</v>
      </c>
      <c r="F49" s="179"/>
      <c r="G49" s="179"/>
      <c r="H49" s="179">
        <f>'実質公債費比率（分子）の構造'!M$45</f>
        <v>23051</v>
      </c>
      <c r="I49" s="179"/>
      <c r="J49" s="179"/>
      <c r="K49" s="179">
        <f>'実質公債費比率（分子）の構造'!N$45</f>
        <v>23492</v>
      </c>
      <c r="L49" s="179"/>
      <c r="M49" s="179"/>
      <c r="N49" s="179">
        <f>'実質公債費比率（分子）の構造'!O$45</f>
        <v>23604</v>
      </c>
      <c r="O49" s="179"/>
      <c r="P49" s="179"/>
    </row>
    <row r="50" spans="1:16" x14ac:dyDescent="0.15">
      <c r="A50" s="179" t="s">
        <v>71</v>
      </c>
      <c r="B50" s="179" t="e">
        <f>NA()</f>
        <v>#N/A</v>
      </c>
      <c r="C50" s="179">
        <f>IF(ISNUMBER('実質公債費比率（分子）の構造'!K$53),'実質公債費比率（分子）の構造'!K$53,NA())</f>
        <v>5026</v>
      </c>
      <c r="D50" s="179" t="e">
        <f>NA()</f>
        <v>#N/A</v>
      </c>
      <c r="E50" s="179" t="e">
        <f>NA()</f>
        <v>#N/A</v>
      </c>
      <c r="F50" s="179">
        <f>IF(ISNUMBER('実質公債費比率（分子）の構造'!L$53),'実質公債費比率（分子）の構造'!L$53,NA())</f>
        <v>5629</v>
      </c>
      <c r="G50" s="179" t="e">
        <f>NA()</f>
        <v>#N/A</v>
      </c>
      <c r="H50" s="179" t="e">
        <f>NA()</f>
        <v>#N/A</v>
      </c>
      <c r="I50" s="179">
        <f>IF(ISNUMBER('実質公債費比率（分子）の構造'!M$53),'実質公債費比率（分子）の構造'!M$53,NA())</f>
        <v>6065</v>
      </c>
      <c r="J50" s="179" t="e">
        <f>NA()</f>
        <v>#N/A</v>
      </c>
      <c r="K50" s="179" t="e">
        <f>NA()</f>
        <v>#N/A</v>
      </c>
      <c r="L50" s="179">
        <f>IF(ISNUMBER('実質公債費比率（分子）の構造'!N$53),'実質公債費比率（分子）の構造'!N$53,NA())</f>
        <v>6396</v>
      </c>
      <c r="M50" s="179" t="e">
        <f>NA()</f>
        <v>#N/A</v>
      </c>
      <c r="N50" s="179" t="e">
        <f>NA()</f>
        <v>#N/A</v>
      </c>
      <c r="O50" s="179">
        <f>IF(ISNUMBER('実質公債費比率（分子）の構造'!O$53),'実質公債費比率（分子）の構造'!O$53,NA())</f>
        <v>6794</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185245</v>
      </c>
      <c r="E56" s="178"/>
      <c r="F56" s="178"/>
      <c r="G56" s="178">
        <f>'将来負担比率（分子）の構造'!J$52</f>
        <v>185818</v>
      </c>
      <c r="H56" s="178"/>
      <c r="I56" s="178"/>
      <c r="J56" s="178">
        <f>'将来負担比率（分子）の構造'!K$52</f>
        <v>184639</v>
      </c>
      <c r="K56" s="178"/>
      <c r="L56" s="178"/>
      <c r="M56" s="178">
        <f>'将来負担比率（分子）の構造'!L$52</f>
        <v>181752</v>
      </c>
      <c r="N56" s="178"/>
      <c r="O56" s="178"/>
      <c r="P56" s="178">
        <f>'将来負担比率（分子）の構造'!M$52</f>
        <v>180290</v>
      </c>
    </row>
    <row r="57" spans="1:16" x14ac:dyDescent="0.15">
      <c r="A57" s="178" t="s">
        <v>42</v>
      </c>
      <c r="B57" s="178"/>
      <c r="C57" s="178"/>
      <c r="D57" s="178">
        <f>'将来負担比率（分子）の構造'!I$51</f>
        <v>39019</v>
      </c>
      <c r="E57" s="178"/>
      <c r="F57" s="178"/>
      <c r="G57" s="178">
        <f>'将来負担比率（分子）の構造'!J$51</f>
        <v>39146</v>
      </c>
      <c r="H57" s="178"/>
      <c r="I57" s="178"/>
      <c r="J57" s="178">
        <f>'将来負担比率（分子）の構造'!K$51</f>
        <v>37701</v>
      </c>
      <c r="K57" s="178"/>
      <c r="L57" s="178"/>
      <c r="M57" s="178">
        <f>'将来負担比率（分子）の構造'!L$51</f>
        <v>35417</v>
      </c>
      <c r="N57" s="178"/>
      <c r="O57" s="178"/>
      <c r="P57" s="178">
        <f>'将来負担比率（分子）の構造'!M$51</f>
        <v>38120</v>
      </c>
    </row>
    <row r="58" spans="1:16" x14ac:dyDescent="0.15">
      <c r="A58" s="178" t="s">
        <v>41</v>
      </c>
      <c r="B58" s="178"/>
      <c r="C58" s="178"/>
      <c r="D58" s="178">
        <f>'将来負担比率（分子）の構造'!I$50</f>
        <v>41042</v>
      </c>
      <c r="E58" s="178"/>
      <c r="F58" s="178"/>
      <c r="G58" s="178">
        <f>'将来負担比率（分子）の構造'!J$50</f>
        <v>44139</v>
      </c>
      <c r="H58" s="178"/>
      <c r="I58" s="178"/>
      <c r="J58" s="178">
        <f>'将来負担比率（分子）の構造'!K$50</f>
        <v>47493</v>
      </c>
      <c r="K58" s="178"/>
      <c r="L58" s="178"/>
      <c r="M58" s="178">
        <f>'将来負担比率（分子）の構造'!L$50</f>
        <v>49305</v>
      </c>
      <c r="N58" s="178"/>
      <c r="O58" s="178"/>
      <c r="P58" s="178">
        <f>'将来負担比率（分子）の構造'!M$50</f>
        <v>50020</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1640</v>
      </c>
      <c r="C61" s="178"/>
      <c r="D61" s="178"/>
      <c r="E61" s="178">
        <f>'将来負担比率（分子）の構造'!J$46</f>
        <v>2490</v>
      </c>
      <c r="F61" s="178"/>
      <c r="G61" s="178"/>
      <c r="H61" s="178">
        <f>'将来負担比率（分子）の構造'!K$46</f>
        <v>2654</v>
      </c>
      <c r="I61" s="178"/>
      <c r="J61" s="178"/>
      <c r="K61" s="178">
        <f>'将来負担比率（分子）の構造'!L$46</f>
        <v>2142</v>
      </c>
      <c r="L61" s="178"/>
      <c r="M61" s="178"/>
      <c r="N61" s="178">
        <f>'将来負担比率（分子）の構造'!M$46</f>
        <v>2129</v>
      </c>
      <c r="O61" s="178"/>
      <c r="P61" s="178"/>
    </row>
    <row r="62" spans="1:16" x14ac:dyDescent="0.15">
      <c r="A62" s="178" t="s">
        <v>35</v>
      </c>
      <c r="B62" s="178">
        <f>'将来負担比率（分子）の構造'!I$45</f>
        <v>22723</v>
      </c>
      <c r="C62" s="178"/>
      <c r="D62" s="178"/>
      <c r="E62" s="178">
        <f>'将来負担比率（分子）の構造'!J$45</f>
        <v>22639</v>
      </c>
      <c r="F62" s="178"/>
      <c r="G62" s="178"/>
      <c r="H62" s="178">
        <f>'将来負担比率（分子）の構造'!K$45</f>
        <v>21562</v>
      </c>
      <c r="I62" s="178"/>
      <c r="J62" s="178"/>
      <c r="K62" s="178">
        <f>'将来負担比率（分子）の構造'!L$45</f>
        <v>20041</v>
      </c>
      <c r="L62" s="178"/>
      <c r="M62" s="178"/>
      <c r="N62" s="178">
        <f>'将来負担比率（分子）の構造'!M$45</f>
        <v>17159</v>
      </c>
      <c r="O62" s="178"/>
      <c r="P62" s="178"/>
    </row>
    <row r="63" spans="1:16" x14ac:dyDescent="0.15">
      <c r="A63" s="178" t="s">
        <v>34</v>
      </c>
      <c r="B63" s="178" t="str">
        <f>'将来負担比率（分子）の構造'!I$44</f>
        <v>-</v>
      </c>
      <c r="C63" s="178"/>
      <c r="D63" s="178"/>
      <c r="E63" s="178" t="str">
        <f>'将来負担比率（分子）の構造'!J$44</f>
        <v>-</v>
      </c>
      <c r="F63" s="178"/>
      <c r="G63" s="178"/>
      <c r="H63" s="178" t="str">
        <f>'将来負担比率（分子）の構造'!K$44</f>
        <v>-</v>
      </c>
      <c r="I63" s="178"/>
      <c r="J63" s="178"/>
      <c r="K63" s="178" t="str">
        <f>'将来負担比率（分子）の構造'!L$44</f>
        <v>-</v>
      </c>
      <c r="L63" s="178"/>
      <c r="M63" s="178"/>
      <c r="N63" s="178" t="str">
        <f>'将来負担比率（分子）の構造'!M$44</f>
        <v>-</v>
      </c>
      <c r="O63" s="178"/>
      <c r="P63" s="178"/>
    </row>
    <row r="64" spans="1:16" x14ac:dyDescent="0.15">
      <c r="A64" s="178" t="s">
        <v>33</v>
      </c>
      <c r="B64" s="178">
        <f>'将来負担比率（分子）の構造'!I$43</f>
        <v>48603</v>
      </c>
      <c r="C64" s="178"/>
      <c r="D64" s="178"/>
      <c r="E64" s="178">
        <f>'将来負担比率（分子）の構造'!J$43</f>
        <v>47722</v>
      </c>
      <c r="F64" s="178"/>
      <c r="G64" s="178"/>
      <c r="H64" s="178">
        <f>'将来負担比率（分子）の構造'!K$43</f>
        <v>47259</v>
      </c>
      <c r="I64" s="178"/>
      <c r="J64" s="178"/>
      <c r="K64" s="178">
        <f>'将来負担比率（分子）の構造'!L$43</f>
        <v>46571</v>
      </c>
      <c r="L64" s="178"/>
      <c r="M64" s="178"/>
      <c r="N64" s="178">
        <f>'将来負担比率（分子）の構造'!M$43</f>
        <v>44922</v>
      </c>
      <c r="O64" s="178"/>
      <c r="P64" s="178"/>
    </row>
    <row r="65" spans="1:16" x14ac:dyDescent="0.15">
      <c r="A65" s="178" t="s">
        <v>32</v>
      </c>
      <c r="B65" s="178">
        <f>'将来負担比率（分子）の構造'!I$42</f>
        <v>485</v>
      </c>
      <c r="C65" s="178"/>
      <c r="D65" s="178"/>
      <c r="E65" s="178">
        <f>'将来負担比率（分子）の構造'!J$42</f>
        <v>410</v>
      </c>
      <c r="F65" s="178"/>
      <c r="G65" s="178"/>
      <c r="H65" s="178">
        <f>'将来負担比率（分子）の構造'!K$42</f>
        <v>287</v>
      </c>
      <c r="I65" s="178"/>
      <c r="J65" s="178"/>
      <c r="K65" s="178">
        <f>'将来負担比率（分子）の構造'!L$42</f>
        <v>255</v>
      </c>
      <c r="L65" s="178"/>
      <c r="M65" s="178"/>
      <c r="N65" s="178">
        <f>'将来負担比率（分子）の構造'!M$42</f>
        <v>199</v>
      </c>
      <c r="O65" s="178"/>
      <c r="P65" s="178"/>
    </row>
    <row r="66" spans="1:16" x14ac:dyDescent="0.15">
      <c r="A66" s="178" t="s">
        <v>31</v>
      </c>
      <c r="B66" s="178">
        <f>'将来負担比率（分子）の構造'!I$41</f>
        <v>261589</v>
      </c>
      <c r="C66" s="178"/>
      <c r="D66" s="178"/>
      <c r="E66" s="178">
        <f>'将来負担比率（分子）の構造'!J$41</f>
        <v>265111</v>
      </c>
      <c r="F66" s="178"/>
      <c r="G66" s="178"/>
      <c r="H66" s="178">
        <f>'将来負担比率（分子）の構造'!K$41</f>
        <v>263838</v>
      </c>
      <c r="I66" s="178"/>
      <c r="J66" s="178"/>
      <c r="K66" s="178">
        <f>'将来負担比率（分子）の構造'!L$41</f>
        <v>262008</v>
      </c>
      <c r="L66" s="178"/>
      <c r="M66" s="178"/>
      <c r="N66" s="178">
        <f>'将来負担比率（分子）の構造'!M$41</f>
        <v>261846</v>
      </c>
      <c r="O66" s="178"/>
      <c r="P66" s="178"/>
    </row>
    <row r="67" spans="1:16" x14ac:dyDescent="0.15">
      <c r="A67" s="178" t="s">
        <v>75</v>
      </c>
      <c r="B67" s="178" t="e">
        <f>NA()</f>
        <v>#N/A</v>
      </c>
      <c r="C67" s="178">
        <f>IF(ISNUMBER('将来負担比率（分子）の構造'!I$53), IF('将来負担比率（分子）の構造'!I$53 &lt; 0, 0, '将来負担比率（分子）の構造'!I$53), NA())</f>
        <v>69734</v>
      </c>
      <c r="D67" s="178" t="e">
        <f>NA()</f>
        <v>#N/A</v>
      </c>
      <c r="E67" s="178" t="e">
        <f>NA()</f>
        <v>#N/A</v>
      </c>
      <c r="F67" s="178">
        <f>IF(ISNUMBER('将来負担比率（分子）の構造'!J$53), IF('将来負担比率（分子）の構造'!J$53 &lt; 0, 0, '将来負担比率（分子）の構造'!J$53), NA())</f>
        <v>69268</v>
      </c>
      <c r="G67" s="178" t="e">
        <f>NA()</f>
        <v>#N/A</v>
      </c>
      <c r="H67" s="178" t="e">
        <f>NA()</f>
        <v>#N/A</v>
      </c>
      <c r="I67" s="178">
        <f>IF(ISNUMBER('将来負担比率（分子）の構造'!K$53), IF('将来負担比率（分子）の構造'!K$53 &lt; 0, 0, '将来負担比率（分子）の構造'!K$53), NA())</f>
        <v>65766</v>
      </c>
      <c r="J67" s="178" t="e">
        <f>NA()</f>
        <v>#N/A</v>
      </c>
      <c r="K67" s="178" t="e">
        <f>NA()</f>
        <v>#N/A</v>
      </c>
      <c r="L67" s="178">
        <f>IF(ISNUMBER('将来負担比率（分子）の構造'!L$53), IF('将来負担比率（分子）の構造'!L$53 &lt; 0, 0, '将来負担比率（分子）の構造'!L$53), NA())</f>
        <v>64542</v>
      </c>
      <c r="M67" s="178" t="e">
        <f>NA()</f>
        <v>#N/A</v>
      </c>
      <c r="N67" s="178" t="e">
        <f>NA()</f>
        <v>#N/A</v>
      </c>
      <c r="O67" s="178">
        <f>IF(ISNUMBER('将来負担比率（分子）の構造'!M$53), IF('将来負担比率（分子）の構造'!M$53 &lt; 0, 0, '将来負担比率（分子）の構造'!M$53), NA())</f>
        <v>57825</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11084</v>
      </c>
      <c r="C72" s="182">
        <f>基金残高に係る経年分析!G55</f>
        <v>12099</v>
      </c>
      <c r="D72" s="182">
        <f>基金残高に係る経年分析!H55</f>
        <v>12472</v>
      </c>
    </row>
    <row r="73" spans="1:16" x14ac:dyDescent="0.15">
      <c r="A73" s="181" t="s">
        <v>78</v>
      </c>
      <c r="B73" s="182">
        <f>基金残高に係る経年分析!F56</f>
        <v>9517</v>
      </c>
      <c r="C73" s="182">
        <f>基金残高に係る経年分析!G56</f>
        <v>9830</v>
      </c>
      <c r="D73" s="182">
        <f>基金残高に係る経年分析!H56</f>
        <v>9316</v>
      </c>
    </row>
    <row r="74" spans="1:16" x14ac:dyDescent="0.15">
      <c r="A74" s="181" t="s">
        <v>79</v>
      </c>
      <c r="B74" s="182">
        <f>基金残高に係る経年分析!F57</f>
        <v>27586</v>
      </c>
      <c r="C74" s="182">
        <f>基金残高に係る経年分析!G57</f>
        <v>27309</v>
      </c>
      <c r="D74" s="182">
        <f>基金残高に係る経年分析!H57</f>
        <v>27334</v>
      </c>
    </row>
  </sheetData>
  <sheetProtection algorithmName="SHA-512" hashValue="nQkFHc+xpOgXsyfSQ7Y51Zk14bfUlf4Oq+CRDSbIZt61XD98mjAAfWtZlHAGUyT8dSysM2axo9HdrATwzTtzFA==" saltValue="sU9mIJwZdiQcIGn8TCP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25"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217</v>
      </c>
      <c r="DI1" s="654"/>
      <c r="DJ1" s="654"/>
      <c r="DK1" s="654"/>
      <c r="DL1" s="654"/>
      <c r="DM1" s="654"/>
      <c r="DN1" s="655"/>
      <c r="DO1" s="223"/>
      <c r="DP1" s="653" t="s">
        <v>218</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15">
      <c r="B2" s="224" t="s">
        <v>219</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6" t="s">
        <v>220</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221</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222</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15">
      <c r="B4" s="656" t="s">
        <v>1</v>
      </c>
      <c r="C4" s="657"/>
      <c r="D4" s="657"/>
      <c r="E4" s="657"/>
      <c r="F4" s="657"/>
      <c r="G4" s="657"/>
      <c r="H4" s="657"/>
      <c r="I4" s="657"/>
      <c r="J4" s="657"/>
      <c r="K4" s="657"/>
      <c r="L4" s="657"/>
      <c r="M4" s="657"/>
      <c r="N4" s="657"/>
      <c r="O4" s="657"/>
      <c r="P4" s="657"/>
      <c r="Q4" s="658"/>
      <c r="R4" s="656" t="s">
        <v>223</v>
      </c>
      <c r="S4" s="657"/>
      <c r="T4" s="657"/>
      <c r="U4" s="657"/>
      <c r="V4" s="657"/>
      <c r="W4" s="657"/>
      <c r="X4" s="657"/>
      <c r="Y4" s="658"/>
      <c r="Z4" s="656" t="s">
        <v>224</v>
      </c>
      <c r="AA4" s="657"/>
      <c r="AB4" s="657"/>
      <c r="AC4" s="658"/>
      <c r="AD4" s="656" t="s">
        <v>225</v>
      </c>
      <c r="AE4" s="657"/>
      <c r="AF4" s="657"/>
      <c r="AG4" s="657"/>
      <c r="AH4" s="657"/>
      <c r="AI4" s="657"/>
      <c r="AJ4" s="657"/>
      <c r="AK4" s="658"/>
      <c r="AL4" s="656" t="s">
        <v>224</v>
      </c>
      <c r="AM4" s="657"/>
      <c r="AN4" s="657"/>
      <c r="AO4" s="658"/>
      <c r="AP4" s="662" t="s">
        <v>226</v>
      </c>
      <c r="AQ4" s="662"/>
      <c r="AR4" s="662"/>
      <c r="AS4" s="662"/>
      <c r="AT4" s="662"/>
      <c r="AU4" s="662"/>
      <c r="AV4" s="662"/>
      <c r="AW4" s="662"/>
      <c r="AX4" s="662"/>
      <c r="AY4" s="662"/>
      <c r="AZ4" s="662"/>
      <c r="BA4" s="662"/>
      <c r="BB4" s="662"/>
      <c r="BC4" s="662"/>
      <c r="BD4" s="662"/>
      <c r="BE4" s="662"/>
      <c r="BF4" s="662"/>
      <c r="BG4" s="662" t="s">
        <v>227</v>
      </c>
      <c r="BH4" s="662"/>
      <c r="BI4" s="662"/>
      <c r="BJ4" s="662"/>
      <c r="BK4" s="662"/>
      <c r="BL4" s="662"/>
      <c r="BM4" s="662"/>
      <c r="BN4" s="662"/>
      <c r="BO4" s="662" t="s">
        <v>224</v>
      </c>
      <c r="BP4" s="662"/>
      <c r="BQ4" s="662"/>
      <c r="BR4" s="662"/>
      <c r="BS4" s="662" t="s">
        <v>228</v>
      </c>
      <c r="BT4" s="662"/>
      <c r="BU4" s="662"/>
      <c r="BV4" s="662"/>
      <c r="BW4" s="662"/>
      <c r="BX4" s="662"/>
      <c r="BY4" s="662"/>
      <c r="BZ4" s="662"/>
      <c r="CA4" s="662"/>
      <c r="CB4" s="662"/>
      <c r="CD4" s="659" t="s">
        <v>229</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15">
      <c r="B5" s="663" t="s">
        <v>230</v>
      </c>
      <c r="C5" s="664"/>
      <c r="D5" s="664"/>
      <c r="E5" s="664"/>
      <c r="F5" s="664"/>
      <c r="G5" s="664"/>
      <c r="H5" s="664"/>
      <c r="I5" s="664"/>
      <c r="J5" s="664"/>
      <c r="K5" s="664"/>
      <c r="L5" s="664"/>
      <c r="M5" s="664"/>
      <c r="N5" s="664"/>
      <c r="O5" s="664"/>
      <c r="P5" s="664"/>
      <c r="Q5" s="665"/>
      <c r="R5" s="666">
        <v>54738378</v>
      </c>
      <c r="S5" s="667"/>
      <c r="T5" s="667"/>
      <c r="U5" s="667"/>
      <c r="V5" s="667"/>
      <c r="W5" s="667"/>
      <c r="X5" s="667"/>
      <c r="Y5" s="668"/>
      <c r="Z5" s="669">
        <v>25.9</v>
      </c>
      <c r="AA5" s="669"/>
      <c r="AB5" s="669"/>
      <c r="AC5" s="669"/>
      <c r="AD5" s="670">
        <v>50978153</v>
      </c>
      <c r="AE5" s="670"/>
      <c r="AF5" s="670"/>
      <c r="AG5" s="670"/>
      <c r="AH5" s="670"/>
      <c r="AI5" s="670"/>
      <c r="AJ5" s="670"/>
      <c r="AK5" s="670"/>
      <c r="AL5" s="671">
        <v>54.3</v>
      </c>
      <c r="AM5" s="672"/>
      <c r="AN5" s="672"/>
      <c r="AO5" s="673"/>
      <c r="AP5" s="663" t="s">
        <v>231</v>
      </c>
      <c r="AQ5" s="664"/>
      <c r="AR5" s="664"/>
      <c r="AS5" s="664"/>
      <c r="AT5" s="664"/>
      <c r="AU5" s="664"/>
      <c r="AV5" s="664"/>
      <c r="AW5" s="664"/>
      <c r="AX5" s="664"/>
      <c r="AY5" s="664"/>
      <c r="AZ5" s="664"/>
      <c r="BA5" s="664"/>
      <c r="BB5" s="664"/>
      <c r="BC5" s="664"/>
      <c r="BD5" s="664"/>
      <c r="BE5" s="664"/>
      <c r="BF5" s="665"/>
      <c r="BG5" s="677">
        <v>49212929</v>
      </c>
      <c r="BH5" s="678"/>
      <c r="BI5" s="678"/>
      <c r="BJ5" s="678"/>
      <c r="BK5" s="678"/>
      <c r="BL5" s="678"/>
      <c r="BM5" s="678"/>
      <c r="BN5" s="679"/>
      <c r="BO5" s="680">
        <v>89.9</v>
      </c>
      <c r="BP5" s="680"/>
      <c r="BQ5" s="680"/>
      <c r="BR5" s="680"/>
      <c r="BS5" s="681">
        <v>844502</v>
      </c>
      <c r="BT5" s="681"/>
      <c r="BU5" s="681"/>
      <c r="BV5" s="681"/>
      <c r="BW5" s="681"/>
      <c r="BX5" s="681"/>
      <c r="BY5" s="681"/>
      <c r="BZ5" s="681"/>
      <c r="CA5" s="681"/>
      <c r="CB5" s="685"/>
      <c r="CD5" s="659" t="s">
        <v>226</v>
      </c>
      <c r="CE5" s="660"/>
      <c r="CF5" s="660"/>
      <c r="CG5" s="660"/>
      <c r="CH5" s="660"/>
      <c r="CI5" s="660"/>
      <c r="CJ5" s="660"/>
      <c r="CK5" s="660"/>
      <c r="CL5" s="660"/>
      <c r="CM5" s="660"/>
      <c r="CN5" s="660"/>
      <c r="CO5" s="660"/>
      <c r="CP5" s="660"/>
      <c r="CQ5" s="661"/>
      <c r="CR5" s="659" t="s">
        <v>232</v>
      </c>
      <c r="CS5" s="660"/>
      <c r="CT5" s="660"/>
      <c r="CU5" s="660"/>
      <c r="CV5" s="660"/>
      <c r="CW5" s="660"/>
      <c r="CX5" s="660"/>
      <c r="CY5" s="661"/>
      <c r="CZ5" s="659" t="s">
        <v>224</v>
      </c>
      <c r="DA5" s="660"/>
      <c r="DB5" s="660"/>
      <c r="DC5" s="661"/>
      <c r="DD5" s="659" t="s">
        <v>233</v>
      </c>
      <c r="DE5" s="660"/>
      <c r="DF5" s="660"/>
      <c r="DG5" s="660"/>
      <c r="DH5" s="660"/>
      <c r="DI5" s="660"/>
      <c r="DJ5" s="660"/>
      <c r="DK5" s="660"/>
      <c r="DL5" s="660"/>
      <c r="DM5" s="660"/>
      <c r="DN5" s="660"/>
      <c r="DO5" s="660"/>
      <c r="DP5" s="661"/>
      <c r="DQ5" s="659" t="s">
        <v>234</v>
      </c>
      <c r="DR5" s="660"/>
      <c r="DS5" s="660"/>
      <c r="DT5" s="660"/>
      <c r="DU5" s="660"/>
      <c r="DV5" s="660"/>
      <c r="DW5" s="660"/>
      <c r="DX5" s="660"/>
      <c r="DY5" s="660"/>
      <c r="DZ5" s="660"/>
      <c r="EA5" s="660"/>
      <c r="EB5" s="660"/>
      <c r="EC5" s="661"/>
    </row>
    <row r="6" spans="2:143" ht="11.25" customHeight="1" x14ac:dyDescent="0.15">
      <c r="B6" s="674" t="s">
        <v>235</v>
      </c>
      <c r="C6" s="675"/>
      <c r="D6" s="675"/>
      <c r="E6" s="675"/>
      <c r="F6" s="675"/>
      <c r="G6" s="675"/>
      <c r="H6" s="675"/>
      <c r="I6" s="675"/>
      <c r="J6" s="675"/>
      <c r="K6" s="675"/>
      <c r="L6" s="675"/>
      <c r="M6" s="675"/>
      <c r="N6" s="675"/>
      <c r="O6" s="675"/>
      <c r="P6" s="675"/>
      <c r="Q6" s="676"/>
      <c r="R6" s="677">
        <v>969481</v>
      </c>
      <c r="S6" s="678"/>
      <c r="T6" s="678"/>
      <c r="U6" s="678"/>
      <c r="V6" s="678"/>
      <c r="W6" s="678"/>
      <c r="X6" s="678"/>
      <c r="Y6" s="679"/>
      <c r="Z6" s="680">
        <v>0.5</v>
      </c>
      <c r="AA6" s="680"/>
      <c r="AB6" s="680"/>
      <c r="AC6" s="680"/>
      <c r="AD6" s="681">
        <v>969481</v>
      </c>
      <c r="AE6" s="681"/>
      <c r="AF6" s="681"/>
      <c r="AG6" s="681"/>
      <c r="AH6" s="681"/>
      <c r="AI6" s="681"/>
      <c r="AJ6" s="681"/>
      <c r="AK6" s="681"/>
      <c r="AL6" s="682">
        <v>1</v>
      </c>
      <c r="AM6" s="683"/>
      <c r="AN6" s="683"/>
      <c r="AO6" s="684"/>
      <c r="AP6" s="674" t="s">
        <v>236</v>
      </c>
      <c r="AQ6" s="675"/>
      <c r="AR6" s="675"/>
      <c r="AS6" s="675"/>
      <c r="AT6" s="675"/>
      <c r="AU6" s="675"/>
      <c r="AV6" s="675"/>
      <c r="AW6" s="675"/>
      <c r="AX6" s="675"/>
      <c r="AY6" s="675"/>
      <c r="AZ6" s="675"/>
      <c r="BA6" s="675"/>
      <c r="BB6" s="675"/>
      <c r="BC6" s="675"/>
      <c r="BD6" s="675"/>
      <c r="BE6" s="675"/>
      <c r="BF6" s="676"/>
      <c r="BG6" s="677">
        <v>49212929</v>
      </c>
      <c r="BH6" s="678"/>
      <c r="BI6" s="678"/>
      <c r="BJ6" s="678"/>
      <c r="BK6" s="678"/>
      <c r="BL6" s="678"/>
      <c r="BM6" s="678"/>
      <c r="BN6" s="679"/>
      <c r="BO6" s="680">
        <v>89.9</v>
      </c>
      <c r="BP6" s="680"/>
      <c r="BQ6" s="680"/>
      <c r="BR6" s="680"/>
      <c r="BS6" s="681">
        <v>844502</v>
      </c>
      <c r="BT6" s="681"/>
      <c r="BU6" s="681"/>
      <c r="BV6" s="681"/>
      <c r="BW6" s="681"/>
      <c r="BX6" s="681"/>
      <c r="BY6" s="681"/>
      <c r="BZ6" s="681"/>
      <c r="CA6" s="681"/>
      <c r="CB6" s="685"/>
      <c r="CD6" s="688" t="s">
        <v>237</v>
      </c>
      <c r="CE6" s="689"/>
      <c r="CF6" s="689"/>
      <c r="CG6" s="689"/>
      <c r="CH6" s="689"/>
      <c r="CI6" s="689"/>
      <c r="CJ6" s="689"/>
      <c r="CK6" s="689"/>
      <c r="CL6" s="689"/>
      <c r="CM6" s="689"/>
      <c r="CN6" s="689"/>
      <c r="CO6" s="689"/>
      <c r="CP6" s="689"/>
      <c r="CQ6" s="690"/>
      <c r="CR6" s="677">
        <v>784839</v>
      </c>
      <c r="CS6" s="678"/>
      <c r="CT6" s="678"/>
      <c r="CU6" s="678"/>
      <c r="CV6" s="678"/>
      <c r="CW6" s="678"/>
      <c r="CX6" s="678"/>
      <c r="CY6" s="679"/>
      <c r="CZ6" s="671">
        <v>0.4</v>
      </c>
      <c r="DA6" s="672"/>
      <c r="DB6" s="672"/>
      <c r="DC6" s="691"/>
      <c r="DD6" s="686" t="s">
        <v>131</v>
      </c>
      <c r="DE6" s="678"/>
      <c r="DF6" s="678"/>
      <c r="DG6" s="678"/>
      <c r="DH6" s="678"/>
      <c r="DI6" s="678"/>
      <c r="DJ6" s="678"/>
      <c r="DK6" s="678"/>
      <c r="DL6" s="678"/>
      <c r="DM6" s="678"/>
      <c r="DN6" s="678"/>
      <c r="DO6" s="678"/>
      <c r="DP6" s="679"/>
      <c r="DQ6" s="686">
        <v>784791</v>
      </c>
      <c r="DR6" s="678"/>
      <c r="DS6" s="678"/>
      <c r="DT6" s="678"/>
      <c r="DU6" s="678"/>
      <c r="DV6" s="678"/>
      <c r="DW6" s="678"/>
      <c r="DX6" s="678"/>
      <c r="DY6" s="678"/>
      <c r="DZ6" s="678"/>
      <c r="EA6" s="678"/>
      <c r="EB6" s="678"/>
      <c r="EC6" s="687"/>
    </row>
    <row r="7" spans="2:143" ht="11.25" customHeight="1" x14ac:dyDescent="0.15">
      <c r="B7" s="674" t="s">
        <v>238</v>
      </c>
      <c r="C7" s="675"/>
      <c r="D7" s="675"/>
      <c r="E7" s="675"/>
      <c r="F7" s="675"/>
      <c r="G7" s="675"/>
      <c r="H7" s="675"/>
      <c r="I7" s="675"/>
      <c r="J7" s="675"/>
      <c r="K7" s="675"/>
      <c r="L7" s="675"/>
      <c r="M7" s="675"/>
      <c r="N7" s="675"/>
      <c r="O7" s="675"/>
      <c r="P7" s="675"/>
      <c r="Q7" s="676"/>
      <c r="R7" s="677">
        <v>84666</v>
      </c>
      <c r="S7" s="678"/>
      <c r="T7" s="678"/>
      <c r="U7" s="678"/>
      <c r="V7" s="678"/>
      <c r="W7" s="678"/>
      <c r="X7" s="678"/>
      <c r="Y7" s="679"/>
      <c r="Z7" s="680">
        <v>0</v>
      </c>
      <c r="AA7" s="680"/>
      <c r="AB7" s="680"/>
      <c r="AC7" s="680"/>
      <c r="AD7" s="681">
        <v>84666</v>
      </c>
      <c r="AE7" s="681"/>
      <c r="AF7" s="681"/>
      <c r="AG7" s="681"/>
      <c r="AH7" s="681"/>
      <c r="AI7" s="681"/>
      <c r="AJ7" s="681"/>
      <c r="AK7" s="681"/>
      <c r="AL7" s="682">
        <v>0.1</v>
      </c>
      <c r="AM7" s="683"/>
      <c r="AN7" s="683"/>
      <c r="AO7" s="684"/>
      <c r="AP7" s="674" t="s">
        <v>239</v>
      </c>
      <c r="AQ7" s="675"/>
      <c r="AR7" s="675"/>
      <c r="AS7" s="675"/>
      <c r="AT7" s="675"/>
      <c r="AU7" s="675"/>
      <c r="AV7" s="675"/>
      <c r="AW7" s="675"/>
      <c r="AX7" s="675"/>
      <c r="AY7" s="675"/>
      <c r="AZ7" s="675"/>
      <c r="BA7" s="675"/>
      <c r="BB7" s="675"/>
      <c r="BC7" s="675"/>
      <c r="BD7" s="675"/>
      <c r="BE7" s="675"/>
      <c r="BF7" s="676"/>
      <c r="BG7" s="677">
        <v>25389212</v>
      </c>
      <c r="BH7" s="678"/>
      <c r="BI7" s="678"/>
      <c r="BJ7" s="678"/>
      <c r="BK7" s="678"/>
      <c r="BL7" s="678"/>
      <c r="BM7" s="678"/>
      <c r="BN7" s="679"/>
      <c r="BO7" s="680">
        <v>46.4</v>
      </c>
      <c r="BP7" s="680"/>
      <c r="BQ7" s="680"/>
      <c r="BR7" s="680"/>
      <c r="BS7" s="681">
        <v>844502</v>
      </c>
      <c r="BT7" s="681"/>
      <c r="BU7" s="681"/>
      <c r="BV7" s="681"/>
      <c r="BW7" s="681"/>
      <c r="BX7" s="681"/>
      <c r="BY7" s="681"/>
      <c r="BZ7" s="681"/>
      <c r="CA7" s="681"/>
      <c r="CB7" s="685"/>
      <c r="CD7" s="692" t="s">
        <v>240</v>
      </c>
      <c r="CE7" s="693"/>
      <c r="CF7" s="693"/>
      <c r="CG7" s="693"/>
      <c r="CH7" s="693"/>
      <c r="CI7" s="693"/>
      <c r="CJ7" s="693"/>
      <c r="CK7" s="693"/>
      <c r="CL7" s="693"/>
      <c r="CM7" s="693"/>
      <c r="CN7" s="693"/>
      <c r="CO7" s="693"/>
      <c r="CP7" s="693"/>
      <c r="CQ7" s="694"/>
      <c r="CR7" s="677">
        <v>17786246</v>
      </c>
      <c r="CS7" s="678"/>
      <c r="CT7" s="678"/>
      <c r="CU7" s="678"/>
      <c r="CV7" s="678"/>
      <c r="CW7" s="678"/>
      <c r="CX7" s="678"/>
      <c r="CY7" s="679"/>
      <c r="CZ7" s="680">
        <v>8.6</v>
      </c>
      <c r="DA7" s="680"/>
      <c r="DB7" s="680"/>
      <c r="DC7" s="680"/>
      <c r="DD7" s="686">
        <v>1547889</v>
      </c>
      <c r="DE7" s="678"/>
      <c r="DF7" s="678"/>
      <c r="DG7" s="678"/>
      <c r="DH7" s="678"/>
      <c r="DI7" s="678"/>
      <c r="DJ7" s="678"/>
      <c r="DK7" s="678"/>
      <c r="DL7" s="678"/>
      <c r="DM7" s="678"/>
      <c r="DN7" s="678"/>
      <c r="DO7" s="678"/>
      <c r="DP7" s="679"/>
      <c r="DQ7" s="686">
        <v>14212656</v>
      </c>
      <c r="DR7" s="678"/>
      <c r="DS7" s="678"/>
      <c r="DT7" s="678"/>
      <c r="DU7" s="678"/>
      <c r="DV7" s="678"/>
      <c r="DW7" s="678"/>
      <c r="DX7" s="678"/>
      <c r="DY7" s="678"/>
      <c r="DZ7" s="678"/>
      <c r="EA7" s="678"/>
      <c r="EB7" s="678"/>
      <c r="EC7" s="687"/>
    </row>
    <row r="8" spans="2:143" ht="11.25" customHeight="1" x14ac:dyDescent="0.15">
      <c r="B8" s="674" t="s">
        <v>241</v>
      </c>
      <c r="C8" s="675"/>
      <c r="D8" s="675"/>
      <c r="E8" s="675"/>
      <c r="F8" s="675"/>
      <c r="G8" s="675"/>
      <c r="H8" s="675"/>
      <c r="I8" s="675"/>
      <c r="J8" s="675"/>
      <c r="K8" s="675"/>
      <c r="L8" s="675"/>
      <c r="M8" s="675"/>
      <c r="N8" s="675"/>
      <c r="O8" s="675"/>
      <c r="P8" s="675"/>
      <c r="Q8" s="676"/>
      <c r="R8" s="677">
        <v>115707</v>
      </c>
      <c r="S8" s="678"/>
      <c r="T8" s="678"/>
      <c r="U8" s="678"/>
      <c r="V8" s="678"/>
      <c r="W8" s="678"/>
      <c r="X8" s="678"/>
      <c r="Y8" s="679"/>
      <c r="Z8" s="680">
        <v>0.1</v>
      </c>
      <c r="AA8" s="680"/>
      <c r="AB8" s="680"/>
      <c r="AC8" s="680"/>
      <c r="AD8" s="681">
        <v>115707</v>
      </c>
      <c r="AE8" s="681"/>
      <c r="AF8" s="681"/>
      <c r="AG8" s="681"/>
      <c r="AH8" s="681"/>
      <c r="AI8" s="681"/>
      <c r="AJ8" s="681"/>
      <c r="AK8" s="681"/>
      <c r="AL8" s="682">
        <v>0.1</v>
      </c>
      <c r="AM8" s="683"/>
      <c r="AN8" s="683"/>
      <c r="AO8" s="684"/>
      <c r="AP8" s="674" t="s">
        <v>242</v>
      </c>
      <c r="AQ8" s="675"/>
      <c r="AR8" s="675"/>
      <c r="AS8" s="675"/>
      <c r="AT8" s="675"/>
      <c r="AU8" s="675"/>
      <c r="AV8" s="675"/>
      <c r="AW8" s="675"/>
      <c r="AX8" s="675"/>
      <c r="AY8" s="675"/>
      <c r="AZ8" s="675"/>
      <c r="BA8" s="675"/>
      <c r="BB8" s="675"/>
      <c r="BC8" s="675"/>
      <c r="BD8" s="675"/>
      <c r="BE8" s="675"/>
      <c r="BF8" s="676"/>
      <c r="BG8" s="677">
        <v>685560</v>
      </c>
      <c r="BH8" s="678"/>
      <c r="BI8" s="678"/>
      <c r="BJ8" s="678"/>
      <c r="BK8" s="678"/>
      <c r="BL8" s="678"/>
      <c r="BM8" s="678"/>
      <c r="BN8" s="679"/>
      <c r="BO8" s="680">
        <v>1.3</v>
      </c>
      <c r="BP8" s="680"/>
      <c r="BQ8" s="680"/>
      <c r="BR8" s="680"/>
      <c r="BS8" s="686" t="s">
        <v>131</v>
      </c>
      <c r="BT8" s="678"/>
      <c r="BU8" s="678"/>
      <c r="BV8" s="678"/>
      <c r="BW8" s="678"/>
      <c r="BX8" s="678"/>
      <c r="BY8" s="678"/>
      <c r="BZ8" s="678"/>
      <c r="CA8" s="678"/>
      <c r="CB8" s="687"/>
      <c r="CD8" s="692" t="s">
        <v>243</v>
      </c>
      <c r="CE8" s="693"/>
      <c r="CF8" s="693"/>
      <c r="CG8" s="693"/>
      <c r="CH8" s="693"/>
      <c r="CI8" s="693"/>
      <c r="CJ8" s="693"/>
      <c r="CK8" s="693"/>
      <c r="CL8" s="693"/>
      <c r="CM8" s="693"/>
      <c r="CN8" s="693"/>
      <c r="CO8" s="693"/>
      <c r="CP8" s="693"/>
      <c r="CQ8" s="694"/>
      <c r="CR8" s="677">
        <v>82477385</v>
      </c>
      <c r="CS8" s="678"/>
      <c r="CT8" s="678"/>
      <c r="CU8" s="678"/>
      <c r="CV8" s="678"/>
      <c r="CW8" s="678"/>
      <c r="CX8" s="678"/>
      <c r="CY8" s="679"/>
      <c r="CZ8" s="680">
        <v>39.700000000000003</v>
      </c>
      <c r="DA8" s="680"/>
      <c r="DB8" s="680"/>
      <c r="DC8" s="680"/>
      <c r="DD8" s="686">
        <v>1187842</v>
      </c>
      <c r="DE8" s="678"/>
      <c r="DF8" s="678"/>
      <c r="DG8" s="678"/>
      <c r="DH8" s="678"/>
      <c r="DI8" s="678"/>
      <c r="DJ8" s="678"/>
      <c r="DK8" s="678"/>
      <c r="DL8" s="678"/>
      <c r="DM8" s="678"/>
      <c r="DN8" s="678"/>
      <c r="DO8" s="678"/>
      <c r="DP8" s="679"/>
      <c r="DQ8" s="686">
        <v>37526587</v>
      </c>
      <c r="DR8" s="678"/>
      <c r="DS8" s="678"/>
      <c r="DT8" s="678"/>
      <c r="DU8" s="678"/>
      <c r="DV8" s="678"/>
      <c r="DW8" s="678"/>
      <c r="DX8" s="678"/>
      <c r="DY8" s="678"/>
      <c r="DZ8" s="678"/>
      <c r="EA8" s="678"/>
      <c r="EB8" s="678"/>
      <c r="EC8" s="687"/>
    </row>
    <row r="9" spans="2:143" ht="11.25" customHeight="1" x14ac:dyDescent="0.15">
      <c r="B9" s="674" t="s">
        <v>244</v>
      </c>
      <c r="C9" s="675"/>
      <c r="D9" s="675"/>
      <c r="E9" s="675"/>
      <c r="F9" s="675"/>
      <c r="G9" s="675"/>
      <c r="H9" s="675"/>
      <c r="I9" s="675"/>
      <c r="J9" s="675"/>
      <c r="K9" s="675"/>
      <c r="L9" s="675"/>
      <c r="M9" s="675"/>
      <c r="N9" s="675"/>
      <c r="O9" s="675"/>
      <c r="P9" s="675"/>
      <c r="Q9" s="676"/>
      <c r="R9" s="677">
        <v>118041</v>
      </c>
      <c r="S9" s="678"/>
      <c r="T9" s="678"/>
      <c r="U9" s="678"/>
      <c r="V9" s="678"/>
      <c r="W9" s="678"/>
      <c r="X9" s="678"/>
      <c r="Y9" s="679"/>
      <c r="Z9" s="680">
        <v>0.1</v>
      </c>
      <c r="AA9" s="680"/>
      <c r="AB9" s="680"/>
      <c r="AC9" s="680"/>
      <c r="AD9" s="681">
        <v>118041</v>
      </c>
      <c r="AE9" s="681"/>
      <c r="AF9" s="681"/>
      <c r="AG9" s="681"/>
      <c r="AH9" s="681"/>
      <c r="AI9" s="681"/>
      <c r="AJ9" s="681"/>
      <c r="AK9" s="681"/>
      <c r="AL9" s="682">
        <v>0.1</v>
      </c>
      <c r="AM9" s="683"/>
      <c r="AN9" s="683"/>
      <c r="AO9" s="684"/>
      <c r="AP9" s="674" t="s">
        <v>245</v>
      </c>
      <c r="AQ9" s="675"/>
      <c r="AR9" s="675"/>
      <c r="AS9" s="675"/>
      <c r="AT9" s="675"/>
      <c r="AU9" s="675"/>
      <c r="AV9" s="675"/>
      <c r="AW9" s="675"/>
      <c r="AX9" s="675"/>
      <c r="AY9" s="675"/>
      <c r="AZ9" s="675"/>
      <c r="BA9" s="675"/>
      <c r="BB9" s="675"/>
      <c r="BC9" s="675"/>
      <c r="BD9" s="675"/>
      <c r="BE9" s="675"/>
      <c r="BF9" s="676"/>
      <c r="BG9" s="677">
        <v>19301614</v>
      </c>
      <c r="BH9" s="678"/>
      <c r="BI9" s="678"/>
      <c r="BJ9" s="678"/>
      <c r="BK9" s="678"/>
      <c r="BL9" s="678"/>
      <c r="BM9" s="678"/>
      <c r="BN9" s="679"/>
      <c r="BO9" s="680">
        <v>35.299999999999997</v>
      </c>
      <c r="BP9" s="680"/>
      <c r="BQ9" s="680"/>
      <c r="BR9" s="680"/>
      <c r="BS9" s="686" t="s">
        <v>131</v>
      </c>
      <c r="BT9" s="678"/>
      <c r="BU9" s="678"/>
      <c r="BV9" s="678"/>
      <c r="BW9" s="678"/>
      <c r="BX9" s="678"/>
      <c r="BY9" s="678"/>
      <c r="BZ9" s="678"/>
      <c r="CA9" s="678"/>
      <c r="CB9" s="687"/>
      <c r="CD9" s="692" t="s">
        <v>246</v>
      </c>
      <c r="CE9" s="693"/>
      <c r="CF9" s="693"/>
      <c r="CG9" s="693"/>
      <c r="CH9" s="693"/>
      <c r="CI9" s="693"/>
      <c r="CJ9" s="693"/>
      <c r="CK9" s="693"/>
      <c r="CL9" s="693"/>
      <c r="CM9" s="693"/>
      <c r="CN9" s="693"/>
      <c r="CO9" s="693"/>
      <c r="CP9" s="693"/>
      <c r="CQ9" s="694"/>
      <c r="CR9" s="677">
        <v>29283353</v>
      </c>
      <c r="CS9" s="678"/>
      <c r="CT9" s="678"/>
      <c r="CU9" s="678"/>
      <c r="CV9" s="678"/>
      <c r="CW9" s="678"/>
      <c r="CX9" s="678"/>
      <c r="CY9" s="679"/>
      <c r="CZ9" s="680">
        <v>14.1</v>
      </c>
      <c r="DA9" s="680"/>
      <c r="DB9" s="680"/>
      <c r="DC9" s="680"/>
      <c r="DD9" s="686">
        <v>615921</v>
      </c>
      <c r="DE9" s="678"/>
      <c r="DF9" s="678"/>
      <c r="DG9" s="678"/>
      <c r="DH9" s="678"/>
      <c r="DI9" s="678"/>
      <c r="DJ9" s="678"/>
      <c r="DK9" s="678"/>
      <c r="DL9" s="678"/>
      <c r="DM9" s="678"/>
      <c r="DN9" s="678"/>
      <c r="DO9" s="678"/>
      <c r="DP9" s="679"/>
      <c r="DQ9" s="686">
        <v>10376144</v>
      </c>
      <c r="DR9" s="678"/>
      <c r="DS9" s="678"/>
      <c r="DT9" s="678"/>
      <c r="DU9" s="678"/>
      <c r="DV9" s="678"/>
      <c r="DW9" s="678"/>
      <c r="DX9" s="678"/>
      <c r="DY9" s="678"/>
      <c r="DZ9" s="678"/>
      <c r="EA9" s="678"/>
      <c r="EB9" s="678"/>
      <c r="EC9" s="687"/>
    </row>
    <row r="10" spans="2:143" ht="11.25" customHeight="1" x14ac:dyDescent="0.15">
      <c r="B10" s="674" t="s">
        <v>247</v>
      </c>
      <c r="C10" s="675"/>
      <c r="D10" s="675"/>
      <c r="E10" s="675"/>
      <c r="F10" s="675"/>
      <c r="G10" s="675"/>
      <c r="H10" s="675"/>
      <c r="I10" s="675"/>
      <c r="J10" s="675"/>
      <c r="K10" s="675"/>
      <c r="L10" s="675"/>
      <c r="M10" s="675"/>
      <c r="N10" s="675"/>
      <c r="O10" s="675"/>
      <c r="P10" s="675"/>
      <c r="Q10" s="676"/>
      <c r="R10" s="677" t="s">
        <v>131</v>
      </c>
      <c r="S10" s="678"/>
      <c r="T10" s="678"/>
      <c r="U10" s="678"/>
      <c r="V10" s="678"/>
      <c r="W10" s="678"/>
      <c r="X10" s="678"/>
      <c r="Y10" s="679"/>
      <c r="Z10" s="680" t="s">
        <v>131</v>
      </c>
      <c r="AA10" s="680"/>
      <c r="AB10" s="680"/>
      <c r="AC10" s="680"/>
      <c r="AD10" s="681" t="s">
        <v>248</v>
      </c>
      <c r="AE10" s="681"/>
      <c r="AF10" s="681"/>
      <c r="AG10" s="681"/>
      <c r="AH10" s="681"/>
      <c r="AI10" s="681"/>
      <c r="AJ10" s="681"/>
      <c r="AK10" s="681"/>
      <c r="AL10" s="682" t="s">
        <v>131</v>
      </c>
      <c r="AM10" s="683"/>
      <c r="AN10" s="683"/>
      <c r="AO10" s="684"/>
      <c r="AP10" s="674" t="s">
        <v>249</v>
      </c>
      <c r="AQ10" s="675"/>
      <c r="AR10" s="675"/>
      <c r="AS10" s="675"/>
      <c r="AT10" s="675"/>
      <c r="AU10" s="675"/>
      <c r="AV10" s="675"/>
      <c r="AW10" s="675"/>
      <c r="AX10" s="675"/>
      <c r="AY10" s="675"/>
      <c r="AZ10" s="675"/>
      <c r="BA10" s="675"/>
      <c r="BB10" s="675"/>
      <c r="BC10" s="675"/>
      <c r="BD10" s="675"/>
      <c r="BE10" s="675"/>
      <c r="BF10" s="676"/>
      <c r="BG10" s="677">
        <v>1132251</v>
      </c>
      <c r="BH10" s="678"/>
      <c r="BI10" s="678"/>
      <c r="BJ10" s="678"/>
      <c r="BK10" s="678"/>
      <c r="BL10" s="678"/>
      <c r="BM10" s="678"/>
      <c r="BN10" s="679"/>
      <c r="BO10" s="680">
        <v>2.1</v>
      </c>
      <c r="BP10" s="680"/>
      <c r="BQ10" s="680"/>
      <c r="BR10" s="680"/>
      <c r="BS10" s="686" t="s">
        <v>248</v>
      </c>
      <c r="BT10" s="678"/>
      <c r="BU10" s="678"/>
      <c r="BV10" s="678"/>
      <c r="BW10" s="678"/>
      <c r="BX10" s="678"/>
      <c r="BY10" s="678"/>
      <c r="BZ10" s="678"/>
      <c r="CA10" s="678"/>
      <c r="CB10" s="687"/>
      <c r="CD10" s="692" t="s">
        <v>250</v>
      </c>
      <c r="CE10" s="693"/>
      <c r="CF10" s="693"/>
      <c r="CG10" s="693"/>
      <c r="CH10" s="693"/>
      <c r="CI10" s="693"/>
      <c r="CJ10" s="693"/>
      <c r="CK10" s="693"/>
      <c r="CL10" s="693"/>
      <c r="CM10" s="693"/>
      <c r="CN10" s="693"/>
      <c r="CO10" s="693"/>
      <c r="CP10" s="693"/>
      <c r="CQ10" s="694"/>
      <c r="CR10" s="677" t="s">
        <v>248</v>
      </c>
      <c r="CS10" s="678"/>
      <c r="CT10" s="678"/>
      <c r="CU10" s="678"/>
      <c r="CV10" s="678"/>
      <c r="CW10" s="678"/>
      <c r="CX10" s="678"/>
      <c r="CY10" s="679"/>
      <c r="CZ10" s="680" t="s">
        <v>131</v>
      </c>
      <c r="DA10" s="680"/>
      <c r="DB10" s="680"/>
      <c r="DC10" s="680"/>
      <c r="DD10" s="686" t="s">
        <v>131</v>
      </c>
      <c r="DE10" s="678"/>
      <c r="DF10" s="678"/>
      <c r="DG10" s="678"/>
      <c r="DH10" s="678"/>
      <c r="DI10" s="678"/>
      <c r="DJ10" s="678"/>
      <c r="DK10" s="678"/>
      <c r="DL10" s="678"/>
      <c r="DM10" s="678"/>
      <c r="DN10" s="678"/>
      <c r="DO10" s="678"/>
      <c r="DP10" s="679"/>
      <c r="DQ10" s="686" t="s">
        <v>248</v>
      </c>
      <c r="DR10" s="678"/>
      <c r="DS10" s="678"/>
      <c r="DT10" s="678"/>
      <c r="DU10" s="678"/>
      <c r="DV10" s="678"/>
      <c r="DW10" s="678"/>
      <c r="DX10" s="678"/>
      <c r="DY10" s="678"/>
      <c r="DZ10" s="678"/>
      <c r="EA10" s="678"/>
      <c r="EB10" s="678"/>
      <c r="EC10" s="687"/>
    </row>
    <row r="11" spans="2:143" ht="11.25" customHeight="1" x14ac:dyDescent="0.15">
      <c r="B11" s="674" t="s">
        <v>251</v>
      </c>
      <c r="C11" s="675"/>
      <c r="D11" s="675"/>
      <c r="E11" s="675"/>
      <c r="F11" s="675"/>
      <c r="G11" s="675"/>
      <c r="H11" s="675"/>
      <c r="I11" s="675"/>
      <c r="J11" s="675"/>
      <c r="K11" s="675"/>
      <c r="L11" s="675"/>
      <c r="M11" s="675"/>
      <c r="N11" s="675"/>
      <c r="O11" s="675"/>
      <c r="P11" s="675"/>
      <c r="Q11" s="676"/>
      <c r="R11" s="677" t="s">
        <v>248</v>
      </c>
      <c r="S11" s="678"/>
      <c r="T11" s="678"/>
      <c r="U11" s="678"/>
      <c r="V11" s="678"/>
      <c r="W11" s="678"/>
      <c r="X11" s="678"/>
      <c r="Y11" s="679"/>
      <c r="Z11" s="680" t="s">
        <v>248</v>
      </c>
      <c r="AA11" s="680"/>
      <c r="AB11" s="680"/>
      <c r="AC11" s="680"/>
      <c r="AD11" s="681" t="s">
        <v>248</v>
      </c>
      <c r="AE11" s="681"/>
      <c r="AF11" s="681"/>
      <c r="AG11" s="681"/>
      <c r="AH11" s="681"/>
      <c r="AI11" s="681"/>
      <c r="AJ11" s="681"/>
      <c r="AK11" s="681"/>
      <c r="AL11" s="682" t="s">
        <v>131</v>
      </c>
      <c r="AM11" s="683"/>
      <c r="AN11" s="683"/>
      <c r="AO11" s="684"/>
      <c r="AP11" s="674" t="s">
        <v>252</v>
      </c>
      <c r="AQ11" s="675"/>
      <c r="AR11" s="675"/>
      <c r="AS11" s="675"/>
      <c r="AT11" s="675"/>
      <c r="AU11" s="675"/>
      <c r="AV11" s="675"/>
      <c r="AW11" s="675"/>
      <c r="AX11" s="675"/>
      <c r="AY11" s="675"/>
      <c r="AZ11" s="675"/>
      <c r="BA11" s="675"/>
      <c r="BB11" s="675"/>
      <c r="BC11" s="675"/>
      <c r="BD11" s="675"/>
      <c r="BE11" s="675"/>
      <c r="BF11" s="676"/>
      <c r="BG11" s="677">
        <v>4269787</v>
      </c>
      <c r="BH11" s="678"/>
      <c r="BI11" s="678"/>
      <c r="BJ11" s="678"/>
      <c r="BK11" s="678"/>
      <c r="BL11" s="678"/>
      <c r="BM11" s="678"/>
      <c r="BN11" s="679"/>
      <c r="BO11" s="680">
        <v>7.8</v>
      </c>
      <c r="BP11" s="680"/>
      <c r="BQ11" s="680"/>
      <c r="BR11" s="680"/>
      <c r="BS11" s="686">
        <v>844502</v>
      </c>
      <c r="BT11" s="678"/>
      <c r="BU11" s="678"/>
      <c r="BV11" s="678"/>
      <c r="BW11" s="678"/>
      <c r="BX11" s="678"/>
      <c r="BY11" s="678"/>
      <c r="BZ11" s="678"/>
      <c r="CA11" s="678"/>
      <c r="CB11" s="687"/>
      <c r="CD11" s="692" t="s">
        <v>253</v>
      </c>
      <c r="CE11" s="693"/>
      <c r="CF11" s="693"/>
      <c r="CG11" s="693"/>
      <c r="CH11" s="693"/>
      <c r="CI11" s="693"/>
      <c r="CJ11" s="693"/>
      <c r="CK11" s="693"/>
      <c r="CL11" s="693"/>
      <c r="CM11" s="693"/>
      <c r="CN11" s="693"/>
      <c r="CO11" s="693"/>
      <c r="CP11" s="693"/>
      <c r="CQ11" s="694"/>
      <c r="CR11" s="677">
        <v>3820514</v>
      </c>
      <c r="CS11" s="678"/>
      <c r="CT11" s="678"/>
      <c r="CU11" s="678"/>
      <c r="CV11" s="678"/>
      <c r="CW11" s="678"/>
      <c r="CX11" s="678"/>
      <c r="CY11" s="679"/>
      <c r="CZ11" s="680">
        <v>1.8</v>
      </c>
      <c r="DA11" s="680"/>
      <c r="DB11" s="680"/>
      <c r="DC11" s="680"/>
      <c r="DD11" s="686">
        <v>705227</v>
      </c>
      <c r="DE11" s="678"/>
      <c r="DF11" s="678"/>
      <c r="DG11" s="678"/>
      <c r="DH11" s="678"/>
      <c r="DI11" s="678"/>
      <c r="DJ11" s="678"/>
      <c r="DK11" s="678"/>
      <c r="DL11" s="678"/>
      <c r="DM11" s="678"/>
      <c r="DN11" s="678"/>
      <c r="DO11" s="678"/>
      <c r="DP11" s="679"/>
      <c r="DQ11" s="686">
        <v>1522168</v>
      </c>
      <c r="DR11" s="678"/>
      <c r="DS11" s="678"/>
      <c r="DT11" s="678"/>
      <c r="DU11" s="678"/>
      <c r="DV11" s="678"/>
      <c r="DW11" s="678"/>
      <c r="DX11" s="678"/>
      <c r="DY11" s="678"/>
      <c r="DZ11" s="678"/>
      <c r="EA11" s="678"/>
      <c r="EB11" s="678"/>
      <c r="EC11" s="687"/>
    </row>
    <row r="12" spans="2:143" ht="11.25" customHeight="1" x14ac:dyDescent="0.15">
      <c r="B12" s="674" t="s">
        <v>254</v>
      </c>
      <c r="C12" s="675"/>
      <c r="D12" s="675"/>
      <c r="E12" s="675"/>
      <c r="F12" s="675"/>
      <c r="G12" s="675"/>
      <c r="H12" s="675"/>
      <c r="I12" s="675"/>
      <c r="J12" s="675"/>
      <c r="K12" s="675"/>
      <c r="L12" s="675"/>
      <c r="M12" s="675"/>
      <c r="N12" s="675"/>
      <c r="O12" s="675"/>
      <c r="P12" s="675"/>
      <c r="Q12" s="676"/>
      <c r="R12" s="677">
        <v>8263522</v>
      </c>
      <c r="S12" s="678"/>
      <c r="T12" s="678"/>
      <c r="U12" s="678"/>
      <c r="V12" s="678"/>
      <c r="W12" s="678"/>
      <c r="X12" s="678"/>
      <c r="Y12" s="679"/>
      <c r="Z12" s="680">
        <v>3.9</v>
      </c>
      <c r="AA12" s="680"/>
      <c r="AB12" s="680"/>
      <c r="AC12" s="680"/>
      <c r="AD12" s="681">
        <v>8263522</v>
      </c>
      <c r="AE12" s="681"/>
      <c r="AF12" s="681"/>
      <c r="AG12" s="681"/>
      <c r="AH12" s="681"/>
      <c r="AI12" s="681"/>
      <c r="AJ12" s="681"/>
      <c r="AK12" s="681"/>
      <c r="AL12" s="682">
        <v>8.8000000000000007</v>
      </c>
      <c r="AM12" s="683"/>
      <c r="AN12" s="683"/>
      <c r="AO12" s="684"/>
      <c r="AP12" s="674" t="s">
        <v>255</v>
      </c>
      <c r="AQ12" s="675"/>
      <c r="AR12" s="675"/>
      <c r="AS12" s="675"/>
      <c r="AT12" s="675"/>
      <c r="AU12" s="675"/>
      <c r="AV12" s="675"/>
      <c r="AW12" s="675"/>
      <c r="AX12" s="675"/>
      <c r="AY12" s="675"/>
      <c r="AZ12" s="675"/>
      <c r="BA12" s="675"/>
      <c r="BB12" s="675"/>
      <c r="BC12" s="675"/>
      <c r="BD12" s="675"/>
      <c r="BE12" s="675"/>
      <c r="BF12" s="676"/>
      <c r="BG12" s="677">
        <v>20188057</v>
      </c>
      <c r="BH12" s="678"/>
      <c r="BI12" s="678"/>
      <c r="BJ12" s="678"/>
      <c r="BK12" s="678"/>
      <c r="BL12" s="678"/>
      <c r="BM12" s="678"/>
      <c r="BN12" s="679"/>
      <c r="BO12" s="680">
        <v>36.9</v>
      </c>
      <c r="BP12" s="680"/>
      <c r="BQ12" s="680"/>
      <c r="BR12" s="680"/>
      <c r="BS12" s="686" t="s">
        <v>131</v>
      </c>
      <c r="BT12" s="678"/>
      <c r="BU12" s="678"/>
      <c r="BV12" s="678"/>
      <c r="BW12" s="678"/>
      <c r="BX12" s="678"/>
      <c r="BY12" s="678"/>
      <c r="BZ12" s="678"/>
      <c r="CA12" s="678"/>
      <c r="CB12" s="687"/>
      <c r="CD12" s="692" t="s">
        <v>256</v>
      </c>
      <c r="CE12" s="693"/>
      <c r="CF12" s="693"/>
      <c r="CG12" s="693"/>
      <c r="CH12" s="693"/>
      <c r="CI12" s="693"/>
      <c r="CJ12" s="693"/>
      <c r="CK12" s="693"/>
      <c r="CL12" s="693"/>
      <c r="CM12" s="693"/>
      <c r="CN12" s="693"/>
      <c r="CO12" s="693"/>
      <c r="CP12" s="693"/>
      <c r="CQ12" s="694"/>
      <c r="CR12" s="677">
        <v>5353288</v>
      </c>
      <c r="CS12" s="678"/>
      <c r="CT12" s="678"/>
      <c r="CU12" s="678"/>
      <c r="CV12" s="678"/>
      <c r="CW12" s="678"/>
      <c r="CX12" s="678"/>
      <c r="CY12" s="679"/>
      <c r="CZ12" s="680">
        <v>2.6</v>
      </c>
      <c r="DA12" s="680"/>
      <c r="DB12" s="680"/>
      <c r="DC12" s="680"/>
      <c r="DD12" s="686">
        <v>501145</v>
      </c>
      <c r="DE12" s="678"/>
      <c r="DF12" s="678"/>
      <c r="DG12" s="678"/>
      <c r="DH12" s="678"/>
      <c r="DI12" s="678"/>
      <c r="DJ12" s="678"/>
      <c r="DK12" s="678"/>
      <c r="DL12" s="678"/>
      <c r="DM12" s="678"/>
      <c r="DN12" s="678"/>
      <c r="DO12" s="678"/>
      <c r="DP12" s="679"/>
      <c r="DQ12" s="686">
        <v>2083545</v>
      </c>
      <c r="DR12" s="678"/>
      <c r="DS12" s="678"/>
      <c r="DT12" s="678"/>
      <c r="DU12" s="678"/>
      <c r="DV12" s="678"/>
      <c r="DW12" s="678"/>
      <c r="DX12" s="678"/>
      <c r="DY12" s="678"/>
      <c r="DZ12" s="678"/>
      <c r="EA12" s="678"/>
      <c r="EB12" s="678"/>
      <c r="EC12" s="687"/>
    </row>
    <row r="13" spans="2:143" ht="11.25" customHeight="1" x14ac:dyDescent="0.15">
      <c r="B13" s="674" t="s">
        <v>257</v>
      </c>
      <c r="C13" s="675"/>
      <c r="D13" s="675"/>
      <c r="E13" s="675"/>
      <c r="F13" s="675"/>
      <c r="G13" s="675"/>
      <c r="H13" s="675"/>
      <c r="I13" s="675"/>
      <c r="J13" s="675"/>
      <c r="K13" s="675"/>
      <c r="L13" s="675"/>
      <c r="M13" s="675"/>
      <c r="N13" s="675"/>
      <c r="O13" s="675"/>
      <c r="P13" s="675"/>
      <c r="Q13" s="676"/>
      <c r="R13" s="677">
        <v>52299</v>
      </c>
      <c r="S13" s="678"/>
      <c r="T13" s="678"/>
      <c r="U13" s="678"/>
      <c r="V13" s="678"/>
      <c r="W13" s="678"/>
      <c r="X13" s="678"/>
      <c r="Y13" s="679"/>
      <c r="Z13" s="680">
        <v>0</v>
      </c>
      <c r="AA13" s="680"/>
      <c r="AB13" s="680"/>
      <c r="AC13" s="680"/>
      <c r="AD13" s="681">
        <v>52299</v>
      </c>
      <c r="AE13" s="681"/>
      <c r="AF13" s="681"/>
      <c r="AG13" s="681"/>
      <c r="AH13" s="681"/>
      <c r="AI13" s="681"/>
      <c r="AJ13" s="681"/>
      <c r="AK13" s="681"/>
      <c r="AL13" s="682">
        <v>0.1</v>
      </c>
      <c r="AM13" s="683"/>
      <c r="AN13" s="683"/>
      <c r="AO13" s="684"/>
      <c r="AP13" s="674" t="s">
        <v>258</v>
      </c>
      <c r="AQ13" s="675"/>
      <c r="AR13" s="675"/>
      <c r="AS13" s="675"/>
      <c r="AT13" s="675"/>
      <c r="AU13" s="675"/>
      <c r="AV13" s="675"/>
      <c r="AW13" s="675"/>
      <c r="AX13" s="675"/>
      <c r="AY13" s="675"/>
      <c r="AZ13" s="675"/>
      <c r="BA13" s="675"/>
      <c r="BB13" s="675"/>
      <c r="BC13" s="675"/>
      <c r="BD13" s="675"/>
      <c r="BE13" s="675"/>
      <c r="BF13" s="676"/>
      <c r="BG13" s="677">
        <v>19872771</v>
      </c>
      <c r="BH13" s="678"/>
      <c r="BI13" s="678"/>
      <c r="BJ13" s="678"/>
      <c r="BK13" s="678"/>
      <c r="BL13" s="678"/>
      <c r="BM13" s="678"/>
      <c r="BN13" s="679"/>
      <c r="BO13" s="680">
        <v>36.299999999999997</v>
      </c>
      <c r="BP13" s="680"/>
      <c r="BQ13" s="680"/>
      <c r="BR13" s="680"/>
      <c r="BS13" s="686" t="s">
        <v>131</v>
      </c>
      <c r="BT13" s="678"/>
      <c r="BU13" s="678"/>
      <c r="BV13" s="678"/>
      <c r="BW13" s="678"/>
      <c r="BX13" s="678"/>
      <c r="BY13" s="678"/>
      <c r="BZ13" s="678"/>
      <c r="CA13" s="678"/>
      <c r="CB13" s="687"/>
      <c r="CD13" s="692" t="s">
        <v>259</v>
      </c>
      <c r="CE13" s="693"/>
      <c r="CF13" s="693"/>
      <c r="CG13" s="693"/>
      <c r="CH13" s="693"/>
      <c r="CI13" s="693"/>
      <c r="CJ13" s="693"/>
      <c r="CK13" s="693"/>
      <c r="CL13" s="693"/>
      <c r="CM13" s="693"/>
      <c r="CN13" s="693"/>
      <c r="CO13" s="693"/>
      <c r="CP13" s="693"/>
      <c r="CQ13" s="694"/>
      <c r="CR13" s="677">
        <v>21385374</v>
      </c>
      <c r="CS13" s="678"/>
      <c r="CT13" s="678"/>
      <c r="CU13" s="678"/>
      <c r="CV13" s="678"/>
      <c r="CW13" s="678"/>
      <c r="CX13" s="678"/>
      <c r="CY13" s="679"/>
      <c r="CZ13" s="680">
        <v>10.3</v>
      </c>
      <c r="DA13" s="680"/>
      <c r="DB13" s="680"/>
      <c r="DC13" s="680"/>
      <c r="DD13" s="686">
        <v>8728321</v>
      </c>
      <c r="DE13" s="678"/>
      <c r="DF13" s="678"/>
      <c r="DG13" s="678"/>
      <c r="DH13" s="678"/>
      <c r="DI13" s="678"/>
      <c r="DJ13" s="678"/>
      <c r="DK13" s="678"/>
      <c r="DL13" s="678"/>
      <c r="DM13" s="678"/>
      <c r="DN13" s="678"/>
      <c r="DO13" s="678"/>
      <c r="DP13" s="679"/>
      <c r="DQ13" s="686">
        <v>12325062</v>
      </c>
      <c r="DR13" s="678"/>
      <c r="DS13" s="678"/>
      <c r="DT13" s="678"/>
      <c r="DU13" s="678"/>
      <c r="DV13" s="678"/>
      <c r="DW13" s="678"/>
      <c r="DX13" s="678"/>
      <c r="DY13" s="678"/>
      <c r="DZ13" s="678"/>
      <c r="EA13" s="678"/>
      <c r="EB13" s="678"/>
      <c r="EC13" s="687"/>
    </row>
    <row r="14" spans="2:143" ht="11.25" customHeight="1" x14ac:dyDescent="0.15">
      <c r="B14" s="674" t="s">
        <v>260</v>
      </c>
      <c r="C14" s="675"/>
      <c r="D14" s="675"/>
      <c r="E14" s="675"/>
      <c r="F14" s="675"/>
      <c r="G14" s="675"/>
      <c r="H14" s="675"/>
      <c r="I14" s="675"/>
      <c r="J14" s="675"/>
      <c r="K14" s="675"/>
      <c r="L14" s="675"/>
      <c r="M14" s="675"/>
      <c r="N14" s="675"/>
      <c r="O14" s="675"/>
      <c r="P14" s="675"/>
      <c r="Q14" s="676"/>
      <c r="R14" s="677" t="s">
        <v>131</v>
      </c>
      <c r="S14" s="678"/>
      <c r="T14" s="678"/>
      <c r="U14" s="678"/>
      <c r="V14" s="678"/>
      <c r="W14" s="678"/>
      <c r="X14" s="678"/>
      <c r="Y14" s="679"/>
      <c r="Z14" s="680" t="s">
        <v>131</v>
      </c>
      <c r="AA14" s="680"/>
      <c r="AB14" s="680"/>
      <c r="AC14" s="680"/>
      <c r="AD14" s="681" t="s">
        <v>131</v>
      </c>
      <c r="AE14" s="681"/>
      <c r="AF14" s="681"/>
      <c r="AG14" s="681"/>
      <c r="AH14" s="681"/>
      <c r="AI14" s="681"/>
      <c r="AJ14" s="681"/>
      <c r="AK14" s="681"/>
      <c r="AL14" s="682" t="s">
        <v>131</v>
      </c>
      <c r="AM14" s="683"/>
      <c r="AN14" s="683"/>
      <c r="AO14" s="684"/>
      <c r="AP14" s="674" t="s">
        <v>261</v>
      </c>
      <c r="AQ14" s="675"/>
      <c r="AR14" s="675"/>
      <c r="AS14" s="675"/>
      <c r="AT14" s="675"/>
      <c r="AU14" s="675"/>
      <c r="AV14" s="675"/>
      <c r="AW14" s="675"/>
      <c r="AX14" s="675"/>
      <c r="AY14" s="675"/>
      <c r="AZ14" s="675"/>
      <c r="BA14" s="675"/>
      <c r="BB14" s="675"/>
      <c r="BC14" s="675"/>
      <c r="BD14" s="675"/>
      <c r="BE14" s="675"/>
      <c r="BF14" s="676"/>
      <c r="BG14" s="677">
        <v>904711</v>
      </c>
      <c r="BH14" s="678"/>
      <c r="BI14" s="678"/>
      <c r="BJ14" s="678"/>
      <c r="BK14" s="678"/>
      <c r="BL14" s="678"/>
      <c r="BM14" s="678"/>
      <c r="BN14" s="679"/>
      <c r="BO14" s="680">
        <v>1.7</v>
      </c>
      <c r="BP14" s="680"/>
      <c r="BQ14" s="680"/>
      <c r="BR14" s="680"/>
      <c r="BS14" s="686" t="s">
        <v>131</v>
      </c>
      <c r="BT14" s="678"/>
      <c r="BU14" s="678"/>
      <c r="BV14" s="678"/>
      <c r="BW14" s="678"/>
      <c r="BX14" s="678"/>
      <c r="BY14" s="678"/>
      <c r="BZ14" s="678"/>
      <c r="CA14" s="678"/>
      <c r="CB14" s="687"/>
      <c r="CD14" s="692" t="s">
        <v>262</v>
      </c>
      <c r="CE14" s="693"/>
      <c r="CF14" s="693"/>
      <c r="CG14" s="693"/>
      <c r="CH14" s="693"/>
      <c r="CI14" s="693"/>
      <c r="CJ14" s="693"/>
      <c r="CK14" s="693"/>
      <c r="CL14" s="693"/>
      <c r="CM14" s="693"/>
      <c r="CN14" s="693"/>
      <c r="CO14" s="693"/>
      <c r="CP14" s="693"/>
      <c r="CQ14" s="694"/>
      <c r="CR14" s="677">
        <v>4615738</v>
      </c>
      <c r="CS14" s="678"/>
      <c r="CT14" s="678"/>
      <c r="CU14" s="678"/>
      <c r="CV14" s="678"/>
      <c r="CW14" s="678"/>
      <c r="CX14" s="678"/>
      <c r="CY14" s="679"/>
      <c r="CZ14" s="680">
        <v>2.2000000000000002</v>
      </c>
      <c r="DA14" s="680"/>
      <c r="DB14" s="680"/>
      <c r="DC14" s="680"/>
      <c r="DD14" s="686">
        <v>338074</v>
      </c>
      <c r="DE14" s="678"/>
      <c r="DF14" s="678"/>
      <c r="DG14" s="678"/>
      <c r="DH14" s="678"/>
      <c r="DI14" s="678"/>
      <c r="DJ14" s="678"/>
      <c r="DK14" s="678"/>
      <c r="DL14" s="678"/>
      <c r="DM14" s="678"/>
      <c r="DN14" s="678"/>
      <c r="DO14" s="678"/>
      <c r="DP14" s="679"/>
      <c r="DQ14" s="686">
        <v>3717440</v>
      </c>
      <c r="DR14" s="678"/>
      <c r="DS14" s="678"/>
      <c r="DT14" s="678"/>
      <c r="DU14" s="678"/>
      <c r="DV14" s="678"/>
      <c r="DW14" s="678"/>
      <c r="DX14" s="678"/>
      <c r="DY14" s="678"/>
      <c r="DZ14" s="678"/>
      <c r="EA14" s="678"/>
      <c r="EB14" s="678"/>
      <c r="EC14" s="687"/>
    </row>
    <row r="15" spans="2:143" ht="11.25" customHeight="1" x14ac:dyDescent="0.15">
      <c r="B15" s="674" t="s">
        <v>263</v>
      </c>
      <c r="C15" s="675"/>
      <c r="D15" s="675"/>
      <c r="E15" s="675"/>
      <c r="F15" s="675"/>
      <c r="G15" s="675"/>
      <c r="H15" s="675"/>
      <c r="I15" s="675"/>
      <c r="J15" s="675"/>
      <c r="K15" s="675"/>
      <c r="L15" s="675"/>
      <c r="M15" s="675"/>
      <c r="N15" s="675"/>
      <c r="O15" s="675"/>
      <c r="P15" s="675"/>
      <c r="Q15" s="676"/>
      <c r="R15" s="677">
        <v>196447</v>
      </c>
      <c r="S15" s="678"/>
      <c r="T15" s="678"/>
      <c r="U15" s="678"/>
      <c r="V15" s="678"/>
      <c r="W15" s="678"/>
      <c r="X15" s="678"/>
      <c r="Y15" s="679"/>
      <c r="Z15" s="680">
        <v>0.1</v>
      </c>
      <c r="AA15" s="680"/>
      <c r="AB15" s="680"/>
      <c r="AC15" s="680"/>
      <c r="AD15" s="681">
        <v>196447</v>
      </c>
      <c r="AE15" s="681"/>
      <c r="AF15" s="681"/>
      <c r="AG15" s="681"/>
      <c r="AH15" s="681"/>
      <c r="AI15" s="681"/>
      <c r="AJ15" s="681"/>
      <c r="AK15" s="681"/>
      <c r="AL15" s="682">
        <v>0.2</v>
      </c>
      <c r="AM15" s="683"/>
      <c r="AN15" s="683"/>
      <c r="AO15" s="684"/>
      <c r="AP15" s="674" t="s">
        <v>264</v>
      </c>
      <c r="AQ15" s="675"/>
      <c r="AR15" s="675"/>
      <c r="AS15" s="675"/>
      <c r="AT15" s="675"/>
      <c r="AU15" s="675"/>
      <c r="AV15" s="675"/>
      <c r="AW15" s="675"/>
      <c r="AX15" s="675"/>
      <c r="AY15" s="675"/>
      <c r="AZ15" s="675"/>
      <c r="BA15" s="675"/>
      <c r="BB15" s="675"/>
      <c r="BC15" s="675"/>
      <c r="BD15" s="675"/>
      <c r="BE15" s="675"/>
      <c r="BF15" s="676"/>
      <c r="BG15" s="677">
        <v>2730949</v>
      </c>
      <c r="BH15" s="678"/>
      <c r="BI15" s="678"/>
      <c r="BJ15" s="678"/>
      <c r="BK15" s="678"/>
      <c r="BL15" s="678"/>
      <c r="BM15" s="678"/>
      <c r="BN15" s="679"/>
      <c r="BO15" s="680">
        <v>5</v>
      </c>
      <c r="BP15" s="680"/>
      <c r="BQ15" s="680"/>
      <c r="BR15" s="680"/>
      <c r="BS15" s="686" t="s">
        <v>187</v>
      </c>
      <c r="BT15" s="678"/>
      <c r="BU15" s="678"/>
      <c r="BV15" s="678"/>
      <c r="BW15" s="678"/>
      <c r="BX15" s="678"/>
      <c r="BY15" s="678"/>
      <c r="BZ15" s="678"/>
      <c r="CA15" s="678"/>
      <c r="CB15" s="687"/>
      <c r="CD15" s="692" t="s">
        <v>265</v>
      </c>
      <c r="CE15" s="693"/>
      <c r="CF15" s="693"/>
      <c r="CG15" s="693"/>
      <c r="CH15" s="693"/>
      <c r="CI15" s="693"/>
      <c r="CJ15" s="693"/>
      <c r="CK15" s="693"/>
      <c r="CL15" s="693"/>
      <c r="CM15" s="693"/>
      <c r="CN15" s="693"/>
      <c r="CO15" s="693"/>
      <c r="CP15" s="693"/>
      <c r="CQ15" s="694"/>
      <c r="CR15" s="677">
        <v>14304454</v>
      </c>
      <c r="CS15" s="678"/>
      <c r="CT15" s="678"/>
      <c r="CU15" s="678"/>
      <c r="CV15" s="678"/>
      <c r="CW15" s="678"/>
      <c r="CX15" s="678"/>
      <c r="CY15" s="679"/>
      <c r="CZ15" s="680">
        <v>6.9</v>
      </c>
      <c r="DA15" s="680"/>
      <c r="DB15" s="680"/>
      <c r="DC15" s="680"/>
      <c r="DD15" s="686">
        <v>5384483</v>
      </c>
      <c r="DE15" s="678"/>
      <c r="DF15" s="678"/>
      <c r="DG15" s="678"/>
      <c r="DH15" s="678"/>
      <c r="DI15" s="678"/>
      <c r="DJ15" s="678"/>
      <c r="DK15" s="678"/>
      <c r="DL15" s="678"/>
      <c r="DM15" s="678"/>
      <c r="DN15" s="678"/>
      <c r="DO15" s="678"/>
      <c r="DP15" s="679"/>
      <c r="DQ15" s="686">
        <v>9126425</v>
      </c>
      <c r="DR15" s="678"/>
      <c r="DS15" s="678"/>
      <c r="DT15" s="678"/>
      <c r="DU15" s="678"/>
      <c r="DV15" s="678"/>
      <c r="DW15" s="678"/>
      <c r="DX15" s="678"/>
      <c r="DY15" s="678"/>
      <c r="DZ15" s="678"/>
      <c r="EA15" s="678"/>
      <c r="EB15" s="678"/>
      <c r="EC15" s="687"/>
    </row>
    <row r="16" spans="2:143" ht="11.25" customHeight="1" x14ac:dyDescent="0.15">
      <c r="B16" s="674" t="s">
        <v>266</v>
      </c>
      <c r="C16" s="675"/>
      <c r="D16" s="675"/>
      <c r="E16" s="675"/>
      <c r="F16" s="675"/>
      <c r="G16" s="675"/>
      <c r="H16" s="675"/>
      <c r="I16" s="675"/>
      <c r="J16" s="675"/>
      <c r="K16" s="675"/>
      <c r="L16" s="675"/>
      <c r="M16" s="675"/>
      <c r="N16" s="675"/>
      <c r="O16" s="675"/>
      <c r="P16" s="675"/>
      <c r="Q16" s="676"/>
      <c r="R16" s="677" t="s">
        <v>248</v>
      </c>
      <c r="S16" s="678"/>
      <c r="T16" s="678"/>
      <c r="U16" s="678"/>
      <c r="V16" s="678"/>
      <c r="W16" s="678"/>
      <c r="X16" s="678"/>
      <c r="Y16" s="679"/>
      <c r="Z16" s="680" t="s">
        <v>131</v>
      </c>
      <c r="AA16" s="680"/>
      <c r="AB16" s="680"/>
      <c r="AC16" s="680"/>
      <c r="AD16" s="681" t="s">
        <v>248</v>
      </c>
      <c r="AE16" s="681"/>
      <c r="AF16" s="681"/>
      <c r="AG16" s="681"/>
      <c r="AH16" s="681"/>
      <c r="AI16" s="681"/>
      <c r="AJ16" s="681"/>
      <c r="AK16" s="681"/>
      <c r="AL16" s="682" t="s">
        <v>248</v>
      </c>
      <c r="AM16" s="683"/>
      <c r="AN16" s="683"/>
      <c r="AO16" s="684"/>
      <c r="AP16" s="674" t="s">
        <v>267</v>
      </c>
      <c r="AQ16" s="675"/>
      <c r="AR16" s="675"/>
      <c r="AS16" s="675"/>
      <c r="AT16" s="675"/>
      <c r="AU16" s="675"/>
      <c r="AV16" s="675"/>
      <c r="AW16" s="675"/>
      <c r="AX16" s="675"/>
      <c r="AY16" s="675"/>
      <c r="AZ16" s="675"/>
      <c r="BA16" s="675"/>
      <c r="BB16" s="675"/>
      <c r="BC16" s="675"/>
      <c r="BD16" s="675"/>
      <c r="BE16" s="675"/>
      <c r="BF16" s="676"/>
      <c r="BG16" s="677" t="s">
        <v>248</v>
      </c>
      <c r="BH16" s="678"/>
      <c r="BI16" s="678"/>
      <c r="BJ16" s="678"/>
      <c r="BK16" s="678"/>
      <c r="BL16" s="678"/>
      <c r="BM16" s="678"/>
      <c r="BN16" s="679"/>
      <c r="BO16" s="680" t="s">
        <v>248</v>
      </c>
      <c r="BP16" s="680"/>
      <c r="BQ16" s="680"/>
      <c r="BR16" s="680"/>
      <c r="BS16" s="686" t="s">
        <v>131</v>
      </c>
      <c r="BT16" s="678"/>
      <c r="BU16" s="678"/>
      <c r="BV16" s="678"/>
      <c r="BW16" s="678"/>
      <c r="BX16" s="678"/>
      <c r="BY16" s="678"/>
      <c r="BZ16" s="678"/>
      <c r="CA16" s="678"/>
      <c r="CB16" s="687"/>
      <c r="CD16" s="692" t="s">
        <v>268</v>
      </c>
      <c r="CE16" s="693"/>
      <c r="CF16" s="693"/>
      <c r="CG16" s="693"/>
      <c r="CH16" s="693"/>
      <c r="CI16" s="693"/>
      <c r="CJ16" s="693"/>
      <c r="CK16" s="693"/>
      <c r="CL16" s="693"/>
      <c r="CM16" s="693"/>
      <c r="CN16" s="693"/>
      <c r="CO16" s="693"/>
      <c r="CP16" s="693"/>
      <c r="CQ16" s="694"/>
      <c r="CR16" s="677">
        <v>251763</v>
      </c>
      <c r="CS16" s="678"/>
      <c r="CT16" s="678"/>
      <c r="CU16" s="678"/>
      <c r="CV16" s="678"/>
      <c r="CW16" s="678"/>
      <c r="CX16" s="678"/>
      <c r="CY16" s="679"/>
      <c r="CZ16" s="680">
        <v>0.1</v>
      </c>
      <c r="DA16" s="680"/>
      <c r="DB16" s="680"/>
      <c r="DC16" s="680"/>
      <c r="DD16" s="686" t="s">
        <v>248</v>
      </c>
      <c r="DE16" s="678"/>
      <c r="DF16" s="678"/>
      <c r="DG16" s="678"/>
      <c r="DH16" s="678"/>
      <c r="DI16" s="678"/>
      <c r="DJ16" s="678"/>
      <c r="DK16" s="678"/>
      <c r="DL16" s="678"/>
      <c r="DM16" s="678"/>
      <c r="DN16" s="678"/>
      <c r="DO16" s="678"/>
      <c r="DP16" s="679"/>
      <c r="DQ16" s="686">
        <v>146549</v>
      </c>
      <c r="DR16" s="678"/>
      <c r="DS16" s="678"/>
      <c r="DT16" s="678"/>
      <c r="DU16" s="678"/>
      <c r="DV16" s="678"/>
      <c r="DW16" s="678"/>
      <c r="DX16" s="678"/>
      <c r="DY16" s="678"/>
      <c r="DZ16" s="678"/>
      <c r="EA16" s="678"/>
      <c r="EB16" s="678"/>
      <c r="EC16" s="687"/>
    </row>
    <row r="17" spans="2:133" ht="11.25" customHeight="1" x14ac:dyDescent="0.15">
      <c r="B17" s="674" t="s">
        <v>269</v>
      </c>
      <c r="C17" s="675"/>
      <c r="D17" s="675"/>
      <c r="E17" s="675"/>
      <c r="F17" s="675"/>
      <c r="G17" s="675"/>
      <c r="H17" s="675"/>
      <c r="I17" s="675"/>
      <c r="J17" s="675"/>
      <c r="K17" s="675"/>
      <c r="L17" s="675"/>
      <c r="M17" s="675"/>
      <c r="N17" s="675"/>
      <c r="O17" s="675"/>
      <c r="P17" s="675"/>
      <c r="Q17" s="676"/>
      <c r="R17" s="677">
        <v>215192</v>
      </c>
      <c r="S17" s="678"/>
      <c r="T17" s="678"/>
      <c r="U17" s="678"/>
      <c r="V17" s="678"/>
      <c r="W17" s="678"/>
      <c r="X17" s="678"/>
      <c r="Y17" s="679"/>
      <c r="Z17" s="680">
        <v>0.1</v>
      </c>
      <c r="AA17" s="680"/>
      <c r="AB17" s="680"/>
      <c r="AC17" s="680"/>
      <c r="AD17" s="681">
        <v>215192</v>
      </c>
      <c r="AE17" s="681"/>
      <c r="AF17" s="681"/>
      <c r="AG17" s="681"/>
      <c r="AH17" s="681"/>
      <c r="AI17" s="681"/>
      <c r="AJ17" s="681"/>
      <c r="AK17" s="681"/>
      <c r="AL17" s="682">
        <v>0.2</v>
      </c>
      <c r="AM17" s="683"/>
      <c r="AN17" s="683"/>
      <c r="AO17" s="684"/>
      <c r="AP17" s="674" t="s">
        <v>270</v>
      </c>
      <c r="AQ17" s="675"/>
      <c r="AR17" s="675"/>
      <c r="AS17" s="675"/>
      <c r="AT17" s="675"/>
      <c r="AU17" s="675"/>
      <c r="AV17" s="675"/>
      <c r="AW17" s="675"/>
      <c r="AX17" s="675"/>
      <c r="AY17" s="675"/>
      <c r="AZ17" s="675"/>
      <c r="BA17" s="675"/>
      <c r="BB17" s="675"/>
      <c r="BC17" s="675"/>
      <c r="BD17" s="675"/>
      <c r="BE17" s="675"/>
      <c r="BF17" s="676"/>
      <c r="BG17" s="677" t="s">
        <v>131</v>
      </c>
      <c r="BH17" s="678"/>
      <c r="BI17" s="678"/>
      <c r="BJ17" s="678"/>
      <c r="BK17" s="678"/>
      <c r="BL17" s="678"/>
      <c r="BM17" s="678"/>
      <c r="BN17" s="679"/>
      <c r="BO17" s="680" t="s">
        <v>131</v>
      </c>
      <c r="BP17" s="680"/>
      <c r="BQ17" s="680"/>
      <c r="BR17" s="680"/>
      <c r="BS17" s="686" t="s">
        <v>131</v>
      </c>
      <c r="BT17" s="678"/>
      <c r="BU17" s="678"/>
      <c r="BV17" s="678"/>
      <c r="BW17" s="678"/>
      <c r="BX17" s="678"/>
      <c r="BY17" s="678"/>
      <c r="BZ17" s="678"/>
      <c r="CA17" s="678"/>
      <c r="CB17" s="687"/>
      <c r="CD17" s="692" t="s">
        <v>271</v>
      </c>
      <c r="CE17" s="693"/>
      <c r="CF17" s="693"/>
      <c r="CG17" s="693"/>
      <c r="CH17" s="693"/>
      <c r="CI17" s="693"/>
      <c r="CJ17" s="693"/>
      <c r="CK17" s="693"/>
      <c r="CL17" s="693"/>
      <c r="CM17" s="693"/>
      <c r="CN17" s="693"/>
      <c r="CO17" s="693"/>
      <c r="CP17" s="693"/>
      <c r="CQ17" s="694"/>
      <c r="CR17" s="677">
        <v>27265416</v>
      </c>
      <c r="CS17" s="678"/>
      <c r="CT17" s="678"/>
      <c r="CU17" s="678"/>
      <c r="CV17" s="678"/>
      <c r="CW17" s="678"/>
      <c r="CX17" s="678"/>
      <c r="CY17" s="679"/>
      <c r="CZ17" s="680">
        <v>13.1</v>
      </c>
      <c r="DA17" s="680"/>
      <c r="DB17" s="680"/>
      <c r="DC17" s="680"/>
      <c r="DD17" s="686" t="s">
        <v>248</v>
      </c>
      <c r="DE17" s="678"/>
      <c r="DF17" s="678"/>
      <c r="DG17" s="678"/>
      <c r="DH17" s="678"/>
      <c r="DI17" s="678"/>
      <c r="DJ17" s="678"/>
      <c r="DK17" s="678"/>
      <c r="DL17" s="678"/>
      <c r="DM17" s="678"/>
      <c r="DN17" s="678"/>
      <c r="DO17" s="678"/>
      <c r="DP17" s="679"/>
      <c r="DQ17" s="686">
        <v>26166470</v>
      </c>
      <c r="DR17" s="678"/>
      <c r="DS17" s="678"/>
      <c r="DT17" s="678"/>
      <c r="DU17" s="678"/>
      <c r="DV17" s="678"/>
      <c r="DW17" s="678"/>
      <c r="DX17" s="678"/>
      <c r="DY17" s="678"/>
      <c r="DZ17" s="678"/>
      <c r="EA17" s="678"/>
      <c r="EB17" s="678"/>
      <c r="EC17" s="687"/>
    </row>
    <row r="18" spans="2:133" ht="11.25" customHeight="1" x14ac:dyDescent="0.15">
      <c r="B18" s="674" t="s">
        <v>272</v>
      </c>
      <c r="C18" s="675"/>
      <c r="D18" s="675"/>
      <c r="E18" s="675"/>
      <c r="F18" s="675"/>
      <c r="G18" s="675"/>
      <c r="H18" s="675"/>
      <c r="I18" s="675"/>
      <c r="J18" s="675"/>
      <c r="K18" s="675"/>
      <c r="L18" s="675"/>
      <c r="M18" s="675"/>
      <c r="N18" s="675"/>
      <c r="O18" s="675"/>
      <c r="P18" s="675"/>
      <c r="Q18" s="676"/>
      <c r="R18" s="677">
        <v>34095103</v>
      </c>
      <c r="S18" s="678"/>
      <c r="T18" s="678"/>
      <c r="U18" s="678"/>
      <c r="V18" s="678"/>
      <c r="W18" s="678"/>
      <c r="X18" s="678"/>
      <c r="Y18" s="679"/>
      <c r="Z18" s="680">
        <v>16.2</v>
      </c>
      <c r="AA18" s="680"/>
      <c r="AB18" s="680"/>
      <c r="AC18" s="680"/>
      <c r="AD18" s="681">
        <v>32475081</v>
      </c>
      <c r="AE18" s="681"/>
      <c r="AF18" s="681"/>
      <c r="AG18" s="681"/>
      <c r="AH18" s="681"/>
      <c r="AI18" s="681"/>
      <c r="AJ18" s="681"/>
      <c r="AK18" s="681"/>
      <c r="AL18" s="682">
        <v>34.6</v>
      </c>
      <c r="AM18" s="683"/>
      <c r="AN18" s="683"/>
      <c r="AO18" s="684"/>
      <c r="AP18" s="674" t="s">
        <v>273</v>
      </c>
      <c r="AQ18" s="675"/>
      <c r="AR18" s="675"/>
      <c r="AS18" s="675"/>
      <c r="AT18" s="675"/>
      <c r="AU18" s="675"/>
      <c r="AV18" s="675"/>
      <c r="AW18" s="675"/>
      <c r="AX18" s="675"/>
      <c r="AY18" s="675"/>
      <c r="AZ18" s="675"/>
      <c r="BA18" s="675"/>
      <c r="BB18" s="675"/>
      <c r="BC18" s="675"/>
      <c r="BD18" s="675"/>
      <c r="BE18" s="675"/>
      <c r="BF18" s="676"/>
      <c r="BG18" s="677" t="s">
        <v>131</v>
      </c>
      <c r="BH18" s="678"/>
      <c r="BI18" s="678"/>
      <c r="BJ18" s="678"/>
      <c r="BK18" s="678"/>
      <c r="BL18" s="678"/>
      <c r="BM18" s="678"/>
      <c r="BN18" s="679"/>
      <c r="BO18" s="680" t="s">
        <v>248</v>
      </c>
      <c r="BP18" s="680"/>
      <c r="BQ18" s="680"/>
      <c r="BR18" s="680"/>
      <c r="BS18" s="686" t="s">
        <v>248</v>
      </c>
      <c r="BT18" s="678"/>
      <c r="BU18" s="678"/>
      <c r="BV18" s="678"/>
      <c r="BW18" s="678"/>
      <c r="BX18" s="678"/>
      <c r="BY18" s="678"/>
      <c r="BZ18" s="678"/>
      <c r="CA18" s="678"/>
      <c r="CB18" s="687"/>
      <c r="CD18" s="692" t="s">
        <v>274</v>
      </c>
      <c r="CE18" s="693"/>
      <c r="CF18" s="693"/>
      <c r="CG18" s="693"/>
      <c r="CH18" s="693"/>
      <c r="CI18" s="693"/>
      <c r="CJ18" s="693"/>
      <c r="CK18" s="693"/>
      <c r="CL18" s="693"/>
      <c r="CM18" s="693"/>
      <c r="CN18" s="693"/>
      <c r="CO18" s="693"/>
      <c r="CP18" s="693"/>
      <c r="CQ18" s="694"/>
      <c r="CR18" s="677">
        <v>404825</v>
      </c>
      <c r="CS18" s="678"/>
      <c r="CT18" s="678"/>
      <c r="CU18" s="678"/>
      <c r="CV18" s="678"/>
      <c r="CW18" s="678"/>
      <c r="CX18" s="678"/>
      <c r="CY18" s="679"/>
      <c r="CZ18" s="680">
        <v>0.2</v>
      </c>
      <c r="DA18" s="680"/>
      <c r="DB18" s="680"/>
      <c r="DC18" s="680"/>
      <c r="DD18" s="686">
        <v>404825</v>
      </c>
      <c r="DE18" s="678"/>
      <c r="DF18" s="678"/>
      <c r="DG18" s="678"/>
      <c r="DH18" s="678"/>
      <c r="DI18" s="678"/>
      <c r="DJ18" s="678"/>
      <c r="DK18" s="678"/>
      <c r="DL18" s="678"/>
      <c r="DM18" s="678"/>
      <c r="DN18" s="678"/>
      <c r="DO18" s="678"/>
      <c r="DP18" s="679"/>
      <c r="DQ18" s="686">
        <v>154242</v>
      </c>
      <c r="DR18" s="678"/>
      <c r="DS18" s="678"/>
      <c r="DT18" s="678"/>
      <c r="DU18" s="678"/>
      <c r="DV18" s="678"/>
      <c r="DW18" s="678"/>
      <c r="DX18" s="678"/>
      <c r="DY18" s="678"/>
      <c r="DZ18" s="678"/>
      <c r="EA18" s="678"/>
      <c r="EB18" s="678"/>
      <c r="EC18" s="687"/>
    </row>
    <row r="19" spans="2:133" ht="11.25" customHeight="1" x14ac:dyDescent="0.15">
      <c r="B19" s="674" t="s">
        <v>275</v>
      </c>
      <c r="C19" s="675"/>
      <c r="D19" s="675"/>
      <c r="E19" s="675"/>
      <c r="F19" s="675"/>
      <c r="G19" s="675"/>
      <c r="H19" s="675"/>
      <c r="I19" s="675"/>
      <c r="J19" s="675"/>
      <c r="K19" s="675"/>
      <c r="L19" s="675"/>
      <c r="M19" s="675"/>
      <c r="N19" s="675"/>
      <c r="O19" s="675"/>
      <c r="P19" s="675"/>
      <c r="Q19" s="676"/>
      <c r="R19" s="677">
        <v>32475081</v>
      </c>
      <c r="S19" s="678"/>
      <c r="T19" s="678"/>
      <c r="U19" s="678"/>
      <c r="V19" s="678"/>
      <c r="W19" s="678"/>
      <c r="X19" s="678"/>
      <c r="Y19" s="679"/>
      <c r="Z19" s="680">
        <v>15.4</v>
      </c>
      <c r="AA19" s="680"/>
      <c r="AB19" s="680"/>
      <c r="AC19" s="680"/>
      <c r="AD19" s="681">
        <v>32475081</v>
      </c>
      <c r="AE19" s="681"/>
      <c r="AF19" s="681"/>
      <c r="AG19" s="681"/>
      <c r="AH19" s="681"/>
      <c r="AI19" s="681"/>
      <c r="AJ19" s="681"/>
      <c r="AK19" s="681"/>
      <c r="AL19" s="682">
        <v>34.6</v>
      </c>
      <c r="AM19" s="683"/>
      <c r="AN19" s="683"/>
      <c r="AO19" s="684"/>
      <c r="AP19" s="674" t="s">
        <v>276</v>
      </c>
      <c r="AQ19" s="675"/>
      <c r="AR19" s="675"/>
      <c r="AS19" s="675"/>
      <c r="AT19" s="675"/>
      <c r="AU19" s="675"/>
      <c r="AV19" s="675"/>
      <c r="AW19" s="675"/>
      <c r="AX19" s="675"/>
      <c r="AY19" s="675"/>
      <c r="AZ19" s="675"/>
      <c r="BA19" s="675"/>
      <c r="BB19" s="675"/>
      <c r="BC19" s="675"/>
      <c r="BD19" s="675"/>
      <c r="BE19" s="675"/>
      <c r="BF19" s="676"/>
      <c r="BG19" s="677">
        <v>5525449</v>
      </c>
      <c r="BH19" s="678"/>
      <c r="BI19" s="678"/>
      <c r="BJ19" s="678"/>
      <c r="BK19" s="678"/>
      <c r="BL19" s="678"/>
      <c r="BM19" s="678"/>
      <c r="BN19" s="679"/>
      <c r="BO19" s="680">
        <v>10.1</v>
      </c>
      <c r="BP19" s="680"/>
      <c r="BQ19" s="680"/>
      <c r="BR19" s="680"/>
      <c r="BS19" s="686" t="s">
        <v>131</v>
      </c>
      <c r="BT19" s="678"/>
      <c r="BU19" s="678"/>
      <c r="BV19" s="678"/>
      <c r="BW19" s="678"/>
      <c r="BX19" s="678"/>
      <c r="BY19" s="678"/>
      <c r="BZ19" s="678"/>
      <c r="CA19" s="678"/>
      <c r="CB19" s="687"/>
      <c r="CD19" s="692" t="s">
        <v>277</v>
      </c>
      <c r="CE19" s="693"/>
      <c r="CF19" s="693"/>
      <c r="CG19" s="693"/>
      <c r="CH19" s="693"/>
      <c r="CI19" s="693"/>
      <c r="CJ19" s="693"/>
      <c r="CK19" s="693"/>
      <c r="CL19" s="693"/>
      <c r="CM19" s="693"/>
      <c r="CN19" s="693"/>
      <c r="CO19" s="693"/>
      <c r="CP19" s="693"/>
      <c r="CQ19" s="694"/>
      <c r="CR19" s="677" t="s">
        <v>131</v>
      </c>
      <c r="CS19" s="678"/>
      <c r="CT19" s="678"/>
      <c r="CU19" s="678"/>
      <c r="CV19" s="678"/>
      <c r="CW19" s="678"/>
      <c r="CX19" s="678"/>
      <c r="CY19" s="679"/>
      <c r="CZ19" s="680" t="s">
        <v>131</v>
      </c>
      <c r="DA19" s="680"/>
      <c r="DB19" s="680"/>
      <c r="DC19" s="680"/>
      <c r="DD19" s="686" t="s">
        <v>131</v>
      </c>
      <c r="DE19" s="678"/>
      <c r="DF19" s="678"/>
      <c r="DG19" s="678"/>
      <c r="DH19" s="678"/>
      <c r="DI19" s="678"/>
      <c r="DJ19" s="678"/>
      <c r="DK19" s="678"/>
      <c r="DL19" s="678"/>
      <c r="DM19" s="678"/>
      <c r="DN19" s="678"/>
      <c r="DO19" s="678"/>
      <c r="DP19" s="679"/>
      <c r="DQ19" s="686" t="s">
        <v>131</v>
      </c>
      <c r="DR19" s="678"/>
      <c r="DS19" s="678"/>
      <c r="DT19" s="678"/>
      <c r="DU19" s="678"/>
      <c r="DV19" s="678"/>
      <c r="DW19" s="678"/>
      <c r="DX19" s="678"/>
      <c r="DY19" s="678"/>
      <c r="DZ19" s="678"/>
      <c r="EA19" s="678"/>
      <c r="EB19" s="678"/>
      <c r="EC19" s="687"/>
    </row>
    <row r="20" spans="2:133" ht="11.25" customHeight="1" x14ac:dyDescent="0.15">
      <c r="B20" s="674" t="s">
        <v>278</v>
      </c>
      <c r="C20" s="675"/>
      <c r="D20" s="675"/>
      <c r="E20" s="675"/>
      <c r="F20" s="675"/>
      <c r="G20" s="675"/>
      <c r="H20" s="675"/>
      <c r="I20" s="675"/>
      <c r="J20" s="675"/>
      <c r="K20" s="675"/>
      <c r="L20" s="675"/>
      <c r="M20" s="675"/>
      <c r="N20" s="675"/>
      <c r="O20" s="675"/>
      <c r="P20" s="675"/>
      <c r="Q20" s="676"/>
      <c r="R20" s="677">
        <v>1620022</v>
      </c>
      <c r="S20" s="678"/>
      <c r="T20" s="678"/>
      <c r="U20" s="678"/>
      <c r="V20" s="678"/>
      <c r="W20" s="678"/>
      <c r="X20" s="678"/>
      <c r="Y20" s="679"/>
      <c r="Z20" s="680">
        <v>0.8</v>
      </c>
      <c r="AA20" s="680"/>
      <c r="AB20" s="680"/>
      <c r="AC20" s="680"/>
      <c r="AD20" s="681" t="s">
        <v>131</v>
      </c>
      <c r="AE20" s="681"/>
      <c r="AF20" s="681"/>
      <c r="AG20" s="681"/>
      <c r="AH20" s="681"/>
      <c r="AI20" s="681"/>
      <c r="AJ20" s="681"/>
      <c r="AK20" s="681"/>
      <c r="AL20" s="682" t="s">
        <v>131</v>
      </c>
      <c r="AM20" s="683"/>
      <c r="AN20" s="683"/>
      <c r="AO20" s="684"/>
      <c r="AP20" s="674" t="s">
        <v>279</v>
      </c>
      <c r="AQ20" s="675"/>
      <c r="AR20" s="675"/>
      <c r="AS20" s="675"/>
      <c r="AT20" s="675"/>
      <c r="AU20" s="675"/>
      <c r="AV20" s="675"/>
      <c r="AW20" s="675"/>
      <c r="AX20" s="675"/>
      <c r="AY20" s="675"/>
      <c r="AZ20" s="675"/>
      <c r="BA20" s="675"/>
      <c r="BB20" s="675"/>
      <c r="BC20" s="675"/>
      <c r="BD20" s="675"/>
      <c r="BE20" s="675"/>
      <c r="BF20" s="676"/>
      <c r="BG20" s="677">
        <v>5525449</v>
      </c>
      <c r="BH20" s="678"/>
      <c r="BI20" s="678"/>
      <c r="BJ20" s="678"/>
      <c r="BK20" s="678"/>
      <c r="BL20" s="678"/>
      <c r="BM20" s="678"/>
      <c r="BN20" s="679"/>
      <c r="BO20" s="680">
        <v>10.1</v>
      </c>
      <c r="BP20" s="680"/>
      <c r="BQ20" s="680"/>
      <c r="BR20" s="680"/>
      <c r="BS20" s="686" t="s">
        <v>248</v>
      </c>
      <c r="BT20" s="678"/>
      <c r="BU20" s="678"/>
      <c r="BV20" s="678"/>
      <c r="BW20" s="678"/>
      <c r="BX20" s="678"/>
      <c r="BY20" s="678"/>
      <c r="BZ20" s="678"/>
      <c r="CA20" s="678"/>
      <c r="CB20" s="687"/>
      <c r="CD20" s="692" t="s">
        <v>280</v>
      </c>
      <c r="CE20" s="693"/>
      <c r="CF20" s="693"/>
      <c r="CG20" s="693"/>
      <c r="CH20" s="693"/>
      <c r="CI20" s="693"/>
      <c r="CJ20" s="693"/>
      <c r="CK20" s="693"/>
      <c r="CL20" s="693"/>
      <c r="CM20" s="693"/>
      <c r="CN20" s="693"/>
      <c r="CO20" s="693"/>
      <c r="CP20" s="693"/>
      <c r="CQ20" s="694"/>
      <c r="CR20" s="677">
        <v>207733195</v>
      </c>
      <c r="CS20" s="678"/>
      <c r="CT20" s="678"/>
      <c r="CU20" s="678"/>
      <c r="CV20" s="678"/>
      <c r="CW20" s="678"/>
      <c r="CX20" s="678"/>
      <c r="CY20" s="679"/>
      <c r="CZ20" s="680">
        <v>100</v>
      </c>
      <c r="DA20" s="680"/>
      <c r="DB20" s="680"/>
      <c r="DC20" s="680"/>
      <c r="DD20" s="686">
        <v>19413727</v>
      </c>
      <c r="DE20" s="678"/>
      <c r="DF20" s="678"/>
      <c r="DG20" s="678"/>
      <c r="DH20" s="678"/>
      <c r="DI20" s="678"/>
      <c r="DJ20" s="678"/>
      <c r="DK20" s="678"/>
      <c r="DL20" s="678"/>
      <c r="DM20" s="678"/>
      <c r="DN20" s="678"/>
      <c r="DO20" s="678"/>
      <c r="DP20" s="679"/>
      <c r="DQ20" s="686">
        <v>118142079</v>
      </c>
      <c r="DR20" s="678"/>
      <c r="DS20" s="678"/>
      <c r="DT20" s="678"/>
      <c r="DU20" s="678"/>
      <c r="DV20" s="678"/>
      <c r="DW20" s="678"/>
      <c r="DX20" s="678"/>
      <c r="DY20" s="678"/>
      <c r="DZ20" s="678"/>
      <c r="EA20" s="678"/>
      <c r="EB20" s="678"/>
      <c r="EC20" s="687"/>
    </row>
    <row r="21" spans="2:133" ht="11.25" customHeight="1" x14ac:dyDescent="0.15">
      <c r="B21" s="674" t="s">
        <v>281</v>
      </c>
      <c r="C21" s="675"/>
      <c r="D21" s="675"/>
      <c r="E21" s="675"/>
      <c r="F21" s="675"/>
      <c r="G21" s="675"/>
      <c r="H21" s="675"/>
      <c r="I21" s="675"/>
      <c r="J21" s="675"/>
      <c r="K21" s="675"/>
      <c r="L21" s="675"/>
      <c r="M21" s="675"/>
      <c r="N21" s="675"/>
      <c r="O21" s="675"/>
      <c r="P21" s="675"/>
      <c r="Q21" s="676"/>
      <c r="R21" s="677" t="s">
        <v>131</v>
      </c>
      <c r="S21" s="678"/>
      <c r="T21" s="678"/>
      <c r="U21" s="678"/>
      <c r="V21" s="678"/>
      <c r="W21" s="678"/>
      <c r="X21" s="678"/>
      <c r="Y21" s="679"/>
      <c r="Z21" s="680" t="s">
        <v>248</v>
      </c>
      <c r="AA21" s="680"/>
      <c r="AB21" s="680"/>
      <c r="AC21" s="680"/>
      <c r="AD21" s="681" t="s">
        <v>248</v>
      </c>
      <c r="AE21" s="681"/>
      <c r="AF21" s="681"/>
      <c r="AG21" s="681"/>
      <c r="AH21" s="681"/>
      <c r="AI21" s="681"/>
      <c r="AJ21" s="681"/>
      <c r="AK21" s="681"/>
      <c r="AL21" s="682" t="s">
        <v>187</v>
      </c>
      <c r="AM21" s="683"/>
      <c r="AN21" s="683"/>
      <c r="AO21" s="684"/>
      <c r="AP21" s="695" t="s">
        <v>282</v>
      </c>
      <c r="AQ21" s="696"/>
      <c r="AR21" s="696"/>
      <c r="AS21" s="696"/>
      <c r="AT21" s="696"/>
      <c r="AU21" s="696"/>
      <c r="AV21" s="696"/>
      <c r="AW21" s="696"/>
      <c r="AX21" s="696"/>
      <c r="AY21" s="696"/>
      <c r="AZ21" s="696"/>
      <c r="BA21" s="696"/>
      <c r="BB21" s="696"/>
      <c r="BC21" s="696"/>
      <c r="BD21" s="696"/>
      <c r="BE21" s="696"/>
      <c r="BF21" s="697"/>
      <c r="BG21" s="677">
        <v>32040</v>
      </c>
      <c r="BH21" s="678"/>
      <c r="BI21" s="678"/>
      <c r="BJ21" s="678"/>
      <c r="BK21" s="678"/>
      <c r="BL21" s="678"/>
      <c r="BM21" s="678"/>
      <c r="BN21" s="679"/>
      <c r="BO21" s="680">
        <v>0.1</v>
      </c>
      <c r="BP21" s="680"/>
      <c r="BQ21" s="680"/>
      <c r="BR21" s="680"/>
      <c r="BS21" s="686" t="s">
        <v>131</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15">
      <c r="B22" s="674" t="s">
        <v>283</v>
      </c>
      <c r="C22" s="675"/>
      <c r="D22" s="675"/>
      <c r="E22" s="675"/>
      <c r="F22" s="675"/>
      <c r="G22" s="675"/>
      <c r="H22" s="675"/>
      <c r="I22" s="675"/>
      <c r="J22" s="675"/>
      <c r="K22" s="675"/>
      <c r="L22" s="675"/>
      <c r="M22" s="675"/>
      <c r="N22" s="675"/>
      <c r="O22" s="675"/>
      <c r="P22" s="675"/>
      <c r="Q22" s="676"/>
      <c r="R22" s="677">
        <v>98848836</v>
      </c>
      <c r="S22" s="678"/>
      <c r="T22" s="678"/>
      <c r="U22" s="678"/>
      <c r="V22" s="678"/>
      <c r="W22" s="678"/>
      <c r="X22" s="678"/>
      <c r="Y22" s="679"/>
      <c r="Z22" s="680">
        <v>46.8</v>
      </c>
      <c r="AA22" s="680"/>
      <c r="AB22" s="680"/>
      <c r="AC22" s="680"/>
      <c r="AD22" s="681">
        <v>93468589</v>
      </c>
      <c r="AE22" s="681"/>
      <c r="AF22" s="681"/>
      <c r="AG22" s="681"/>
      <c r="AH22" s="681"/>
      <c r="AI22" s="681"/>
      <c r="AJ22" s="681"/>
      <c r="AK22" s="681"/>
      <c r="AL22" s="682">
        <v>99.5</v>
      </c>
      <c r="AM22" s="683"/>
      <c r="AN22" s="683"/>
      <c r="AO22" s="684"/>
      <c r="AP22" s="695" t="s">
        <v>284</v>
      </c>
      <c r="AQ22" s="696"/>
      <c r="AR22" s="696"/>
      <c r="AS22" s="696"/>
      <c r="AT22" s="696"/>
      <c r="AU22" s="696"/>
      <c r="AV22" s="696"/>
      <c r="AW22" s="696"/>
      <c r="AX22" s="696"/>
      <c r="AY22" s="696"/>
      <c r="AZ22" s="696"/>
      <c r="BA22" s="696"/>
      <c r="BB22" s="696"/>
      <c r="BC22" s="696"/>
      <c r="BD22" s="696"/>
      <c r="BE22" s="696"/>
      <c r="BF22" s="697"/>
      <c r="BG22" s="677">
        <v>1733184</v>
      </c>
      <c r="BH22" s="678"/>
      <c r="BI22" s="678"/>
      <c r="BJ22" s="678"/>
      <c r="BK22" s="678"/>
      <c r="BL22" s="678"/>
      <c r="BM22" s="678"/>
      <c r="BN22" s="679"/>
      <c r="BO22" s="680">
        <v>3.2</v>
      </c>
      <c r="BP22" s="680"/>
      <c r="BQ22" s="680"/>
      <c r="BR22" s="680"/>
      <c r="BS22" s="686" t="s">
        <v>131</v>
      </c>
      <c r="BT22" s="678"/>
      <c r="BU22" s="678"/>
      <c r="BV22" s="678"/>
      <c r="BW22" s="678"/>
      <c r="BX22" s="678"/>
      <c r="BY22" s="678"/>
      <c r="BZ22" s="678"/>
      <c r="CA22" s="678"/>
      <c r="CB22" s="687"/>
      <c r="CD22" s="659" t="s">
        <v>285</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15">
      <c r="B23" s="674" t="s">
        <v>286</v>
      </c>
      <c r="C23" s="675"/>
      <c r="D23" s="675"/>
      <c r="E23" s="675"/>
      <c r="F23" s="675"/>
      <c r="G23" s="675"/>
      <c r="H23" s="675"/>
      <c r="I23" s="675"/>
      <c r="J23" s="675"/>
      <c r="K23" s="675"/>
      <c r="L23" s="675"/>
      <c r="M23" s="675"/>
      <c r="N23" s="675"/>
      <c r="O23" s="675"/>
      <c r="P23" s="675"/>
      <c r="Q23" s="676"/>
      <c r="R23" s="677">
        <v>59764</v>
      </c>
      <c r="S23" s="678"/>
      <c r="T23" s="678"/>
      <c r="U23" s="678"/>
      <c r="V23" s="678"/>
      <c r="W23" s="678"/>
      <c r="X23" s="678"/>
      <c r="Y23" s="679"/>
      <c r="Z23" s="680">
        <v>0</v>
      </c>
      <c r="AA23" s="680"/>
      <c r="AB23" s="680"/>
      <c r="AC23" s="680"/>
      <c r="AD23" s="681">
        <v>59764</v>
      </c>
      <c r="AE23" s="681"/>
      <c r="AF23" s="681"/>
      <c r="AG23" s="681"/>
      <c r="AH23" s="681"/>
      <c r="AI23" s="681"/>
      <c r="AJ23" s="681"/>
      <c r="AK23" s="681"/>
      <c r="AL23" s="682">
        <v>0.1</v>
      </c>
      <c r="AM23" s="683"/>
      <c r="AN23" s="683"/>
      <c r="AO23" s="684"/>
      <c r="AP23" s="695" t="s">
        <v>287</v>
      </c>
      <c r="AQ23" s="696"/>
      <c r="AR23" s="696"/>
      <c r="AS23" s="696"/>
      <c r="AT23" s="696"/>
      <c r="AU23" s="696"/>
      <c r="AV23" s="696"/>
      <c r="AW23" s="696"/>
      <c r="AX23" s="696"/>
      <c r="AY23" s="696"/>
      <c r="AZ23" s="696"/>
      <c r="BA23" s="696"/>
      <c r="BB23" s="696"/>
      <c r="BC23" s="696"/>
      <c r="BD23" s="696"/>
      <c r="BE23" s="696"/>
      <c r="BF23" s="697"/>
      <c r="BG23" s="677">
        <v>3760225</v>
      </c>
      <c r="BH23" s="678"/>
      <c r="BI23" s="678"/>
      <c r="BJ23" s="678"/>
      <c r="BK23" s="678"/>
      <c r="BL23" s="678"/>
      <c r="BM23" s="678"/>
      <c r="BN23" s="679"/>
      <c r="BO23" s="680">
        <v>6.9</v>
      </c>
      <c r="BP23" s="680"/>
      <c r="BQ23" s="680"/>
      <c r="BR23" s="680"/>
      <c r="BS23" s="686" t="s">
        <v>131</v>
      </c>
      <c r="BT23" s="678"/>
      <c r="BU23" s="678"/>
      <c r="BV23" s="678"/>
      <c r="BW23" s="678"/>
      <c r="BX23" s="678"/>
      <c r="BY23" s="678"/>
      <c r="BZ23" s="678"/>
      <c r="CA23" s="678"/>
      <c r="CB23" s="687"/>
      <c r="CD23" s="659" t="s">
        <v>226</v>
      </c>
      <c r="CE23" s="660"/>
      <c r="CF23" s="660"/>
      <c r="CG23" s="660"/>
      <c r="CH23" s="660"/>
      <c r="CI23" s="660"/>
      <c r="CJ23" s="660"/>
      <c r="CK23" s="660"/>
      <c r="CL23" s="660"/>
      <c r="CM23" s="660"/>
      <c r="CN23" s="660"/>
      <c r="CO23" s="660"/>
      <c r="CP23" s="660"/>
      <c r="CQ23" s="661"/>
      <c r="CR23" s="659" t="s">
        <v>288</v>
      </c>
      <c r="CS23" s="660"/>
      <c r="CT23" s="660"/>
      <c r="CU23" s="660"/>
      <c r="CV23" s="660"/>
      <c r="CW23" s="660"/>
      <c r="CX23" s="660"/>
      <c r="CY23" s="661"/>
      <c r="CZ23" s="659" t="s">
        <v>289</v>
      </c>
      <c r="DA23" s="660"/>
      <c r="DB23" s="660"/>
      <c r="DC23" s="661"/>
      <c r="DD23" s="659" t="s">
        <v>290</v>
      </c>
      <c r="DE23" s="660"/>
      <c r="DF23" s="660"/>
      <c r="DG23" s="660"/>
      <c r="DH23" s="660"/>
      <c r="DI23" s="660"/>
      <c r="DJ23" s="660"/>
      <c r="DK23" s="661"/>
      <c r="DL23" s="707" t="s">
        <v>291</v>
      </c>
      <c r="DM23" s="708"/>
      <c r="DN23" s="708"/>
      <c r="DO23" s="708"/>
      <c r="DP23" s="708"/>
      <c r="DQ23" s="708"/>
      <c r="DR23" s="708"/>
      <c r="DS23" s="708"/>
      <c r="DT23" s="708"/>
      <c r="DU23" s="708"/>
      <c r="DV23" s="709"/>
      <c r="DW23" s="659" t="s">
        <v>292</v>
      </c>
      <c r="DX23" s="660"/>
      <c r="DY23" s="660"/>
      <c r="DZ23" s="660"/>
      <c r="EA23" s="660"/>
      <c r="EB23" s="660"/>
      <c r="EC23" s="661"/>
    </row>
    <row r="24" spans="2:133" ht="11.25" customHeight="1" x14ac:dyDescent="0.15">
      <c r="B24" s="674" t="s">
        <v>293</v>
      </c>
      <c r="C24" s="675"/>
      <c r="D24" s="675"/>
      <c r="E24" s="675"/>
      <c r="F24" s="675"/>
      <c r="G24" s="675"/>
      <c r="H24" s="675"/>
      <c r="I24" s="675"/>
      <c r="J24" s="675"/>
      <c r="K24" s="675"/>
      <c r="L24" s="675"/>
      <c r="M24" s="675"/>
      <c r="N24" s="675"/>
      <c r="O24" s="675"/>
      <c r="P24" s="675"/>
      <c r="Q24" s="676"/>
      <c r="R24" s="677">
        <v>2297157</v>
      </c>
      <c r="S24" s="678"/>
      <c r="T24" s="678"/>
      <c r="U24" s="678"/>
      <c r="V24" s="678"/>
      <c r="W24" s="678"/>
      <c r="X24" s="678"/>
      <c r="Y24" s="679"/>
      <c r="Z24" s="680">
        <v>1.1000000000000001</v>
      </c>
      <c r="AA24" s="680"/>
      <c r="AB24" s="680"/>
      <c r="AC24" s="680"/>
      <c r="AD24" s="681" t="s">
        <v>131</v>
      </c>
      <c r="AE24" s="681"/>
      <c r="AF24" s="681"/>
      <c r="AG24" s="681"/>
      <c r="AH24" s="681"/>
      <c r="AI24" s="681"/>
      <c r="AJ24" s="681"/>
      <c r="AK24" s="681"/>
      <c r="AL24" s="682" t="s">
        <v>131</v>
      </c>
      <c r="AM24" s="683"/>
      <c r="AN24" s="683"/>
      <c r="AO24" s="684"/>
      <c r="AP24" s="695" t="s">
        <v>294</v>
      </c>
      <c r="AQ24" s="696"/>
      <c r="AR24" s="696"/>
      <c r="AS24" s="696"/>
      <c r="AT24" s="696"/>
      <c r="AU24" s="696"/>
      <c r="AV24" s="696"/>
      <c r="AW24" s="696"/>
      <c r="AX24" s="696"/>
      <c r="AY24" s="696"/>
      <c r="AZ24" s="696"/>
      <c r="BA24" s="696"/>
      <c r="BB24" s="696"/>
      <c r="BC24" s="696"/>
      <c r="BD24" s="696"/>
      <c r="BE24" s="696"/>
      <c r="BF24" s="697"/>
      <c r="BG24" s="677" t="s">
        <v>248</v>
      </c>
      <c r="BH24" s="678"/>
      <c r="BI24" s="678"/>
      <c r="BJ24" s="678"/>
      <c r="BK24" s="678"/>
      <c r="BL24" s="678"/>
      <c r="BM24" s="678"/>
      <c r="BN24" s="679"/>
      <c r="BO24" s="680" t="s">
        <v>248</v>
      </c>
      <c r="BP24" s="680"/>
      <c r="BQ24" s="680"/>
      <c r="BR24" s="680"/>
      <c r="BS24" s="686" t="s">
        <v>248</v>
      </c>
      <c r="BT24" s="678"/>
      <c r="BU24" s="678"/>
      <c r="BV24" s="678"/>
      <c r="BW24" s="678"/>
      <c r="BX24" s="678"/>
      <c r="BY24" s="678"/>
      <c r="BZ24" s="678"/>
      <c r="CA24" s="678"/>
      <c r="CB24" s="687"/>
      <c r="CD24" s="688" t="s">
        <v>295</v>
      </c>
      <c r="CE24" s="689"/>
      <c r="CF24" s="689"/>
      <c r="CG24" s="689"/>
      <c r="CH24" s="689"/>
      <c r="CI24" s="689"/>
      <c r="CJ24" s="689"/>
      <c r="CK24" s="689"/>
      <c r="CL24" s="689"/>
      <c r="CM24" s="689"/>
      <c r="CN24" s="689"/>
      <c r="CO24" s="689"/>
      <c r="CP24" s="689"/>
      <c r="CQ24" s="690"/>
      <c r="CR24" s="666">
        <v>127758300</v>
      </c>
      <c r="CS24" s="667"/>
      <c r="CT24" s="667"/>
      <c r="CU24" s="667"/>
      <c r="CV24" s="667"/>
      <c r="CW24" s="667"/>
      <c r="CX24" s="667"/>
      <c r="CY24" s="668"/>
      <c r="CZ24" s="671">
        <v>61.5</v>
      </c>
      <c r="DA24" s="672"/>
      <c r="DB24" s="672"/>
      <c r="DC24" s="691"/>
      <c r="DD24" s="710">
        <v>69257642</v>
      </c>
      <c r="DE24" s="667"/>
      <c r="DF24" s="667"/>
      <c r="DG24" s="667"/>
      <c r="DH24" s="667"/>
      <c r="DI24" s="667"/>
      <c r="DJ24" s="667"/>
      <c r="DK24" s="668"/>
      <c r="DL24" s="710">
        <v>63344339</v>
      </c>
      <c r="DM24" s="667"/>
      <c r="DN24" s="667"/>
      <c r="DO24" s="667"/>
      <c r="DP24" s="667"/>
      <c r="DQ24" s="667"/>
      <c r="DR24" s="667"/>
      <c r="DS24" s="667"/>
      <c r="DT24" s="667"/>
      <c r="DU24" s="667"/>
      <c r="DV24" s="668"/>
      <c r="DW24" s="671">
        <v>62.9</v>
      </c>
      <c r="DX24" s="672"/>
      <c r="DY24" s="672"/>
      <c r="DZ24" s="672"/>
      <c r="EA24" s="672"/>
      <c r="EB24" s="672"/>
      <c r="EC24" s="673"/>
    </row>
    <row r="25" spans="2:133" ht="11.25" customHeight="1" x14ac:dyDescent="0.15">
      <c r="B25" s="674" t="s">
        <v>296</v>
      </c>
      <c r="C25" s="675"/>
      <c r="D25" s="675"/>
      <c r="E25" s="675"/>
      <c r="F25" s="675"/>
      <c r="G25" s="675"/>
      <c r="H25" s="675"/>
      <c r="I25" s="675"/>
      <c r="J25" s="675"/>
      <c r="K25" s="675"/>
      <c r="L25" s="675"/>
      <c r="M25" s="675"/>
      <c r="N25" s="675"/>
      <c r="O25" s="675"/>
      <c r="P25" s="675"/>
      <c r="Q25" s="676"/>
      <c r="R25" s="677">
        <v>3685240</v>
      </c>
      <c r="S25" s="678"/>
      <c r="T25" s="678"/>
      <c r="U25" s="678"/>
      <c r="V25" s="678"/>
      <c r="W25" s="678"/>
      <c r="X25" s="678"/>
      <c r="Y25" s="679"/>
      <c r="Z25" s="680">
        <v>1.7</v>
      </c>
      <c r="AA25" s="680"/>
      <c r="AB25" s="680"/>
      <c r="AC25" s="680"/>
      <c r="AD25" s="681">
        <v>190204</v>
      </c>
      <c r="AE25" s="681"/>
      <c r="AF25" s="681"/>
      <c r="AG25" s="681"/>
      <c r="AH25" s="681"/>
      <c r="AI25" s="681"/>
      <c r="AJ25" s="681"/>
      <c r="AK25" s="681"/>
      <c r="AL25" s="682">
        <v>0.2</v>
      </c>
      <c r="AM25" s="683"/>
      <c r="AN25" s="683"/>
      <c r="AO25" s="684"/>
      <c r="AP25" s="695" t="s">
        <v>297</v>
      </c>
      <c r="AQ25" s="696"/>
      <c r="AR25" s="696"/>
      <c r="AS25" s="696"/>
      <c r="AT25" s="696"/>
      <c r="AU25" s="696"/>
      <c r="AV25" s="696"/>
      <c r="AW25" s="696"/>
      <c r="AX25" s="696"/>
      <c r="AY25" s="696"/>
      <c r="AZ25" s="696"/>
      <c r="BA25" s="696"/>
      <c r="BB25" s="696"/>
      <c r="BC25" s="696"/>
      <c r="BD25" s="696"/>
      <c r="BE25" s="696"/>
      <c r="BF25" s="697"/>
      <c r="BG25" s="677" t="s">
        <v>248</v>
      </c>
      <c r="BH25" s="678"/>
      <c r="BI25" s="678"/>
      <c r="BJ25" s="678"/>
      <c r="BK25" s="678"/>
      <c r="BL25" s="678"/>
      <c r="BM25" s="678"/>
      <c r="BN25" s="679"/>
      <c r="BO25" s="680" t="s">
        <v>131</v>
      </c>
      <c r="BP25" s="680"/>
      <c r="BQ25" s="680"/>
      <c r="BR25" s="680"/>
      <c r="BS25" s="686" t="s">
        <v>248</v>
      </c>
      <c r="BT25" s="678"/>
      <c r="BU25" s="678"/>
      <c r="BV25" s="678"/>
      <c r="BW25" s="678"/>
      <c r="BX25" s="678"/>
      <c r="BY25" s="678"/>
      <c r="BZ25" s="678"/>
      <c r="CA25" s="678"/>
      <c r="CB25" s="687"/>
      <c r="CD25" s="692" t="s">
        <v>298</v>
      </c>
      <c r="CE25" s="693"/>
      <c r="CF25" s="693"/>
      <c r="CG25" s="693"/>
      <c r="CH25" s="693"/>
      <c r="CI25" s="693"/>
      <c r="CJ25" s="693"/>
      <c r="CK25" s="693"/>
      <c r="CL25" s="693"/>
      <c r="CM25" s="693"/>
      <c r="CN25" s="693"/>
      <c r="CO25" s="693"/>
      <c r="CP25" s="693"/>
      <c r="CQ25" s="694"/>
      <c r="CR25" s="677">
        <v>26552704</v>
      </c>
      <c r="CS25" s="713"/>
      <c r="CT25" s="713"/>
      <c r="CU25" s="713"/>
      <c r="CV25" s="713"/>
      <c r="CW25" s="713"/>
      <c r="CX25" s="713"/>
      <c r="CY25" s="714"/>
      <c r="CZ25" s="682">
        <v>12.8</v>
      </c>
      <c r="DA25" s="711"/>
      <c r="DB25" s="711"/>
      <c r="DC25" s="715"/>
      <c r="DD25" s="686">
        <v>24402888</v>
      </c>
      <c r="DE25" s="713"/>
      <c r="DF25" s="713"/>
      <c r="DG25" s="713"/>
      <c r="DH25" s="713"/>
      <c r="DI25" s="713"/>
      <c r="DJ25" s="713"/>
      <c r="DK25" s="714"/>
      <c r="DL25" s="686">
        <v>23939077</v>
      </c>
      <c r="DM25" s="713"/>
      <c r="DN25" s="713"/>
      <c r="DO25" s="713"/>
      <c r="DP25" s="713"/>
      <c r="DQ25" s="713"/>
      <c r="DR25" s="713"/>
      <c r="DS25" s="713"/>
      <c r="DT25" s="713"/>
      <c r="DU25" s="713"/>
      <c r="DV25" s="714"/>
      <c r="DW25" s="682">
        <v>23.8</v>
      </c>
      <c r="DX25" s="711"/>
      <c r="DY25" s="711"/>
      <c r="DZ25" s="711"/>
      <c r="EA25" s="711"/>
      <c r="EB25" s="711"/>
      <c r="EC25" s="712"/>
    </row>
    <row r="26" spans="2:133" ht="11.25" customHeight="1" x14ac:dyDescent="0.15">
      <c r="B26" s="674" t="s">
        <v>299</v>
      </c>
      <c r="C26" s="675"/>
      <c r="D26" s="675"/>
      <c r="E26" s="675"/>
      <c r="F26" s="675"/>
      <c r="G26" s="675"/>
      <c r="H26" s="675"/>
      <c r="I26" s="675"/>
      <c r="J26" s="675"/>
      <c r="K26" s="675"/>
      <c r="L26" s="675"/>
      <c r="M26" s="675"/>
      <c r="N26" s="675"/>
      <c r="O26" s="675"/>
      <c r="P26" s="675"/>
      <c r="Q26" s="676"/>
      <c r="R26" s="677">
        <v>761380</v>
      </c>
      <c r="S26" s="678"/>
      <c r="T26" s="678"/>
      <c r="U26" s="678"/>
      <c r="V26" s="678"/>
      <c r="W26" s="678"/>
      <c r="X26" s="678"/>
      <c r="Y26" s="679"/>
      <c r="Z26" s="680">
        <v>0.4</v>
      </c>
      <c r="AA26" s="680"/>
      <c r="AB26" s="680"/>
      <c r="AC26" s="680"/>
      <c r="AD26" s="681" t="s">
        <v>131</v>
      </c>
      <c r="AE26" s="681"/>
      <c r="AF26" s="681"/>
      <c r="AG26" s="681"/>
      <c r="AH26" s="681"/>
      <c r="AI26" s="681"/>
      <c r="AJ26" s="681"/>
      <c r="AK26" s="681"/>
      <c r="AL26" s="682" t="s">
        <v>248</v>
      </c>
      <c r="AM26" s="683"/>
      <c r="AN26" s="683"/>
      <c r="AO26" s="684"/>
      <c r="AP26" s="695" t="s">
        <v>300</v>
      </c>
      <c r="AQ26" s="716"/>
      <c r="AR26" s="716"/>
      <c r="AS26" s="716"/>
      <c r="AT26" s="716"/>
      <c r="AU26" s="716"/>
      <c r="AV26" s="716"/>
      <c r="AW26" s="716"/>
      <c r="AX26" s="716"/>
      <c r="AY26" s="716"/>
      <c r="AZ26" s="716"/>
      <c r="BA26" s="716"/>
      <c r="BB26" s="716"/>
      <c r="BC26" s="716"/>
      <c r="BD26" s="716"/>
      <c r="BE26" s="716"/>
      <c r="BF26" s="697"/>
      <c r="BG26" s="677" t="s">
        <v>248</v>
      </c>
      <c r="BH26" s="678"/>
      <c r="BI26" s="678"/>
      <c r="BJ26" s="678"/>
      <c r="BK26" s="678"/>
      <c r="BL26" s="678"/>
      <c r="BM26" s="678"/>
      <c r="BN26" s="679"/>
      <c r="BO26" s="680" t="s">
        <v>131</v>
      </c>
      <c r="BP26" s="680"/>
      <c r="BQ26" s="680"/>
      <c r="BR26" s="680"/>
      <c r="BS26" s="686" t="s">
        <v>131</v>
      </c>
      <c r="BT26" s="678"/>
      <c r="BU26" s="678"/>
      <c r="BV26" s="678"/>
      <c r="BW26" s="678"/>
      <c r="BX26" s="678"/>
      <c r="BY26" s="678"/>
      <c r="BZ26" s="678"/>
      <c r="CA26" s="678"/>
      <c r="CB26" s="687"/>
      <c r="CD26" s="692" t="s">
        <v>301</v>
      </c>
      <c r="CE26" s="693"/>
      <c r="CF26" s="693"/>
      <c r="CG26" s="693"/>
      <c r="CH26" s="693"/>
      <c r="CI26" s="693"/>
      <c r="CJ26" s="693"/>
      <c r="CK26" s="693"/>
      <c r="CL26" s="693"/>
      <c r="CM26" s="693"/>
      <c r="CN26" s="693"/>
      <c r="CO26" s="693"/>
      <c r="CP26" s="693"/>
      <c r="CQ26" s="694"/>
      <c r="CR26" s="677">
        <v>17206396</v>
      </c>
      <c r="CS26" s="678"/>
      <c r="CT26" s="678"/>
      <c r="CU26" s="678"/>
      <c r="CV26" s="678"/>
      <c r="CW26" s="678"/>
      <c r="CX26" s="678"/>
      <c r="CY26" s="679"/>
      <c r="CZ26" s="682">
        <v>8.3000000000000007</v>
      </c>
      <c r="DA26" s="711"/>
      <c r="DB26" s="711"/>
      <c r="DC26" s="715"/>
      <c r="DD26" s="686">
        <v>15299823</v>
      </c>
      <c r="DE26" s="678"/>
      <c r="DF26" s="678"/>
      <c r="DG26" s="678"/>
      <c r="DH26" s="678"/>
      <c r="DI26" s="678"/>
      <c r="DJ26" s="678"/>
      <c r="DK26" s="679"/>
      <c r="DL26" s="686" t="s">
        <v>248</v>
      </c>
      <c r="DM26" s="678"/>
      <c r="DN26" s="678"/>
      <c r="DO26" s="678"/>
      <c r="DP26" s="678"/>
      <c r="DQ26" s="678"/>
      <c r="DR26" s="678"/>
      <c r="DS26" s="678"/>
      <c r="DT26" s="678"/>
      <c r="DU26" s="678"/>
      <c r="DV26" s="679"/>
      <c r="DW26" s="682" t="s">
        <v>187</v>
      </c>
      <c r="DX26" s="711"/>
      <c r="DY26" s="711"/>
      <c r="DZ26" s="711"/>
      <c r="EA26" s="711"/>
      <c r="EB26" s="711"/>
      <c r="EC26" s="712"/>
    </row>
    <row r="27" spans="2:133" ht="11.25" customHeight="1" x14ac:dyDescent="0.15">
      <c r="B27" s="674" t="s">
        <v>302</v>
      </c>
      <c r="C27" s="675"/>
      <c r="D27" s="675"/>
      <c r="E27" s="675"/>
      <c r="F27" s="675"/>
      <c r="G27" s="675"/>
      <c r="H27" s="675"/>
      <c r="I27" s="675"/>
      <c r="J27" s="675"/>
      <c r="K27" s="675"/>
      <c r="L27" s="675"/>
      <c r="M27" s="675"/>
      <c r="N27" s="675"/>
      <c r="O27" s="675"/>
      <c r="P27" s="675"/>
      <c r="Q27" s="676"/>
      <c r="R27" s="677">
        <v>53455508</v>
      </c>
      <c r="S27" s="678"/>
      <c r="T27" s="678"/>
      <c r="U27" s="678"/>
      <c r="V27" s="678"/>
      <c r="W27" s="678"/>
      <c r="X27" s="678"/>
      <c r="Y27" s="679"/>
      <c r="Z27" s="680">
        <v>25.3</v>
      </c>
      <c r="AA27" s="680"/>
      <c r="AB27" s="680"/>
      <c r="AC27" s="680"/>
      <c r="AD27" s="681" t="s">
        <v>248</v>
      </c>
      <c r="AE27" s="681"/>
      <c r="AF27" s="681"/>
      <c r="AG27" s="681"/>
      <c r="AH27" s="681"/>
      <c r="AI27" s="681"/>
      <c r="AJ27" s="681"/>
      <c r="AK27" s="681"/>
      <c r="AL27" s="682" t="s">
        <v>131</v>
      </c>
      <c r="AM27" s="683"/>
      <c r="AN27" s="683"/>
      <c r="AO27" s="684"/>
      <c r="AP27" s="674" t="s">
        <v>303</v>
      </c>
      <c r="AQ27" s="675"/>
      <c r="AR27" s="675"/>
      <c r="AS27" s="675"/>
      <c r="AT27" s="675"/>
      <c r="AU27" s="675"/>
      <c r="AV27" s="675"/>
      <c r="AW27" s="675"/>
      <c r="AX27" s="675"/>
      <c r="AY27" s="675"/>
      <c r="AZ27" s="675"/>
      <c r="BA27" s="675"/>
      <c r="BB27" s="675"/>
      <c r="BC27" s="675"/>
      <c r="BD27" s="675"/>
      <c r="BE27" s="675"/>
      <c r="BF27" s="676"/>
      <c r="BG27" s="677">
        <v>54738378</v>
      </c>
      <c r="BH27" s="678"/>
      <c r="BI27" s="678"/>
      <c r="BJ27" s="678"/>
      <c r="BK27" s="678"/>
      <c r="BL27" s="678"/>
      <c r="BM27" s="678"/>
      <c r="BN27" s="679"/>
      <c r="BO27" s="680">
        <v>100</v>
      </c>
      <c r="BP27" s="680"/>
      <c r="BQ27" s="680"/>
      <c r="BR27" s="680"/>
      <c r="BS27" s="686">
        <v>844502</v>
      </c>
      <c r="BT27" s="678"/>
      <c r="BU27" s="678"/>
      <c r="BV27" s="678"/>
      <c r="BW27" s="678"/>
      <c r="BX27" s="678"/>
      <c r="BY27" s="678"/>
      <c r="BZ27" s="678"/>
      <c r="CA27" s="678"/>
      <c r="CB27" s="687"/>
      <c r="CD27" s="692" t="s">
        <v>304</v>
      </c>
      <c r="CE27" s="693"/>
      <c r="CF27" s="693"/>
      <c r="CG27" s="693"/>
      <c r="CH27" s="693"/>
      <c r="CI27" s="693"/>
      <c r="CJ27" s="693"/>
      <c r="CK27" s="693"/>
      <c r="CL27" s="693"/>
      <c r="CM27" s="693"/>
      <c r="CN27" s="693"/>
      <c r="CO27" s="693"/>
      <c r="CP27" s="693"/>
      <c r="CQ27" s="694"/>
      <c r="CR27" s="677">
        <v>73940180</v>
      </c>
      <c r="CS27" s="713"/>
      <c r="CT27" s="713"/>
      <c r="CU27" s="713"/>
      <c r="CV27" s="713"/>
      <c r="CW27" s="713"/>
      <c r="CX27" s="713"/>
      <c r="CY27" s="714"/>
      <c r="CZ27" s="682">
        <v>35.6</v>
      </c>
      <c r="DA27" s="711"/>
      <c r="DB27" s="711"/>
      <c r="DC27" s="715"/>
      <c r="DD27" s="686">
        <v>18688284</v>
      </c>
      <c r="DE27" s="713"/>
      <c r="DF27" s="713"/>
      <c r="DG27" s="713"/>
      <c r="DH27" s="713"/>
      <c r="DI27" s="713"/>
      <c r="DJ27" s="713"/>
      <c r="DK27" s="714"/>
      <c r="DL27" s="686">
        <v>18688284</v>
      </c>
      <c r="DM27" s="713"/>
      <c r="DN27" s="713"/>
      <c r="DO27" s="713"/>
      <c r="DP27" s="713"/>
      <c r="DQ27" s="713"/>
      <c r="DR27" s="713"/>
      <c r="DS27" s="713"/>
      <c r="DT27" s="713"/>
      <c r="DU27" s="713"/>
      <c r="DV27" s="714"/>
      <c r="DW27" s="682">
        <v>18.5</v>
      </c>
      <c r="DX27" s="711"/>
      <c r="DY27" s="711"/>
      <c r="DZ27" s="711"/>
      <c r="EA27" s="711"/>
      <c r="EB27" s="711"/>
      <c r="EC27" s="712"/>
    </row>
    <row r="28" spans="2:133" ht="11.25" customHeight="1" x14ac:dyDescent="0.15">
      <c r="B28" s="719" t="s">
        <v>305</v>
      </c>
      <c r="C28" s="720"/>
      <c r="D28" s="720"/>
      <c r="E28" s="720"/>
      <c r="F28" s="720"/>
      <c r="G28" s="720"/>
      <c r="H28" s="720"/>
      <c r="I28" s="720"/>
      <c r="J28" s="720"/>
      <c r="K28" s="720"/>
      <c r="L28" s="720"/>
      <c r="M28" s="720"/>
      <c r="N28" s="720"/>
      <c r="O28" s="720"/>
      <c r="P28" s="720"/>
      <c r="Q28" s="721"/>
      <c r="R28" s="677">
        <v>300</v>
      </c>
      <c r="S28" s="678"/>
      <c r="T28" s="678"/>
      <c r="U28" s="678"/>
      <c r="V28" s="678"/>
      <c r="W28" s="678"/>
      <c r="X28" s="678"/>
      <c r="Y28" s="679"/>
      <c r="Z28" s="680">
        <v>0</v>
      </c>
      <c r="AA28" s="680"/>
      <c r="AB28" s="680"/>
      <c r="AC28" s="680"/>
      <c r="AD28" s="681">
        <v>300</v>
      </c>
      <c r="AE28" s="681"/>
      <c r="AF28" s="681"/>
      <c r="AG28" s="681"/>
      <c r="AH28" s="681"/>
      <c r="AI28" s="681"/>
      <c r="AJ28" s="681"/>
      <c r="AK28" s="681"/>
      <c r="AL28" s="682">
        <v>0</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306</v>
      </c>
      <c r="CE28" s="693"/>
      <c r="CF28" s="693"/>
      <c r="CG28" s="693"/>
      <c r="CH28" s="693"/>
      <c r="CI28" s="693"/>
      <c r="CJ28" s="693"/>
      <c r="CK28" s="693"/>
      <c r="CL28" s="693"/>
      <c r="CM28" s="693"/>
      <c r="CN28" s="693"/>
      <c r="CO28" s="693"/>
      <c r="CP28" s="693"/>
      <c r="CQ28" s="694"/>
      <c r="CR28" s="677">
        <v>27265416</v>
      </c>
      <c r="CS28" s="678"/>
      <c r="CT28" s="678"/>
      <c r="CU28" s="678"/>
      <c r="CV28" s="678"/>
      <c r="CW28" s="678"/>
      <c r="CX28" s="678"/>
      <c r="CY28" s="679"/>
      <c r="CZ28" s="682">
        <v>13.1</v>
      </c>
      <c r="DA28" s="711"/>
      <c r="DB28" s="711"/>
      <c r="DC28" s="715"/>
      <c r="DD28" s="686">
        <v>26166470</v>
      </c>
      <c r="DE28" s="678"/>
      <c r="DF28" s="678"/>
      <c r="DG28" s="678"/>
      <c r="DH28" s="678"/>
      <c r="DI28" s="678"/>
      <c r="DJ28" s="678"/>
      <c r="DK28" s="679"/>
      <c r="DL28" s="686">
        <v>20716978</v>
      </c>
      <c r="DM28" s="678"/>
      <c r="DN28" s="678"/>
      <c r="DO28" s="678"/>
      <c r="DP28" s="678"/>
      <c r="DQ28" s="678"/>
      <c r="DR28" s="678"/>
      <c r="DS28" s="678"/>
      <c r="DT28" s="678"/>
      <c r="DU28" s="678"/>
      <c r="DV28" s="679"/>
      <c r="DW28" s="682">
        <v>20.6</v>
      </c>
      <c r="DX28" s="711"/>
      <c r="DY28" s="711"/>
      <c r="DZ28" s="711"/>
      <c r="EA28" s="711"/>
      <c r="EB28" s="711"/>
      <c r="EC28" s="712"/>
    </row>
    <row r="29" spans="2:133" ht="11.25" customHeight="1" x14ac:dyDescent="0.15">
      <c r="B29" s="674" t="s">
        <v>307</v>
      </c>
      <c r="C29" s="675"/>
      <c r="D29" s="675"/>
      <c r="E29" s="675"/>
      <c r="F29" s="675"/>
      <c r="G29" s="675"/>
      <c r="H29" s="675"/>
      <c r="I29" s="675"/>
      <c r="J29" s="675"/>
      <c r="K29" s="675"/>
      <c r="L29" s="675"/>
      <c r="M29" s="675"/>
      <c r="N29" s="675"/>
      <c r="O29" s="675"/>
      <c r="P29" s="675"/>
      <c r="Q29" s="676"/>
      <c r="R29" s="677">
        <v>11682015</v>
      </c>
      <c r="S29" s="678"/>
      <c r="T29" s="678"/>
      <c r="U29" s="678"/>
      <c r="V29" s="678"/>
      <c r="W29" s="678"/>
      <c r="X29" s="678"/>
      <c r="Y29" s="679"/>
      <c r="Z29" s="680">
        <v>5.5</v>
      </c>
      <c r="AA29" s="680"/>
      <c r="AB29" s="680"/>
      <c r="AC29" s="680"/>
      <c r="AD29" s="681" t="s">
        <v>248</v>
      </c>
      <c r="AE29" s="681"/>
      <c r="AF29" s="681"/>
      <c r="AG29" s="681"/>
      <c r="AH29" s="681"/>
      <c r="AI29" s="681"/>
      <c r="AJ29" s="681"/>
      <c r="AK29" s="681"/>
      <c r="AL29" s="682" t="s">
        <v>131</v>
      </c>
      <c r="AM29" s="683"/>
      <c r="AN29" s="683"/>
      <c r="AO29" s="684"/>
      <c r="AP29" s="656" t="s">
        <v>226</v>
      </c>
      <c r="AQ29" s="657"/>
      <c r="AR29" s="657"/>
      <c r="AS29" s="657"/>
      <c r="AT29" s="657"/>
      <c r="AU29" s="657"/>
      <c r="AV29" s="657"/>
      <c r="AW29" s="657"/>
      <c r="AX29" s="657"/>
      <c r="AY29" s="657"/>
      <c r="AZ29" s="657"/>
      <c r="BA29" s="657"/>
      <c r="BB29" s="657"/>
      <c r="BC29" s="657"/>
      <c r="BD29" s="657"/>
      <c r="BE29" s="657"/>
      <c r="BF29" s="658"/>
      <c r="BG29" s="656" t="s">
        <v>308</v>
      </c>
      <c r="BH29" s="717"/>
      <c r="BI29" s="717"/>
      <c r="BJ29" s="717"/>
      <c r="BK29" s="717"/>
      <c r="BL29" s="717"/>
      <c r="BM29" s="717"/>
      <c r="BN29" s="717"/>
      <c r="BO29" s="717"/>
      <c r="BP29" s="717"/>
      <c r="BQ29" s="718"/>
      <c r="BR29" s="656" t="s">
        <v>309</v>
      </c>
      <c r="BS29" s="717"/>
      <c r="BT29" s="717"/>
      <c r="BU29" s="717"/>
      <c r="BV29" s="717"/>
      <c r="BW29" s="717"/>
      <c r="BX29" s="717"/>
      <c r="BY29" s="717"/>
      <c r="BZ29" s="717"/>
      <c r="CA29" s="717"/>
      <c r="CB29" s="718"/>
      <c r="CD29" s="740" t="s">
        <v>310</v>
      </c>
      <c r="CE29" s="741"/>
      <c r="CF29" s="692" t="s">
        <v>311</v>
      </c>
      <c r="CG29" s="693"/>
      <c r="CH29" s="693"/>
      <c r="CI29" s="693"/>
      <c r="CJ29" s="693"/>
      <c r="CK29" s="693"/>
      <c r="CL29" s="693"/>
      <c r="CM29" s="693"/>
      <c r="CN29" s="693"/>
      <c r="CO29" s="693"/>
      <c r="CP29" s="693"/>
      <c r="CQ29" s="694"/>
      <c r="CR29" s="677">
        <v>27265328</v>
      </c>
      <c r="CS29" s="713"/>
      <c r="CT29" s="713"/>
      <c r="CU29" s="713"/>
      <c r="CV29" s="713"/>
      <c r="CW29" s="713"/>
      <c r="CX29" s="713"/>
      <c r="CY29" s="714"/>
      <c r="CZ29" s="682">
        <v>13.1</v>
      </c>
      <c r="DA29" s="711"/>
      <c r="DB29" s="711"/>
      <c r="DC29" s="715"/>
      <c r="DD29" s="686">
        <v>26166382</v>
      </c>
      <c r="DE29" s="713"/>
      <c r="DF29" s="713"/>
      <c r="DG29" s="713"/>
      <c r="DH29" s="713"/>
      <c r="DI29" s="713"/>
      <c r="DJ29" s="713"/>
      <c r="DK29" s="714"/>
      <c r="DL29" s="686">
        <v>20716890</v>
      </c>
      <c r="DM29" s="713"/>
      <c r="DN29" s="713"/>
      <c r="DO29" s="713"/>
      <c r="DP29" s="713"/>
      <c r="DQ29" s="713"/>
      <c r="DR29" s="713"/>
      <c r="DS29" s="713"/>
      <c r="DT29" s="713"/>
      <c r="DU29" s="713"/>
      <c r="DV29" s="714"/>
      <c r="DW29" s="682">
        <v>20.6</v>
      </c>
      <c r="DX29" s="711"/>
      <c r="DY29" s="711"/>
      <c r="DZ29" s="711"/>
      <c r="EA29" s="711"/>
      <c r="EB29" s="711"/>
      <c r="EC29" s="712"/>
    </row>
    <row r="30" spans="2:133" ht="11.25" customHeight="1" x14ac:dyDescent="0.15">
      <c r="B30" s="674" t="s">
        <v>312</v>
      </c>
      <c r="C30" s="675"/>
      <c r="D30" s="675"/>
      <c r="E30" s="675"/>
      <c r="F30" s="675"/>
      <c r="G30" s="675"/>
      <c r="H30" s="675"/>
      <c r="I30" s="675"/>
      <c r="J30" s="675"/>
      <c r="K30" s="675"/>
      <c r="L30" s="675"/>
      <c r="M30" s="675"/>
      <c r="N30" s="675"/>
      <c r="O30" s="675"/>
      <c r="P30" s="675"/>
      <c r="Q30" s="676"/>
      <c r="R30" s="677">
        <v>606648</v>
      </c>
      <c r="S30" s="678"/>
      <c r="T30" s="678"/>
      <c r="U30" s="678"/>
      <c r="V30" s="678"/>
      <c r="W30" s="678"/>
      <c r="X30" s="678"/>
      <c r="Y30" s="679"/>
      <c r="Z30" s="680">
        <v>0.3</v>
      </c>
      <c r="AA30" s="680"/>
      <c r="AB30" s="680"/>
      <c r="AC30" s="680"/>
      <c r="AD30" s="681">
        <v>164589</v>
      </c>
      <c r="AE30" s="681"/>
      <c r="AF30" s="681"/>
      <c r="AG30" s="681"/>
      <c r="AH30" s="681"/>
      <c r="AI30" s="681"/>
      <c r="AJ30" s="681"/>
      <c r="AK30" s="681"/>
      <c r="AL30" s="682">
        <v>0.2</v>
      </c>
      <c r="AM30" s="683"/>
      <c r="AN30" s="683"/>
      <c r="AO30" s="684"/>
      <c r="AP30" s="725" t="s">
        <v>313</v>
      </c>
      <c r="AQ30" s="726"/>
      <c r="AR30" s="726"/>
      <c r="AS30" s="726"/>
      <c r="AT30" s="731" t="s">
        <v>314</v>
      </c>
      <c r="AU30" s="228"/>
      <c r="AV30" s="228"/>
      <c r="AW30" s="228"/>
      <c r="AX30" s="663" t="s">
        <v>190</v>
      </c>
      <c r="AY30" s="664"/>
      <c r="AZ30" s="664"/>
      <c r="BA30" s="664"/>
      <c r="BB30" s="664"/>
      <c r="BC30" s="664"/>
      <c r="BD30" s="664"/>
      <c r="BE30" s="664"/>
      <c r="BF30" s="665"/>
      <c r="BG30" s="737">
        <v>99.2</v>
      </c>
      <c r="BH30" s="738"/>
      <c r="BI30" s="738"/>
      <c r="BJ30" s="738"/>
      <c r="BK30" s="738"/>
      <c r="BL30" s="738"/>
      <c r="BM30" s="672">
        <v>97.5</v>
      </c>
      <c r="BN30" s="738"/>
      <c r="BO30" s="738"/>
      <c r="BP30" s="738"/>
      <c r="BQ30" s="739"/>
      <c r="BR30" s="737">
        <v>99.1</v>
      </c>
      <c r="BS30" s="738"/>
      <c r="BT30" s="738"/>
      <c r="BU30" s="738"/>
      <c r="BV30" s="738"/>
      <c r="BW30" s="738"/>
      <c r="BX30" s="672">
        <v>97.3</v>
      </c>
      <c r="BY30" s="738"/>
      <c r="BZ30" s="738"/>
      <c r="CA30" s="738"/>
      <c r="CB30" s="739"/>
      <c r="CD30" s="742"/>
      <c r="CE30" s="743"/>
      <c r="CF30" s="692" t="s">
        <v>315</v>
      </c>
      <c r="CG30" s="693"/>
      <c r="CH30" s="693"/>
      <c r="CI30" s="693"/>
      <c r="CJ30" s="693"/>
      <c r="CK30" s="693"/>
      <c r="CL30" s="693"/>
      <c r="CM30" s="693"/>
      <c r="CN30" s="693"/>
      <c r="CO30" s="693"/>
      <c r="CP30" s="693"/>
      <c r="CQ30" s="694"/>
      <c r="CR30" s="677">
        <v>25525483</v>
      </c>
      <c r="CS30" s="678"/>
      <c r="CT30" s="678"/>
      <c r="CU30" s="678"/>
      <c r="CV30" s="678"/>
      <c r="CW30" s="678"/>
      <c r="CX30" s="678"/>
      <c r="CY30" s="679"/>
      <c r="CZ30" s="682">
        <v>12.3</v>
      </c>
      <c r="DA30" s="711"/>
      <c r="DB30" s="711"/>
      <c r="DC30" s="715"/>
      <c r="DD30" s="686">
        <v>24573471</v>
      </c>
      <c r="DE30" s="678"/>
      <c r="DF30" s="678"/>
      <c r="DG30" s="678"/>
      <c r="DH30" s="678"/>
      <c r="DI30" s="678"/>
      <c r="DJ30" s="678"/>
      <c r="DK30" s="679"/>
      <c r="DL30" s="686">
        <v>19131292</v>
      </c>
      <c r="DM30" s="678"/>
      <c r="DN30" s="678"/>
      <c r="DO30" s="678"/>
      <c r="DP30" s="678"/>
      <c r="DQ30" s="678"/>
      <c r="DR30" s="678"/>
      <c r="DS30" s="678"/>
      <c r="DT30" s="678"/>
      <c r="DU30" s="678"/>
      <c r="DV30" s="679"/>
      <c r="DW30" s="682">
        <v>19</v>
      </c>
      <c r="DX30" s="711"/>
      <c r="DY30" s="711"/>
      <c r="DZ30" s="711"/>
      <c r="EA30" s="711"/>
      <c r="EB30" s="711"/>
      <c r="EC30" s="712"/>
    </row>
    <row r="31" spans="2:133" ht="11.25" customHeight="1" x14ac:dyDescent="0.15">
      <c r="B31" s="674" t="s">
        <v>316</v>
      </c>
      <c r="C31" s="675"/>
      <c r="D31" s="675"/>
      <c r="E31" s="675"/>
      <c r="F31" s="675"/>
      <c r="G31" s="675"/>
      <c r="H31" s="675"/>
      <c r="I31" s="675"/>
      <c r="J31" s="675"/>
      <c r="K31" s="675"/>
      <c r="L31" s="675"/>
      <c r="M31" s="675"/>
      <c r="N31" s="675"/>
      <c r="O31" s="675"/>
      <c r="P31" s="675"/>
      <c r="Q31" s="676"/>
      <c r="R31" s="677">
        <v>981151</v>
      </c>
      <c r="S31" s="678"/>
      <c r="T31" s="678"/>
      <c r="U31" s="678"/>
      <c r="V31" s="678"/>
      <c r="W31" s="678"/>
      <c r="X31" s="678"/>
      <c r="Y31" s="679"/>
      <c r="Z31" s="680">
        <v>0.5</v>
      </c>
      <c r="AA31" s="680"/>
      <c r="AB31" s="680"/>
      <c r="AC31" s="680"/>
      <c r="AD31" s="681" t="s">
        <v>131</v>
      </c>
      <c r="AE31" s="681"/>
      <c r="AF31" s="681"/>
      <c r="AG31" s="681"/>
      <c r="AH31" s="681"/>
      <c r="AI31" s="681"/>
      <c r="AJ31" s="681"/>
      <c r="AK31" s="681"/>
      <c r="AL31" s="682" t="s">
        <v>131</v>
      </c>
      <c r="AM31" s="683"/>
      <c r="AN31" s="683"/>
      <c r="AO31" s="684"/>
      <c r="AP31" s="727"/>
      <c r="AQ31" s="728"/>
      <c r="AR31" s="728"/>
      <c r="AS31" s="728"/>
      <c r="AT31" s="732"/>
      <c r="AU31" s="227" t="s">
        <v>317</v>
      </c>
      <c r="AV31" s="227"/>
      <c r="AW31" s="227"/>
      <c r="AX31" s="674" t="s">
        <v>318</v>
      </c>
      <c r="AY31" s="675"/>
      <c r="AZ31" s="675"/>
      <c r="BA31" s="675"/>
      <c r="BB31" s="675"/>
      <c r="BC31" s="675"/>
      <c r="BD31" s="675"/>
      <c r="BE31" s="675"/>
      <c r="BF31" s="676"/>
      <c r="BG31" s="734">
        <v>99.1</v>
      </c>
      <c r="BH31" s="713"/>
      <c r="BI31" s="713"/>
      <c r="BJ31" s="713"/>
      <c r="BK31" s="713"/>
      <c r="BL31" s="713"/>
      <c r="BM31" s="683">
        <v>97.8</v>
      </c>
      <c r="BN31" s="735"/>
      <c r="BO31" s="735"/>
      <c r="BP31" s="735"/>
      <c r="BQ31" s="736"/>
      <c r="BR31" s="734">
        <v>99.1</v>
      </c>
      <c r="BS31" s="713"/>
      <c r="BT31" s="713"/>
      <c r="BU31" s="713"/>
      <c r="BV31" s="713"/>
      <c r="BW31" s="713"/>
      <c r="BX31" s="683">
        <v>97.6</v>
      </c>
      <c r="BY31" s="735"/>
      <c r="BZ31" s="735"/>
      <c r="CA31" s="735"/>
      <c r="CB31" s="736"/>
      <c r="CD31" s="742"/>
      <c r="CE31" s="743"/>
      <c r="CF31" s="692" t="s">
        <v>319</v>
      </c>
      <c r="CG31" s="693"/>
      <c r="CH31" s="693"/>
      <c r="CI31" s="693"/>
      <c r="CJ31" s="693"/>
      <c r="CK31" s="693"/>
      <c r="CL31" s="693"/>
      <c r="CM31" s="693"/>
      <c r="CN31" s="693"/>
      <c r="CO31" s="693"/>
      <c r="CP31" s="693"/>
      <c r="CQ31" s="694"/>
      <c r="CR31" s="677">
        <v>1739845</v>
      </c>
      <c r="CS31" s="713"/>
      <c r="CT31" s="713"/>
      <c r="CU31" s="713"/>
      <c r="CV31" s="713"/>
      <c r="CW31" s="713"/>
      <c r="CX31" s="713"/>
      <c r="CY31" s="714"/>
      <c r="CZ31" s="682">
        <v>0.8</v>
      </c>
      <c r="DA31" s="711"/>
      <c r="DB31" s="711"/>
      <c r="DC31" s="715"/>
      <c r="DD31" s="686">
        <v>1592911</v>
      </c>
      <c r="DE31" s="713"/>
      <c r="DF31" s="713"/>
      <c r="DG31" s="713"/>
      <c r="DH31" s="713"/>
      <c r="DI31" s="713"/>
      <c r="DJ31" s="713"/>
      <c r="DK31" s="714"/>
      <c r="DL31" s="686">
        <v>1585598</v>
      </c>
      <c r="DM31" s="713"/>
      <c r="DN31" s="713"/>
      <c r="DO31" s="713"/>
      <c r="DP31" s="713"/>
      <c r="DQ31" s="713"/>
      <c r="DR31" s="713"/>
      <c r="DS31" s="713"/>
      <c r="DT31" s="713"/>
      <c r="DU31" s="713"/>
      <c r="DV31" s="714"/>
      <c r="DW31" s="682">
        <v>1.6</v>
      </c>
      <c r="DX31" s="711"/>
      <c r="DY31" s="711"/>
      <c r="DZ31" s="711"/>
      <c r="EA31" s="711"/>
      <c r="EB31" s="711"/>
      <c r="EC31" s="712"/>
    </row>
    <row r="32" spans="2:133" ht="11.25" customHeight="1" x14ac:dyDescent="0.15">
      <c r="B32" s="674" t="s">
        <v>320</v>
      </c>
      <c r="C32" s="675"/>
      <c r="D32" s="675"/>
      <c r="E32" s="675"/>
      <c r="F32" s="675"/>
      <c r="G32" s="675"/>
      <c r="H32" s="675"/>
      <c r="I32" s="675"/>
      <c r="J32" s="675"/>
      <c r="K32" s="675"/>
      <c r="L32" s="675"/>
      <c r="M32" s="675"/>
      <c r="N32" s="675"/>
      <c r="O32" s="675"/>
      <c r="P32" s="675"/>
      <c r="Q32" s="676"/>
      <c r="R32" s="677">
        <v>4635142</v>
      </c>
      <c r="S32" s="678"/>
      <c r="T32" s="678"/>
      <c r="U32" s="678"/>
      <c r="V32" s="678"/>
      <c r="W32" s="678"/>
      <c r="X32" s="678"/>
      <c r="Y32" s="679"/>
      <c r="Z32" s="680">
        <v>2.2000000000000002</v>
      </c>
      <c r="AA32" s="680"/>
      <c r="AB32" s="680"/>
      <c r="AC32" s="680"/>
      <c r="AD32" s="681" t="s">
        <v>131</v>
      </c>
      <c r="AE32" s="681"/>
      <c r="AF32" s="681"/>
      <c r="AG32" s="681"/>
      <c r="AH32" s="681"/>
      <c r="AI32" s="681"/>
      <c r="AJ32" s="681"/>
      <c r="AK32" s="681"/>
      <c r="AL32" s="682" t="s">
        <v>248</v>
      </c>
      <c r="AM32" s="683"/>
      <c r="AN32" s="683"/>
      <c r="AO32" s="684"/>
      <c r="AP32" s="729"/>
      <c r="AQ32" s="730"/>
      <c r="AR32" s="730"/>
      <c r="AS32" s="730"/>
      <c r="AT32" s="733"/>
      <c r="AU32" s="229"/>
      <c r="AV32" s="229"/>
      <c r="AW32" s="229"/>
      <c r="AX32" s="722" t="s">
        <v>321</v>
      </c>
      <c r="AY32" s="723"/>
      <c r="AZ32" s="723"/>
      <c r="BA32" s="723"/>
      <c r="BB32" s="723"/>
      <c r="BC32" s="723"/>
      <c r="BD32" s="723"/>
      <c r="BE32" s="723"/>
      <c r="BF32" s="724"/>
      <c r="BG32" s="746">
        <v>99.1</v>
      </c>
      <c r="BH32" s="747"/>
      <c r="BI32" s="747"/>
      <c r="BJ32" s="747"/>
      <c r="BK32" s="747"/>
      <c r="BL32" s="747"/>
      <c r="BM32" s="748">
        <v>96.8</v>
      </c>
      <c r="BN32" s="747"/>
      <c r="BO32" s="747"/>
      <c r="BP32" s="747"/>
      <c r="BQ32" s="749"/>
      <c r="BR32" s="746">
        <v>99.1</v>
      </c>
      <c r="BS32" s="747"/>
      <c r="BT32" s="747"/>
      <c r="BU32" s="747"/>
      <c r="BV32" s="747"/>
      <c r="BW32" s="747"/>
      <c r="BX32" s="748">
        <v>96.5</v>
      </c>
      <c r="BY32" s="747"/>
      <c r="BZ32" s="747"/>
      <c r="CA32" s="747"/>
      <c r="CB32" s="749"/>
      <c r="CD32" s="744"/>
      <c r="CE32" s="745"/>
      <c r="CF32" s="692" t="s">
        <v>322</v>
      </c>
      <c r="CG32" s="693"/>
      <c r="CH32" s="693"/>
      <c r="CI32" s="693"/>
      <c r="CJ32" s="693"/>
      <c r="CK32" s="693"/>
      <c r="CL32" s="693"/>
      <c r="CM32" s="693"/>
      <c r="CN32" s="693"/>
      <c r="CO32" s="693"/>
      <c r="CP32" s="693"/>
      <c r="CQ32" s="694"/>
      <c r="CR32" s="677">
        <v>88</v>
      </c>
      <c r="CS32" s="678"/>
      <c r="CT32" s="678"/>
      <c r="CU32" s="678"/>
      <c r="CV32" s="678"/>
      <c r="CW32" s="678"/>
      <c r="CX32" s="678"/>
      <c r="CY32" s="679"/>
      <c r="CZ32" s="682">
        <v>0</v>
      </c>
      <c r="DA32" s="711"/>
      <c r="DB32" s="711"/>
      <c r="DC32" s="715"/>
      <c r="DD32" s="686">
        <v>88</v>
      </c>
      <c r="DE32" s="678"/>
      <c r="DF32" s="678"/>
      <c r="DG32" s="678"/>
      <c r="DH32" s="678"/>
      <c r="DI32" s="678"/>
      <c r="DJ32" s="678"/>
      <c r="DK32" s="679"/>
      <c r="DL32" s="686">
        <v>88</v>
      </c>
      <c r="DM32" s="678"/>
      <c r="DN32" s="678"/>
      <c r="DO32" s="678"/>
      <c r="DP32" s="678"/>
      <c r="DQ32" s="678"/>
      <c r="DR32" s="678"/>
      <c r="DS32" s="678"/>
      <c r="DT32" s="678"/>
      <c r="DU32" s="678"/>
      <c r="DV32" s="679"/>
      <c r="DW32" s="682">
        <v>0</v>
      </c>
      <c r="DX32" s="711"/>
      <c r="DY32" s="711"/>
      <c r="DZ32" s="711"/>
      <c r="EA32" s="711"/>
      <c r="EB32" s="711"/>
      <c r="EC32" s="712"/>
    </row>
    <row r="33" spans="2:133" ht="11.25" customHeight="1" x14ac:dyDescent="0.15">
      <c r="B33" s="674" t="s">
        <v>323</v>
      </c>
      <c r="C33" s="675"/>
      <c r="D33" s="675"/>
      <c r="E33" s="675"/>
      <c r="F33" s="675"/>
      <c r="G33" s="675"/>
      <c r="H33" s="675"/>
      <c r="I33" s="675"/>
      <c r="J33" s="675"/>
      <c r="K33" s="675"/>
      <c r="L33" s="675"/>
      <c r="M33" s="675"/>
      <c r="N33" s="675"/>
      <c r="O33" s="675"/>
      <c r="P33" s="675"/>
      <c r="Q33" s="676"/>
      <c r="R33" s="677">
        <v>4064041</v>
      </c>
      <c r="S33" s="678"/>
      <c r="T33" s="678"/>
      <c r="U33" s="678"/>
      <c r="V33" s="678"/>
      <c r="W33" s="678"/>
      <c r="X33" s="678"/>
      <c r="Y33" s="679"/>
      <c r="Z33" s="680">
        <v>1.9</v>
      </c>
      <c r="AA33" s="680"/>
      <c r="AB33" s="680"/>
      <c r="AC33" s="680"/>
      <c r="AD33" s="681" t="s">
        <v>131</v>
      </c>
      <c r="AE33" s="681"/>
      <c r="AF33" s="681"/>
      <c r="AG33" s="681"/>
      <c r="AH33" s="681"/>
      <c r="AI33" s="681"/>
      <c r="AJ33" s="681"/>
      <c r="AK33" s="681"/>
      <c r="AL33" s="682" t="s">
        <v>131</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324</v>
      </c>
      <c r="CE33" s="693"/>
      <c r="CF33" s="693"/>
      <c r="CG33" s="693"/>
      <c r="CH33" s="693"/>
      <c r="CI33" s="693"/>
      <c r="CJ33" s="693"/>
      <c r="CK33" s="693"/>
      <c r="CL33" s="693"/>
      <c r="CM33" s="693"/>
      <c r="CN33" s="693"/>
      <c r="CO33" s="693"/>
      <c r="CP33" s="693"/>
      <c r="CQ33" s="694"/>
      <c r="CR33" s="677">
        <v>60309405</v>
      </c>
      <c r="CS33" s="713"/>
      <c r="CT33" s="713"/>
      <c r="CU33" s="713"/>
      <c r="CV33" s="713"/>
      <c r="CW33" s="713"/>
      <c r="CX33" s="713"/>
      <c r="CY33" s="714"/>
      <c r="CZ33" s="682">
        <v>29</v>
      </c>
      <c r="DA33" s="711"/>
      <c r="DB33" s="711"/>
      <c r="DC33" s="715"/>
      <c r="DD33" s="686">
        <v>46075500</v>
      </c>
      <c r="DE33" s="713"/>
      <c r="DF33" s="713"/>
      <c r="DG33" s="713"/>
      <c r="DH33" s="713"/>
      <c r="DI33" s="713"/>
      <c r="DJ33" s="713"/>
      <c r="DK33" s="714"/>
      <c r="DL33" s="686">
        <v>34886774</v>
      </c>
      <c r="DM33" s="713"/>
      <c r="DN33" s="713"/>
      <c r="DO33" s="713"/>
      <c r="DP33" s="713"/>
      <c r="DQ33" s="713"/>
      <c r="DR33" s="713"/>
      <c r="DS33" s="713"/>
      <c r="DT33" s="713"/>
      <c r="DU33" s="713"/>
      <c r="DV33" s="714"/>
      <c r="DW33" s="682">
        <v>34.6</v>
      </c>
      <c r="DX33" s="711"/>
      <c r="DY33" s="711"/>
      <c r="DZ33" s="711"/>
      <c r="EA33" s="711"/>
      <c r="EB33" s="711"/>
      <c r="EC33" s="712"/>
    </row>
    <row r="34" spans="2:133" ht="11.25" customHeight="1" x14ac:dyDescent="0.15">
      <c r="B34" s="674" t="s">
        <v>325</v>
      </c>
      <c r="C34" s="675"/>
      <c r="D34" s="675"/>
      <c r="E34" s="675"/>
      <c r="F34" s="675"/>
      <c r="G34" s="675"/>
      <c r="H34" s="675"/>
      <c r="I34" s="675"/>
      <c r="J34" s="675"/>
      <c r="K34" s="675"/>
      <c r="L34" s="675"/>
      <c r="M34" s="675"/>
      <c r="N34" s="675"/>
      <c r="O34" s="675"/>
      <c r="P34" s="675"/>
      <c r="Q34" s="676"/>
      <c r="R34" s="677">
        <v>4837255</v>
      </c>
      <c r="S34" s="678"/>
      <c r="T34" s="678"/>
      <c r="U34" s="678"/>
      <c r="V34" s="678"/>
      <c r="W34" s="678"/>
      <c r="X34" s="678"/>
      <c r="Y34" s="679"/>
      <c r="Z34" s="680">
        <v>2.2999999999999998</v>
      </c>
      <c r="AA34" s="680"/>
      <c r="AB34" s="680"/>
      <c r="AC34" s="680"/>
      <c r="AD34" s="681">
        <v>15859</v>
      </c>
      <c r="AE34" s="681"/>
      <c r="AF34" s="681"/>
      <c r="AG34" s="681"/>
      <c r="AH34" s="681"/>
      <c r="AI34" s="681"/>
      <c r="AJ34" s="681"/>
      <c r="AK34" s="681"/>
      <c r="AL34" s="682">
        <v>0</v>
      </c>
      <c r="AM34" s="683"/>
      <c r="AN34" s="683"/>
      <c r="AO34" s="684"/>
      <c r="AP34" s="232"/>
      <c r="AQ34" s="656" t="s">
        <v>326</v>
      </c>
      <c r="AR34" s="657"/>
      <c r="AS34" s="657"/>
      <c r="AT34" s="657"/>
      <c r="AU34" s="657"/>
      <c r="AV34" s="657"/>
      <c r="AW34" s="657"/>
      <c r="AX34" s="657"/>
      <c r="AY34" s="657"/>
      <c r="AZ34" s="657"/>
      <c r="BA34" s="657"/>
      <c r="BB34" s="657"/>
      <c r="BC34" s="657"/>
      <c r="BD34" s="657"/>
      <c r="BE34" s="657"/>
      <c r="BF34" s="658"/>
      <c r="BG34" s="656" t="s">
        <v>327</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328</v>
      </c>
      <c r="CE34" s="693"/>
      <c r="CF34" s="693"/>
      <c r="CG34" s="693"/>
      <c r="CH34" s="693"/>
      <c r="CI34" s="693"/>
      <c r="CJ34" s="693"/>
      <c r="CK34" s="693"/>
      <c r="CL34" s="693"/>
      <c r="CM34" s="693"/>
      <c r="CN34" s="693"/>
      <c r="CO34" s="693"/>
      <c r="CP34" s="693"/>
      <c r="CQ34" s="694"/>
      <c r="CR34" s="677">
        <v>18977801</v>
      </c>
      <c r="CS34" s="678"/>
      <c r="CT34" s="678"/>
      <c r="CU34" s="678"/>
      <c r="CV34" s="678"/>
      <c r="CW34" s="678"/>
      <c r="CX34" s="678"/>
      <c r="CY34" s="679"/>
      <c r="CZ34" s="682">
        <v>9.1</v>
      </c>
      <c r="DA34" s="711"/>
      <c r="DB34" s="711"/>
      <c r="DC34" s="715"/>
      <c r="DD34" s="686">
        <v>14877130</v>
      </c>
      <c r="DE34" s="678"/>
      <c r="DF34" s="678"/>
      <c r="DG34" s="678"/>
      <c r="DH34" s="678"/>
      <c r="DI34" s="678"/>
      <c r="DJ34" s="678"/>
      <c r="DK34" s="679"/>
      <c r="DL34" s="686">
        <v>13513940</v>
      </c>
      <c r="DM34" s="678"/>
      <c r="DN34" s="678"/>
      <c r="DO34" s="678"/>
      <c r="DP34" s="678"/>
      <c r="DQ34" s="678"/>
      <c r="DR34" s="678"/>
      <c r="DS34" s="678"/>
      <c r="DT34" s="678"/>
      <c r="DU34" s="678"/>
      <c r="DV34" s="679"/>
      <c r="DW34" s="682">
        <v>13.4</v>
      </c>
      <c r="DX34" s="711"/>
      <c r="DY34" s="711"/>
      <c r="DZ34" s="711"/>
      <c r="EA34" s="711"/>
      <c r="EB34" s="711"/>
      <c r="EC34" s="712"/>
    </row>
    <row r="35" spans="2:133" ht="11.25" customHeight="1" x14ac:dyDescent="0.15">
      <c r="B35" s="674" t="s">
        <v>329</v>
      </c>
      <c r="C35" s="675"/>
      <c r="D35" s="675"/>
      <c r="E35" s="675"/>
      <c r="F35" s="675"/>
      <c r="G35" s="675"/>
      <c r="H35" s="675"/>
      <c r="I35" s="675"/>
      <c r="J35" s="675"/>
      <c r="K35" s="675"/>
      <c r="L35" s="675"/>
      <c r="M35" s="675"/>
      <c r="N35" s="675"/>
      <c r="O35" s="675"/>
      <c r="P35" s="675"/>
      <c r="Q35" s="676"/>
      <c r="R35" s="677">
        <v>25130575</v>
      </c>
      <c r="S35" s="678"/>
      <c r="T35" s="678"/>
      <c r="U35" s="678"/>
      <c r="V35" s="678"/>
      <c r="W35" s="678"/>
      <c r="X35" s="678"/>
      <c r="Y35" s="679"/>
      <c r="Z35" s="680">
        <v>11.9</v>
      </c>
      <c r="AA35" s="680"/>
      <c r="AB35" s="680"/>
      <c r="AC35" s="680"/>
      <c r="AD35" s="681" t="s">
        <v>131</v>
      </c>
      <c r="AE35" s="681"/>
      <c r="AF35" s="681"/>
      <c r="AG35" s="681"/>
      <c r="AH35" s="681"/>
      <c r="AI35" s="681"/>
      <c r="AJ35" s="681"/>
      <c r="AK35" s="681"/>
      <c r="AL35" s="682" t="s">
        <v>248</v>
      </c>
      <c r="AM35" s="683"/>
      <c r="AN35" s="683"/>
      <c r="AO35" s="684"/>
      <c r="AP35" s="232"/>
      <c r="AQ35" s="750" t="s">
        <v>330</v>
      </c>
      <c r="AR35" s="751"/>
      <c r="AS35" s="751"/>
      <c r="AT35" s="751"/>
      <c r="AU35" s="751"/>
      <c r="AV35" s="751"/>
      <c r="AW35" s="751"/>
      <c r="AX35" s="751"/>
      <c r="AY35" s="752"/>
      <c r="AZ35" s="666">
        <v>26095458</v>
      </c>
      <c r="BA35" s="667"/>
      <c r="BB35" s="667"/>
      <c r="BC35" s="667"/>
      <c r="BD35" s="667"/>
      <c r="BE35" s="667"/>
      <c r="BF35" s="753"/>
      <c r="BG35" s="688" t="s">
        <v>331</v>
      </c>
      <c r="BH35" s="689"/>
      <c r="BI35" s="689"/>
      <c r="BJ35" s="689"/>
      <c r="BK35" s="689"/>
      <c r="BL35" s="689"/>
      <c r="BM35" s="689"/>
      <c r="BN35" s="689"/>
      <c r="BO35" s="689"/>
      <c r="BP35" s="689"/>
      <c r="BQ35" s="689"/>
      <c r="BR35" s="689"/>
      <c r="BS35" s="689"/>
      <c r="BT35" s="689"/>
      <c r="BU35" s="690"/>
      <c r="BV35" s="666">
        <v>244121</v>
      </c>
      <c r="BW35" s="667"/>
      <c r="BX35" s="667"/>
      <c r="BY35" s="667"/>
      <c r="BZ35" s="667"/>
      <c r="CA35" s="667"/>
      <c r="CB35" s="753"/>
      <c r="CD35" s="692" t="s">
        <v>332</v>
      </c>
      <c r="CE35" s="693"/>
      <c r="CF35" s="693"/>
      <c r="CG35" s="693"/>
      <c r="CH35" s="693"/>
      <c r="CI35" s="693"/>
      <c r="CJ35" s="693"/>
      <c r="CK35" s="693"/>
      <c r="CL35" s="693"/>
      <c r="CM35" s="693"/>
      <c r="CN35" s="693"/>
      <c r="CO35" s="693"/>
      <c r="CP35" s="693"/>
      <c r="CQ35" s="694"/>
      <c r="CR35" s="677">
        <v>1548551</v>
      </c>
      <c r="CS35" s="713"/>
      <c r="CT35" s="713"/>
      <c r="CU35" s="713"/>
      <c r="CV35" s="713"/>
      <c r="CW35" s="713"/>
      <c r="CX35" s="713"/>
      <c r="CY35" s="714"/>
      <c r="CZ35" s="682">
        <v>0.7</v>
      </c>
      <c r="DA35" s="711"/>
      <c r="DB35" s="711"/>
      <c r="DC35" s="715"/>
      <c r="DD35" s="686">
        <v>1279647</v>
      </c>
      <c r="DE35" s="713"/>
      <c r="DF35" s="713"/>
      <c r="DG35" s="713"/>
      <c r="DH35" s="713"/>
      <c r="DI35" s="713"/>
      <c r="DJ35" s="713"/>
      <c r="DK35" s="714"/>
      <c r="DL35" s="686">
        <v>1220981</v>
      </c>
      <c r="DM35" s="713"/>
      <c r="DN35" s="713"/>
      <c r="DO35" s="713"/>
      <c r="DP35" s="713"/>
      <c r="DQ35" s="713"/>
      <c r="DR35" s="713"/>
      <c r="DS35" s="713"/>
      <c r="DT35" s="713"/>
      <c r="DU35" s="713"/>
      <c r="DV35" s="714"/>
      <c r="DW35" s="682">
        <v>1.2</v>
      </c>
      <c r="DX35" s="711"/>
      <c r="DY35" s="711"/>
      <c r="DZ35" s="711"/>
      <c r="EA35" s="711"/>
      <c r="EB35" s="711"/>
      <c r="EC35" s="712"/>
    </row>
    <row r="36" spans="2:133" ht="11.25" customHeight="1" x14ac:dyDescent="0.15">
      <c r="B36" s="674" t="s">
        <v>333</v>
      </c>
      <c r="C36" s="675"/>
      <c r="D36" s="675"/>
      <c r="E36" s="675"/>
      <c r="F36" s="675"/>
      <c r="G36" s="675"/>
      <c r="H36" s="675"/>
      <c r="I36" s="675"/>
      <c r="J36" s="675"/>
      <c r="K36" s="675"/>
      <c r="L36" s="675"/>
      <c r="M36" s="675"/>
      <c r="N36" s="675"/>
      <c r="O36" s="675"/>
      <c r="P36" s="675"/>
      <c r="Q36" s="676"/>
      <c r="R36" s="677" t="s">
        <v>248</v>
      </c>
      <c r="S36" s="678"/>
      <c r="T36" s="678"/>
      <c r="U36" s="678"/>
      <c r="V36" s="678"/>
      <c r="W36" s="678"/>
      <c r="X36" s="678"/>
      <c r="Y36" s="679"/>
      <c r="Z36" s="680" t="s">
        <v>131</v>
      </c>
      <c r="AA36" s="680"/>
      <c r="AB36" s="680"/>
      <c r="AC36" s="680"/>
      <c r="AD36" s="681" t="s">
        <v>248</v>
      </c>
      <c r="AE36" s="681"/>
      <c r="AF36" s="681"/>
      <c r="AG36" s="681"/>
      <c r="AH36" s="681"/>
      <c r="AI36" s="681"/>
      <c r="AJ36" s="681"/>
      <c r="AK36" s="681"/>
      <c r="AL36" s="682" t="s">
        <v>248</v>
      </c>
      <c r="AM36" s="683"/>
      <c r="AN36" s="683"/>
      <c r="AO36" s="684"/>
      <c r="AQ36" s="754" t="s">
        <v>334</v>
      </c>
      <c r="AR36" s="755"/>
      <c r="AS36" s="755"/>
      <c r="AT36" s="755"/>
      <c r="AU36" s="755"/>
      <c r="AV36" s="755"/>
      <c r="AW36" s="755"/>
      <c r="AX36" s="755"/>
      <c r="AY36" s="756"/>
      <c r="AZ36" s="677">
        <v>5067341</v>
      </c>
      <c r="BA36" s="678"/>
      <c r="BB36" s="678"/>
      <c r="BC36" s="678"/>
      <c r="BD36" s="713"/>
      <c r="BE36" s="713"/>
      <c r="BF36" s="736"/>
      <c r="BG36" s="692" t="s">
        <v>335</v>
      </c>
      <c r="BH36" s="693"/>
      <c r="BI36" s="693"/>
      <c r="BJ36" s="693"/>
      <c r="BK36" s="693"/>
      <c r="BL36" s="693"/>
      <c r="BM36" s="693"/>
      <c r="BN36" s="693"/>
      <c r="BO36" s="693"/>
      <c r="BP36" s="693"/>
      <c r="BQ36" s="693"/>
      <c r="BR36" s="693"/>
      <c r="BS36" s="693"/>
      <c r="BT36" s="693"/>
      <c r="BU36" s="694"/>
      <c r="BV36" s="677">
        <v>-683727</v>
      </c>
      <c r="BW36" s="678"/>
      <c r="BX36" s="678"/>
      <c r="BY36" s="678"/>
      <c r="BZ36" s="678"/>
      <c r="CA36" s="678"/>
      <c r="CB36" s="687"/>
      <c r="CD36" s="692" t="s">
        <v>336</v>
      </c>
      <c r="CE36" s="693"/>
      <c r="CF36" s="693"/>
      <c r="CG36" s="693"/>
      <c r="CH36" s="693"/>
      <c r="CI36" s="693"/>
      <c r="CJ36" s="693"/>
      <c r="CK36" s="693"/>
      <c r="CL36" s="693"/>
      <c r="CM36" s="693"/>
      <c r="CN36" s="693"/>
      <c r="CO36" s="693"/>
      <c r="CP36" s="693"/>
      <c r="CQ36" s="694"/>
      <c r="CR36" s="677">
        <v>10064950</v>
      </c>
      <c r="CS36" s="678"/>
      <c r="CT36" s="678"/>
      <c r="CU36" s="678"/>
      <c r="CV36" s="678"/>
      <c r="CW36" s="678"/>
      <c r="CX36" s="678"/>
      <c r="CY36" s="679"/>
      <c r="CZ36" s="682">
        <v>4.8</v>
      </c>
      <c r="DA36" s="711"/>
      <c r="DB36" s="711"/>
      <c r="DC36" s="715"/>
      <c r="DD36" s="686">
        <v>8479631</v>
      </c>
      <c r="DE36" s="678"/>
      <c r="DF36" s="678"/>
      <c r="DG36" s="678"/>
      <c r="DH36" s="678"/>
      <c r="DI36" s="678"/>
      <c r="DJ36" s="678"/>
      <c r="DK36" s="679"/>
      <c r="DL36" s="686">
        <v>6902996</v>
      </c>
      <c r="DM36" s="678"/>
      <c r="DN36" s="678"/>
      <c r="DO36" s="678"/>
      <c r="DP36" s="678"/>
      <c r="DQ36" s="678"/>
      <c r="DR36" s="678"/>
      <c r="DS36" s="678"/>
      <c r="DT36" s="678"/>
      <c r="DU36" s="678"/>
      <c r="DV36" s="679"/>
      <c r="DW36" s="682">
        <v>6.8</v>
      </c>
      <c r="DX36" s="711"/>
      <c r="DY36" s="711"/>
      <c r="DZ36" s="711"/>
      <c r="EA36" s="711"/>
      <c r="EB36" s="711"/>
      <c r="EC36" s="712"/>
    </row>
    <row r="37" spans="2:133" ht="11.25" customHeight="1" x14ac:dyDescent="0.15">
      <c r="B37" s="674" t="s">
        <v>337</v>
      </c>
      <c r="C37" s="675"/>
      <c r="D37" s="675"/>
      <c r="E37" s="675"/>
      <c r="F37" s="675"/>
      <c r="G37" s="675"/>
      <c r="H37" s="675"/>
      <c r="I37" s="675"/>
      <c r="J37" s="675"/>
      <c r="K37" s="675"/>
      <c r="L37" s="675"/>
      <c r="M37" s="675"/>
      <c r="N37" s="675"/>
      <c r="O37" s="675"/>
      <c r="P37" s="675"/>
      <c r="Q37" s="676"/>
      <c r="R37" s="677">
        <v>6875375</v>
      </c>
      <c r="S37" s="678"/>
      <c r="T37" s="678"/>
      <c r="U37" s="678"/>
      <c r="V37" s="678"/>
      <c r="W37" s="678"/>
      <c r="X37" s="678"/>
      <c r="Y37" s="679"/>
      <c r="Z37" s="680">
        <v>3.3</v>
      </c>
      <c r="AA37" s="680"/>
      <c r="AB37" s="680"/>
      <c r="AC37" s="680"/>
      <c r="AD37" s="681" t="s">
        <v>131</v>
      </c>
      <c r="AE37" s="681"/>
      <c r="AF37" s="681"/>
      <c r="AG37" s="681"/>
      <c r="AH37" s="681"/>
      <c r="AI37" s="681"/>
      <c r="AJ37" s="681"/>
      <c r="AK37" s="681"/>
      <c r="AL37" s="682" t="s">
        <v>131</v>
      </c>
      <c r="AM37" s="683"/>
      <c r="AN37" s="683"/>
      <c r="AO37" s="684"/>
      <c r="AQ37" s="754" t="s">
        <v>338</v>
      </c>
      <c r="AR37" s="755"/>
      <c r="AS37" s="755"/>
      <c r="AT37" s="755"/>
      <c r="AU37" s="755"/>
      <c r="AV37" s="755"/>
      <c r="AW37" s="755"/>
      <c r="AX37" s="755"/>
      <c r="AY37" s="756"/>
      <c r="AZ37" s="677">
        <v>713433</v>
      </c>
      <c r="BA37" s="678"/>
      <c r="BB37" s="678"/>
      <c r="BC37" s="678"/>
      <c r="BD37" s="713"/>
      <c r="BE37" s="713"/>
      <c r="BF37" s="736"/>
      <c r="BG37" s="692" t="s">
        <v>339</v>
      </c>
      <c r="BH37" s="693"/>
      <c r="BI37" s="693"/>
      <c r="BJ37" s="693"/>
      <c r="BK37" s="693"/>
      <c r="BL37" s="693"/>
      <c r="BM37" s="693"/>
      <c r="BN37" s="693"/>
      <c r="BO37" s="693"/>
      <c r="BP37" s="693"/>
      <c r="BQ37" s="693"/>
      <c r="BR37" s="693"/>
      <c r="BS37" s="693"/>
      <c r="BT37" s="693"/>
      <c r="BU37" s="694"/>
      <c r="BV37" s="677">
        <v>63474</v>
      </c>
      <c r="BW37" s="678"/>
      <c r="BX37" s="678"/>
      <c r="BY37" s="678"/>
      <c r="BZ37" s="678"/>
      <c r="CA37" s="678"/>
      <c r="CB37" s="687"/>
      <c r="CD37" s="692" t="s">
        <v>340</v>
      </c>
      <c r="CE37" s="693"/>
      <c r="CF37" s="693"/>
      <c r="CG37" s="693"/>
      <c r="CH37" s="693"/>
      <c r="CI37" s="693"/>
      <c r="CJ37" s="693"/>
      <c r="CK37" s="693"/>
      <c r="CL37" s="693"/>
      <c r="CM37" s="693"/>
      <c r="CN37" s="693"/>
      <c r="CO37" s="693"/>
      <c r="CP37" s="693"/>
      <c r="CQ37" s="694"/>
      <c r="CR37" s="677">
        <v>34064</v>
      </c>
      <c r="CS37" s="713"/>
      <c r="CT37" s="713"/>
      <c r="CU37" s="713"/>
      <c r="CV37" s="713"/>
      <c r="CW37" s="713"/>
      <c r="CX37" s="713"/>
      <c r="CY37" s="714"/>
      <c r="CZ37" s="682">
        <v>0</v>
      </c>
      <c r="DA37" s="711"/>
      <c r="DB37" s="711"/>
      <c r="DC37" s="715"/>
      <c r="DD37" s="686">
        <v>34064</v>
      </c>
      <c r="DE37" s="713"/>
      <c r="DF37" s="713"/>
      <c r="DG37" s="713"/>
      <c r="DH37" s="713"/>
      <c r="DI37" s="713"/>
      <c r="DJ37" s="713"/>
      <c r="DK37" s="714"/>
      <c r="DL37" s="686">
        <v>23743</v>
      </c>
      <c r="DM37" s="713"/>
      <c r="DN37" s="713"/>
      <c r="DO37" s="713"/>
      <c r="DP37" s="713"/>
      <c r="DQ37" s="713"/>
      <c r="DR37" s="713"/>
      <c r="DS37" s="713"/>
      <c r="DT37" s="713"/>
      <c r="DU37" s="713"/>
      <c r="DV37" s="714"/>
      <c r="DW37" s="682">
        <v>0</v>
      </c>
      <c r="DX37" s="711"/>
      <c r="DY37" s="711"/>
      <c r="DZ37" s="711"/>
      <c r="EA37" s="711"/>
      <c r="EB37" s="711"/>
      <c r="EC37" s="712"/>
    </row>
    <row r="38" spans="2:133" ht="11.25" customHeight="1" x14ac:dyDescent="0.15">
      <c r="B38" s="722" t="s">
        <v>341</v>
      </c>
      <c r="C38" s="723"/>
      <c r="D38" s="723"/>
      <c r="E38" s="723"/>
      <c r="F38" s="723"/>
      <c r="G38" s="723"/>
      <c r="H38" s="723"/>
      <c r="I38" s="723"/>
      <c r="J38" s="723"/>
      <c r="K38" s="723"/>
      <c r="L38" s="723"/>
      <c r="M38" s="723"/>
      <c r="N38" s="723"/>
      <c r="O38" s="723"/>
      <c r="P38" s="723"/>
      <c r="Q38" s="724"/>
      <c r="R38" s="757">
        <v>211045012</v>
      </c>
      <c r="S38" s="758"/>
      <c r="T38" s="758"/>
      <c r="U38" s="758"/>
      <c r="V38" s="758"/>
      <c r="W38" s="758"/>
      <c r="X38" s="758"/>
      <c r="Y38" s="759"/>
      <c r="Z38" s="760">
        <v>100</v>
      </c>
      <c r="AA38" s="760"/>
      <c r="AB38" s="760"/>
      <c r="AC38" s="760"/>
      <c r="AD38" s="761">
        <v>93899305</v>
      </c>
      <c r="AE38" s="761"/>
      <c r="AF38" s="761"/>
      <c r="AG38" s="761"/>
      <c r="AH38" s="761"/>
      <c r="AI38" s="761"/>
      <c r="AJ38" s="761"/>
      <c r="AK38" s="761"/>
      <c r="AL38" s="762">
        <v>100</v>
      </c>
      <c r="AM38" s="748"/>
      <c r="AN38" s="748"/>
      <c r="AO38" s="763"/>
      <c r="AQ38" s="754" t="s">
        <v>342</v>
      </c>
      <c r="AR38" s="755"/>
      <c r="AS38" s="755"/>
      <c r="AT38" s="755"/>
      <c r="AU38" s="755"/>
      <c r="AV38" s="755"/>
      <c r="AW38" s="755"/>
      <c r="AX38" s="755"/>
      <c r="AY38" s="756"/>
      <c r="AZ38" s="677">
        <v>28578</v>
      </c>
      <c r="BA38" s="678"/>
      <c r="BB38" s="678"/>
      <c r="BC38" s="678"/>
      <c r="BD38" s="713"/>
      <c r="BE38" s="713"/>
      <c r="BF38" s="736"/>
      <c r="BG38" s="692" t="s">
        <v>343</v>
      </c>
      <c r="BH38" s="693"/>
      <c r="BI38" s="693"/>
      <c r="BJ38" s="693"/>
      <c r="BK38" s="693"/>
      <c r="BL38" s="693"/>
      <c r="BM38" s="693"/>
      <c r="BN38" s="693"/>
      <c r="BO38" s="693"/>
      <c r="BP38" s="693"/>
      <c r="BQ38" s="693"/>
      <c r="BR38" s="693"/>
      <c r="BS38" s="693"/>
      <c r="BT38" s="693"/>
      <c r="BU38" s="694"/>
      <c r="BV38" s="677">
        <v>96494</v>
      </c>
      <c r="BW38" s="678"/>
      <c r="BX38" s="678"/>
      <c r="BY38" s="678"/>
      <c r="BZ38" s="678"/>
      <c r="CA38" s="678"/>
      <c r="CB38" s="687"/>
      <c r="CD38" s="692" t="s">
        <v>344</v>
      </c>
      <c r="CE38" s="693"/>
      <c r="CF38" s="693"/>
      <c r="CG38" s="693"/>
      <c r="CH38" s="693"/>
      <c r="CI38" s="693"/>
      <c r="CJ38" s="693"/>
      <c r="CK38" s="693"/>
      <c r="CL38" s="693"/>
      <c r="CM38" s="693"/>
      <c r="CN38" s="693"/>
      <c r="CO38" s="693"/>
      <c r="CP38" s="693"/>
      <c r="CQ38" s="694"/>
      <c r="CR38" s="677">
        <v>20695190</v>
      </c>
      <c r="CS38" s="678"/>
      <c r="CT38" s="678"/>
      <c r="CU38" s="678"/>
      <c r="CV38" s="678"/>
      <c r="CW38" s="678"/>
      <c r="CX38" s="678"/>
      <c r="CY38" s="679"/>
      <c r="CZ38" s="682">
        <v>10</v>
      </c>
      <c r="DA38" s="711"/>
      <c r="DB38" s="711"/>
      <c r="DC38" s="715"/>
      <c r="DD38" s="686">
        <v>17474966</v>
      </c>
      <c r="DE38" s="678"/>
      <c r="DF38" s="678"/>
      <c r="DG38" s="678"/>
      <c r="DH38" s="678"/>
      <c r="DI38" s="678"/>
      <c r="DJ38" s="678"/>
      <c r="DK38" s="679"/>
      <c r="DL38" s="686">
        <v>13245147</v>
      </c>
      <c r="DM38" s="678"/>
      <c r="DN38" s="678"/>
      <c r="DO38" s="678"/>
      <c r="DP38" s="678"/>
      <c r="DQ38" s="678"/>
      <c r="DR38" s="678"/>
      <c r="DS38" s="678"/>
      <c r="DT38" s="678"/>
      <c r="DU38" s="678"/>
      <c r="DV38" s="679"/>
      <c r="DW38" s="682">
        <v>13.1</v>
      </c>
      <c r="DX38" s="711"/>
      <c r="DY38" s="711"/>
      <c r="DZ38" s="711"/>
      <c r="EA38" s="711"/>
      <c r="EB38" s="711"/>
      <c r="EC38" s="712"/>
    </row>
    <row r="39" spans="2:133" ht="11.25" customHeight="1" x14ac:dyDescent="0.15">
      <c r="AQ39" s="754" t="s">
        <v>345</v>
      </c>
      <c r="AR39" s="755"/>
      <c r="AS39" s="755"/>
      <c r="AT39" s="755"/>
      <c r="AU39" s="755"/>
      <c r="AV39" s="755"/>
      <c r="AW39" s="755"/>
      <c r="AX39" s="755"/>
      <c r="AY39" s="756"/>
      <c r="AZ39" s="677">
        <v>385</v>
      </c>
      <c r="BA39" s="678"/>
      <c r="BB39" s="678"/>
      <c r="BC39" s="678"/>
      <c r="BD39" s="713"/>
      <c r="BE39" s="713"/>
      <c r="BF39" s="736"/>
      <c r="BG39" s="768" t="s">
        <v>346</v>
      </c>
      <c r="BH39" s="769"/>
      <c r="BI39" s="769"/>
      <c r="BJ39" s="769"/>
      <c r="BK39" s="769"/>
      <c r="BL39" s="233"/>
      <c r="BM39" s="693" t="s">
        <v>347</v>
      </c>
      <c r="BN39" s="693"/>
      <c r="BO39" s="693"/>
      <c r="BP39" s="693"/>
      <c r="BQ39" s="693"/>
      <c r="BR39" s="693"/>
      <c r="BS39" s="693"/>
      <c r="BT39" s="693"/>
      <c r="BU39" s="694"/>
      <c r="BV39" s="677">
        <v>93</v>
      </c>
      <c r="BW39" s="678"/>
      <c r="BX39" s="678"/>
      <c r="BY39" s="678"/>
      <c r="BZ39" s="678"/>
      <c r="CA39" s="678"/>
      <c r="CB39" s="687"/>
      <c r="CD39" s="692" t="s">
        <v>348</v>
      </c>
      <c r="CE39" s="693"/>
      <c r="CF39" s="693"/>
      <c r="CG39" s="693"/>
      <c r="CH39" s="693"/>
      <c r="CI39" s="693"/>
      <c r="CJ39" s="693"/>
      <c r="CK39" s="693"/>
      <c r="CL39" s="693"/>
      <c r="CM39" s="693"/>
      <c r="CN39" s="693"/>
      <c r="CO39" s="693"/>
      <c r="CP39" s="693"/>
      <c r="CQ39" s="694"/>
      <c r="CR39" s="677">
        <v>2064868</v>
      </c>
      <c r="CS39" s="713"/>
      <c r="CT39" s="713"/>
      <c r="CU39" s="713"/>
      <c r="CV39" s="713"/>
      <c r="CW39" s="713"/>
      <c r="CX39" s="713"/>
      <c r="CY39" s="714"/>
      <c r="CZ39" s="682">
        <v>1</v>
      </c>
      <c r="DA39" s="711"/>
      <c r="DB39" s="711"/>
      <c r="DC39" s="715"/>
      <c r="DD39" s="686">
        <v>1627127</v>
      </c>
      <c r="DE39" s="713"/>
      <c r="DF39" s="713"/>
      <c r="DG39" s="713"/>
      <c r="DH39" s="713"/>
      <c r="DI39" s="713"/>
      <c r="DJ39" s="713"/>
      <c r="DK39" s="714"/>
      <c r="DL39" s="686" t="s">
        <v>131</v>
      </c>
      <c r="DM39" s="713"/>
      <c r="DN39" s="713"/>
      <c r="DO39" s="713"/>
      <c r="DP39" s="713"/>
      <c r="DQ39" s="713"/>
      <c r="DR39" s="713"/>
      <c r="DS39" s="713"/>
      <c r="DT39" s="713"/>
      <c r="DU39" s="713"/>
      <c r="DV39" s="714"/>
      <c r="DW39" s="682" t="s">
        <v>248</v>
      </c>
      <c r="DX39" s="711"/>
      <c r="DY39" s="711"/>
      <c r="DZ39" s="711"/>
      <c r="EA39" s="711"/>
      <c r="EB39" s="711"/>
      <c r="EC39" s="712"/>
    </row>
    <row r="40" spans="2:133" ht="11.25" customHeight="1" x14ac:dyDescent="0.15">
      <c r="AQ40" s="754" t="s">
        <v>349</v>
      </c>
      <c r="AR40" s="755"/>
      <c r="AS40" s="755"/>
      <c r="AT40" s="755"/>
      <c r="AU40" s="755"/>
      <c r="AV40" s="755"/>
      <c r="AW40" s="755"/>
      <c r="AX40" s="755"/>
      <c r="AY40" s="756"/>
      <c r="AZ40" s="677">
        <v>4577733</v>
      </c>
      <c r="BA40" s="678"/>
      <c r="BB40" s="678"/>
      <c r="BC40" s="678"/>
      <c r="BD40" s="713"/>
      <c r="BE40" s="713"/>
      <c r="BF40" s="736"/>
      <c r="BG40" s="768"/>
      <c r="BH40" s="769"/>
      <c r="BI40" s="769"/>
      <c r="BJ40" s="769"/>
      <c r="BK40" s="769"/>
      <c r="BL40" s="233"/>
      <c r="BM40" s="693" t="s">
        <v>350</v>
      </c>
      <c r="BN40" s="693"/>
      <c r="BO40" s="693"/>
      <c r="BP40" s="693"/>
      <c r="BQ40" s="693"/>
      <c r="BR40" s="693"/>
      <c r="BS40" s="693"/>
      <c r="BT40" s="693"/>
      <c r="BU40" s="694"/>
      <c r="BV40" s="677" t="s">
        <v>248</v>
      </c>
      <c r="BW40" s="678"/>
      <c r="BX40" s="678"/>
      <c r="BY40" s="678"/>
      <c r="BZ40" s="678"/>
      <c r="CA40" s="678"/>
      <c r="CB40" s="687"/>
      <c r="CD40" s="692" t="s">
        <v>351</v>
      </c>
      <c r="CE40" s="693"/>
      <c r="CF40" s="693"/>
      <c r="CG40" s="693"/>
      <c r="CH40" s="693"/>
      <c r="CI40" s="693"/>
      <c r="CJ40" s="693"/>
      <c r="CK40" s="693"/>
      <c r="CL40" s="693"/>
      <c r="CM40" s="693"/>
      <c r="CN40" s="693"/>
      <c r="CO40" s="693"/>
      <c r="CP40" s="693"/>
      <c r="CQ40" s="694"/>
      <c r="CR40" s="677">
        <v>6958045</v>
      </c>
      <c r="CS40" s="678"/>
      <c r="CT40" s="678"/>
      <c r="CU40" s="678"/>
      <c r="CV40" s="678"/>
      <c r="CW40" s="678"/>
      <c r="CX40" s="678"/>
      <c r="CY40" s="679"/>
      <c r="CZ40" s="682">
        <v>3.3</v>
      </c>
      <c r="DA40" s="711"/>
      <c r="DB40" s="711"/>
      <c r="DC40" s="715"/>
      <c r="DD40" s="686">
        <v>2336999</v>
      </c>
      <c r="DE40" s="678"/>
      <c r="DF40" s="678"/>
      <c r="DG40" s="678"/>
      <c r="DH40" s="678"/>
      <c r="DI40" s="678"/>
      <c r="DJ40" s="678"/>
      <c r="DK40" s="679"/>
      <c r="DL40" s="686">
        <v>3710</v>
      </c>
      <c r="DM40" s="678"/>
      <c r="DN40" s="678"/>
      <c r="DO40" s="678"/>
      <c r="DP40" s="678"/>
      <c r="DQ40" s="678"/>
      <c r="DR40" s="678"/>
      <c r="DS40" s="678"/>
      <c r="DT40" s="678"/>
      <c r="DU40" s="678"/>
      <c r="DV40" s="679"/>
      <c r="DW40" s="682">
        <v>0</v>
      </c>
      <c r="DX40" s="711"/>
      <c r="DY40" s="711"/>
      <c r="DZ40" s="711"/>
      <c r="EA40" s="711"/>
      <c r="EB40" s="711"/>
      <c r="EC40" s="712"/>
    </row>
    <row r="41" spans="2:133" ht="11.25" customHeight="1" x14ac:dyDescent="0.15">
      <c r="AQ41" s="764" t="s">
        <v>352</v>
      </c>
      <c r="AR41" s="765"/>
      <c r="AS41" s="765"/>
      <c r="AT41" s="765"/>
      <c r="AU41" s="765"/>
      <c r="AV41" s="765"/>
      <c r="AW41" s="765"/>
      <c r="AX41" s="765"/>
      <c r="AY41" s="766"/>
      <c r="AZ41" s="757">
        <v>15707988</v>
      </c>
      <c r="BA41" s="758"/>
      <c r="BB41" s="758"/>
      <c r="BC41" s="758"/>
      <c r="BD41" s="747"/>
      <c r="BE41" s="747"/>
      <c r="BF41" s="749"/>
      <c r="BG41" s="770"/>
      <c r="BH41" s="771"/>
      <c r="BI41" s="771"/>
      <c r="BJ41" s="771"/>
      <c r="BK41" s="771"/>
      <c r="BL41" s="234"/>
      <c r="BM41" s="702" t="s">
        <v>353</v>
      </c>
      <c r="BN41" s="702"/>
      <c r="BO41" s="702"/>
      <c r="BP41" s="702"/>
      <c r="BQ41" s="702"/>
      <c r="BR41" s="702"/>
      <c r="BS41" s="702"/>
      <c r="BT41" s="702"/>
      <c r="BU41" s="703"/>
      <c r="BV41" s="757">
        <v>417</v>
      </c>
      <c r="BW41" s="758"/>
      <c r="BX41" s="758"/>
      <c r="BY41" s="758"/>
      <c r="BZ41" s="758"/>
      <c r="CA41" s="758"/>
      <c r="CB41" s="767"/>
      <c r="CD41" s="692" t="s">
        <v>354</v>
      </c>
      <c r="CE41" s="693"/>
      <c r="CF41" s="693"/>
      <c r="CG41" s="693"/>
      <c r="CH41" s="693"/>
      <c r="CI41" s="693"/>
      <c r="CJ41" s="693"/>
      <c r="CK41" s="693"/>
      <c r="CL41" s="693"/>
      <c r="CM41" s="693"/>
      <c r="CN41" s="693"/>
      <c r="CO41" s="693"/>
      <c r="CP41" s="693"/>
      <c r="CQ41" s="694"/>
      <c r="CR41" s="677" t="s">
        <v>248</v>
      </c>
      <c r="CS41" s="713"/>
      <c r="CT41" s="713"/>
      <c r="CU41" s="713"/>
      <c r="CV41" s="713"/>
      <c r="CW41" s="713"/>
      <c r="CX41" s="713"/>
      <c r="CY41" s="714"/>
      <c r="CZ41" s="682" t="s">
        <v>248</v>
      </c>
      <c r="DA41" s="711"/>
      <c r="DB41" s="711"/>
      <c r="DC41" s="715"/>
      <c r="DD41" s="686" t="s">
        <v>131</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227" t="s">
        <v>355</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356</v>
      </c>
      <c r="CE42" s="675"/>
      <c r="CF42" s="675"/>
      <c r="CG42" s="675"/>
      <c r="CH42" s="675"/>
      <c r="CI42" s="675"/>
      <c r="CJ42" s="675"/>
      <c r="CK42" s="675"/>
      <c r="CL42" s="675"/>
      <c r="CM42" s="675"/>
      <c r="CN42" s="675"/>
      <c r="CO42" s="675"/>
      <c r="CP42" s="675"/>
      <c r="CQ42" s="676"/>
      <c r="CR42" s="677">
        <v>19665490</v>
      </c>
      <c r="CS42" s="678"/>
      <c r="CT42" s="678"/>
      <c r="CU42" s="678"/>
      <c r="CV42" s="678"/>
      <c r="CW42" s="678"/>
      <c r="CX42" s="678"/>
      <c r="CY42" s="679"/>
      <c r="CZ42" s="682">
        <v>9.5</v>
      </c>
      <c r="DA42" s="683"/>
      <c r="DB42" s="683"/>
      <c r="DC42" s="778"/>
      <c r="DD42" s="686">
        <v>2808937</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43" s="237" t="s">
        <v>357</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358</v>
      </c>
      <c r="CE43" s="675"/>
      <c r="CF43" s="675"/>
      <c r="CG43" s="675"/>
      <c r="CH43" s="675"/>
      <c r="CI43" s="675"/>
      <c r="CJ43" s="675"/>
      <c r="CK43" s="675"/>
      <c r="CL43" s="675"/>
      <c r="CM43" s="675"/>
      <c r="CN43" s="675"/>
      <c r="CO43" s="675"/>
      <c r="CP43" s="675"/>
      <c r="CQ43" s="676"/>
      <c r="CR43" s="677">
        <v>509248</v>
      </c>
      <c r="CS43" s="713"/>
      <c r="CT43" s="713"/>
      <c r="CU43" s="713"/>
      <c r="CV43" s="713"/>
      <c r="CW43" s="713"/>
      <c r="CX43" s="713"/>
      <c r="CY43" s="714"/>
      <c r="CZ43" s="682">
        <v>0.2</v>
      </c>
      <c r="DA43" s="711"/>
      <c r="DB43" s="711"/>
      <c r="DC43" s="715"/>
      <c r="DD43" s="686">
        <v>472326</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B44" s="238" t="s">
        <v>359</v>
      </c>
      <c r="CD44" s="789" t="s">
        <v>310</v>
      </c>
      <c r="CE44" s="790"/>
      <c r="CF44" s="674" t="s">
        <v>360</v>
      </c>
      <c r="CG44" s="675"/>
      <c r="CH44" s="675"/>
      <c r="CI44" s="675"/>
      <c r="CJ44" s="675"/>
      <c r="CK44" s="675"/>
      <c r="CL44" s="675"/>
      <c r="CM44" s="675"/>
      <c r="CN44" s="675"/>
      <c r="CO44" s="675"/>
      <c r="CP44" s="675"/>
      <c r="CQ44" s="676"/>
      <c r="CR44" s="677">
        <v>19413727</v>
      </c>
      <c r="CS44" s="678"/>
      <c r="CT44" s="678"/>
      <c r="CU44" s="678"/>
      <c r="CV44" s="678"/>
      <c r="CW44" s="678"/>
      <c r="CX44" s="678"/>
      <c r="CY44" s="679"/>
      <c r="CZ44" s="682">
        <v>9.3000000000000007</v>
      </c>
      <c r="DA44" s="683"/>
      <c r="DB44" s="683"/>
      <c r="DC44" s="778"/>
      <c r="DD44" s="686">
        <v>2662388</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1"/>
      <c r="CE45" s="792"/>
      <c r="CF45" s="674" t="s">
        <v>361</v>
      </c>
      <c r="CG45" s="675"/>
      <c r="CH45" s="675"/>
      <c r="CI45" s="675"/>
      <c r="CJ45" s="675"/>
      <c r="CK45" s="675"/>
      <c r="CL45" s="675"/>
      <c r="CM45" s="675"/>
      <c r="CN45" s="675"/>
      <c r="CO45" s="675"/>
      <c r="CP45" s="675"/>
      <c r="CQ45" s="676"/>
      <c r="CR45" s="677">
        <v>9973973</v>
      </c>
      <c r="CS45" s="713"/>
      <c r="CT45" s="713"/>
      <c r="CU45" s="713"/>
      <c r="CV45" s="713"/>
      <c r="CW45" s="713"/>
      <c r="CX45" s="713"/>
      <c r="CY45" s="714"/>
      <c r="CZ45" s="682">
        <v>4.8</v>
      </c>
      <c r="DA45" s="711"/>
      <c r="DB45" s="711"/>
      <c r="DC45" s="715"/>
      <c r="DD45" s="686">
        <v>964050</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CD46" s="791"/>
      <c r="CE46" s="792"/>
      <c r="CF46" s="674" t="s">
        <v>362</v>
      </c>
      <c r="CG46" s="675"/>
      <c r="CH46" s="675"/>
      <c r="CI46" s="675"/>
      <c r="CJ46" s="675"/>
      <c r="CK46" s="675"/>
      <c r="CL46" s="675"/>
      <c r="CM46" s="675"/>
      <c r="CN46" s="675"/>
      <c r="CO46" s="675"/>
      <c r="CP46" s="675"/>
      <c r="CQ46" s="676"/>
      <c r="CR46" s="677">
        <v>7015770</v>
      </c>
      <c r="CS46" s="678"/>
      <c r="CT46" s="678"/>
      <c r="CU46" s="678"/>
      <c r="CV46" s="678"/>
      <c r="CW46" s="678"/>
      <c r="CX46" s="678"/>
      <c r="CY46" s="679"/>
      <c r="CZ46" s="682">
        <v>3.4</v>
      </c>
      <c r="DA46" s="683"/>
      <c r="DB46" s="683"/>
      <c r="DC46" s="778"/>
      <c r="DD46" s="686">
        <v>1606129</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CD47" s="791"/>
      <c r="CE47" s="792"/>
      <c r="CF47" s="674" t="s">
        <v>363</v>
      </c>
      <c r="CG47" s="675"/>
      <c r="CH47" s="675"/>
      <c r="CI47" s="675"/>
      <c r="CJ47" s="675"/>
      <c r="CK47" s="675"/>
      <c r="CL47" s="675"/>
      <c r="CM47" s="675"/>
      <c r="CN47" s="675"/>
      <c r="CO47" s="675"/>
      <c r="CP47" s="675"/>
      <c r="CQ47" s="676"/>
      <c r="CR47" s="677">
        <v>251763</v>
      </c>
      <c r="CS47" s="713"/>
      <c r="CT47" s="713"/>
      <c r="CU47" s="713"/>
      <c r="CV47" s="713"/>
      <c r="CW47" s="713"/>
      <c r="CX47" s="713"/>
      <c r="CY47" s="714"/>
      <c r="CZ47" s="682">
        <v>0.1</v>
      </c>
      <c r="DA47" s="711"/>
      <c r="DB47" s="711"/>
      <c r="DC47" s="715"/>
      <c r="DD47" s="686">
        <v>146549</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x14ac:dyDescent="0.15">
      <c r="CD48" s="793"/>
      <c r="CE48" s="794"/>
      <c r="CF48" s="674" t="s">
        <v>364</v>
      </c>
      <c r="CG48" s="675"/>
      <c r="CH48" s="675"/>
      <c r="CI48" s="675"/>
      <c r="CJ48" s="675"/>
      <c r="CK48" s="675"/>
      <c r="CL48" s="675"/>
      <c r="CM48" s="675"/>
      <c r="CN48" s="675"/>
      <c r="CO48" s="675"/>
      <c r="CP48" s="675"/>
      <c r="CQ48" s="676"/>
      <c r="CR48" s="677" t="s">
        <v>131</v>
      </c>
      <c r="CS48" s="678"/>
      <c r="CT48" s="678"/>
      <c r="CU48" s="678"/>
      <c r="CV48" s="678"/>
      <c r="CW48" s="678"/>
      <c r="CX48" s="678"/>
      <c r="CY48" s="679"/>
      <c r="CZ48" s="682" t="s">
        <v>131</v>
      </c>
      <c r="DA48" s="683"/>
      <c r="DB48" s="683"/>
      <c r="DC48" s="778"/>
      <c r="DD48" s="686" t="s">
        <v>131</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22" t="s">
        <v>365</v>
      </c>
      <c r="CE49" s="723"/>
      <c r="CF49" s="723"/>
      <c r="CG49" s="723"/>
      <c r="CH49" s="723"/>
      <c r="CI49" s="723"/>
      <c r="CJ49" s="723"/>
      <c r="CK49" s="723"/>
      <c r="CL49" s="723"/>
      <c r="CM49" s="723"/>
      <c r="CN49" s="723"/>
      <c r="CO49" s="723"/>
      <c r="CP49" s="723"/>
      <c r="CQ49" s="724"/>
      <c r="CR49" s="757">
        <v>207733195</v>
      </c>
      <c r="CS49" s="747"/>
      <c r="CT49" s="747"/>
      <c r="CU49" s="747"/>
      <c r="CV49" s="747"/>
      <c r="CW49" s="747"/>
      <c r="CX49" s="747"/>
      <c r="CY49" s="779"/>
      <c r="CZ49" s="762">
        <v>100</v>
      </c>
      <c r="DA49" s="780"/>
      <c r="DB49" s="780"/>
      <c r="DC49" s="781"/>
      <c r="DD49" s="782">
        <v>118142079</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x14ac:dyDescent="0.15"/>
    <row r="51" spans="82:133" hidden="1" x14ac:dyDescent="0.15"/>
    <row r="52" spans="82:133" hidden="1" x14ac:dyDescent="0.15"/>
    <row r="53" spans="82:133" hidden="1" x14ac:dyDescent="0.15"/>
  </sheetData>
  <sheetProtection algorithmName="SHA-512" hashValue="QXA/hktBh+4VmbqhBkVKU+oHBvJz/tQ0nWq0jyv/PfuQwhPG01gKglVHBUfm8aHTzDbZu4pIyiE79HAlYJkMgg==" saltValue="um37X4zZNC/n/gFdOlCv7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367</v>
      </c>
      <c r="DK2" s="825"/>
      <c r="DL2" s="825"/>
      <c r="DM2" s="825"/>
      <c r="DN2" s="825"/>
      <c r="DO2" s="826"/>
      <c r="DP2" s="247"/>
      <c r="DQ2" s="824" t="s">
        <v>368</v>
      </c>
      <c r="DR2" s="825"/>
      <c r="DS2" s="825"/>
      <c r="DT2" s="825"/>
      <c r="DU2" s="825"/>
      <c r="DV2" s="825"/>
      <c r="DW2" s="825"/>
      <c r="DX2" s="825"/>
      <c r="DY2" s="825"/>
      <c r="DZ2" s="82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7" t="s">
        <v>369</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370</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8" t="s">
        <v>371</v>
      </c>
      <c r="B5" s="819"/>
      <c r="C5" s="819"/>
      <c r="D5" s="819"/>
      <c r="E5" s="819"/>
      <c r="F5" s="819"/>
      <c r="G5" s="819"/>
      <c r="H5" s="819"/>
      <c r="I5" s="819"/>
      <c r="J5" s="819"/>
      <c r="K5" s="819"/>
      <c r="L5" s="819"/>
      <c r="M5" s="819"/>
      <c r="N5" s="819"/>
      <c r="O5" s="819"/>
      <c r="P5" s="820"/>
      <c r="Q5" s="795" t="s">
        <v>372</v>
      </c>
      <c r="R5" s="796"/>
      <c r="S5" s="796"/>
      <c r="T5" s="796"/>
      <c r="U5" s="797"/>
      <c r="V5" s="795" t="s">
        <v>373</v>
      </c>
      <c r="W5" s="796"/>
      <c r="X5" s="796"/>
      <c r="Y5" s="796"/>
      <c r="Z5" s="797"/>
      <c r="AA5" s="795" t="s">
        <v>374</v>
      </c>
      <c r="AB5" s="796"/>
      <c r="AC5" s="796"/>
      <c r="AD5" s="796"/>
      <c r="AE5" s="796"/>
      <c r="AF5" s="828" t="s">
        <v>375</v>
      </c>
      <c r="AG5" s="796"/>
      <c r="AH5" s="796"/>
      <c r="AI5" s="796"/>
      <c r="AJ5" s="807"/>
      <c r="AK5" s="796" t="s">
        <v>376</v>
      </c>
      <c r="AL5" s="796"/>
      <c r="AM5" s="796"/>
      <c r="AN5" s="796"/>
      <c r="AO5" s="797"/>
      <c r="AP5" s="795" t="s">
        <v>377</v>
      </c>
      <c r="AQ5" s="796"/>
      <c r="AR5" s="796"/>
      <c r="AS5" s="796"/>
      <c r="AT5" s="797"/>
      <c r="AU5" s="795" t="s">
        <v>378</v>
      </c>
      <c r="AV5" s="796"/>
      <c r="AW5" s="796"/>
      <c r="AX5" s="796"/>
      <c r="AY5" s="807"/>
      <c r="AZ5" s="254"/>
      <c r="BA5" s="254"/>
      <c r="BB5" s="254"/>
      <c r="BC5" s="254"/>
      <c r="BD5" s="254"/>
      <c r="BE5" s="255"/>
      <c r="BF5" s="255"/>
      <c r="BG5" s="255"/>
      <c r="BH5" s="255"/>
      <c r="BI5" s="255"/>
      <c r="BJ5" s="255"/>
      <c r="BK5" s="255"/>
      <c r="BL5" s="255"/>
      <c r="BM5" s="255"/>
      <c r="BN5" s="255"/>
      <c r="BO5" s="255"/>
      <c r="BP5" s="255"/>
      <c r="BQ5" s="818" t="s">
        <v>379</v>
      </c>
      <c r="BR5" s="819"/>
      <c r="BS5" s="819"/>
      <c r="BT5" s="819"/>
      <c r="BU5" s="819"/>
      <c r="BV5" s="819"/>
      <c r="BW5" s="819"/>
      <c r="BX5" s="819"/>
      <c r="BY5" s="819"/>
      <c r="BZ5" s="819"/>
      <c r="CA5" s="819"/>
      <c r="CB5" s="819"/>
      <c r="CC5" s="819"/>
      <c r="CD5" s="819"/>
      <c r="CE5" s="819"/>
      <c r="CF5" s="819"/>
      <c r="CG5" s="820"/>
      <c r="CH5" s="795" t="s">
        <v>380</v>
      </c>
      <c r="CI5" s="796"/>
      <c r="CJ5" s="796"/>
      <c r="CK5" s="796"/>
      <c r="CL5" s="797"/>
      <c r="CM5" s="795" t="s">
        <v>381</v>
      </c>
      <c r="CN5" s="796"/>
      <c r="CO5" s="796"/>
      <c r="CP5" s="796"/>
      <c r="CQ5" s="797"/>
      <c r="CR5" s="795" t="s">
        <v>382</v>
      </c>
      <c r="CS5" s="796"/>
      <c r="CT5" s="796"/>
      <c r="CU5" s="796"/>
      <c r="CV5" s="797"/>
      <c r="CW5" s="795" t="s">
        <v>383</v>
      </c>
      <c r="CX5" s="796"/>
      <c r="CY5" s="796"/>
      <c r="CZ5" s="796"/>
      <c r="DA5" s="797"/>
      <c r="DB5" s="795" t="s">
        <v>384</v>
      </c>
      <c r="DC5" s="796"/>
      <c r="DD5" s="796"/>
      <c r="DE5" s="796"/>
      <c r="DF5" s="797"/>
      <c r="DG5" s="801" t="s">
        <v>385</v>
      </c>
      <c r="DH5" s="802"/>
      <c r="DI5" s="802"/>
      <c r="DJ5" s="802"/>
      <c r="DK5" s="803"/>
      <c r="DL5" s="801" t="s">
        <v>386</v>
      </c>
      <c r="DM5" s="802"/>
      <c r="DN5" s="802"/>
      <c r="DO5" s="802"/>
      <c r="DP5" s="803"/>
      <c r="DQ5" s="795" t="s">
        <v>387</v>
      </c>
      <c r="DR5" s="796"/>
      <c r="DS5" s="796"/>
      <c r="DT5" s="796"/>
      <c r="DU5" s="797"/>
      <c r="DV5" s="795" t="s">
        <v>378</v>
      </c>
      <c r="DW5" s="796"/>
      <c r="DX5" s="796"/>
      <c r="DY5" s="796"/>
      <c r="DZ5" s="807"/>
      <c r="EA5" s="252"/>
    </row>
    <row r="6" spans="1:131" s="253" customFormat="1" ht="26.25" customHeight="1" thickBot="1" x14ac:dyDescent="0.2">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15">
      <c r="A7" s="256">
        <v>1</v>
      </c>
      <c r="B7" s="809" t="s">
        <v>388</v>
      </c>
      <c r="C7" s="810"/>
      <c r="D7" s="810"/>
      <c r="E7" s="810"/>
      <c r="F7" s="810"/>
      <c r="G7" s="810"/>
      <c r="H7" s="810"/>
      <c r="I7" s="810"/>
      <c r="J7" s="810"/>
      <c r="K7" s="810"/>
      <c r="L7" s="810"/>
      <c r="M7" s="810"/>
      <c r="N7" s="810"/>
      <c r="O7" s="810"/>
      <c r="P7" s="811"/>
      <c r="Q7" s="812">
        <v>210229</v>
      </c>
      <c r="R7" s="813"/>
      <c r="S7" s="813"/>
      <c r="T7" s="813"/>
      <c r="U7" s="813"/>
      <c r="V7" s="813">
        <v>207085</v>
      </c>
      <c r="W7" s="813"/>
      <c r="X7" s="813"/>
      <c r="Y7" s="813"/>
      <c r="Z7" s="813"/>
      <c r="AA7" s="813">
        <v>3144</v>
      </c>
      <c r="AB7" s="813"/>
      <c r="AC7" s="813"/>
      <c r="AD7" s="813"/>
      <c r="AE7" s="814"/>
      <c r="AF7" s="815">
        <v>2317</v>
      </c>
      <c r="AG7" s="816"/>
      <c r="AH7" s="816"/>
      <c r="AI7" s="816"/>
      <c r="AJ7" s="817"/>
      <c r="AK7" s="852">
        <v>4330</v>
      </c>
      <c r="AL7" s="853"/>
      <c r="AM7" s="853"/>
      <c r="AN7" s="853"/>
      <c r="AO7" s="853"/>
      <c r="AP7" s="853">
        <v>249009</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624</v>
      </c>
      <c r="BT7" s="857"/>
      <c r="BU7" s="857"/>
      <c r="BV7" s="857"/>
      <c r="BW7" s="857"/>
      <c r="BX7" s="857"/>
      <c r="BY7" s="857"/>
      <c r="BZ7" s="857"/>
      <c r="CA7" s="857"/>
      <c r="CB7" s="857"/>
      <c r="CC7" s="857"/>
      <c r="CD7" s="857"/>
      <c r="CE7" s="857"/>
      <c r="CF7" s="857"/>
      <c r="CG7" s="858"/>
      <c r="CH7" s="849">
        <v>2</v>
      </c>
      <c r="CI7" s="850"/>
      <c r="CJ7" s="850"/>
      <c r="CK7" s="850"/>
      <c r="CL7" s="851"/>
      <c r="CM7" s="849">
        <v>59</v>
      </c>
      <c r="CN7" s="850"/>
      <c r="CO7" s="850"/>
      <c r="CP7" s="850"/>
      <c r="CQ7" s="851"/>
      <c r="CR7" s="849">
        <v>8</v>
      </c>
      <c r="CS7" s="850"/>
      <c r="CT7" s="850"/>
      <c r="CU7" s="850"/>
      <c r="CV7" s="851"/>
      <c r="CW7" s="849">
        <v>27</v>
      </c>
      <c r="CX7" s="850"/>
      <c r="CY7" s="850"/>
      <c r="CZ7" s="850"/>
      <c r="DA7" s="851"/>
      <c r="DB7" s="849" t="s">
        <v>610</v>
      </c>
      <c r="DC7" s="850"/>
      <c r="DD7" s="850"/>
      <c r="DE7" s="850"/>
      <c r="DF7" s="851"/>
      <c r="DG7" s="849" t="s">
        <v>610</v>
      </c>
      <c r="DH7" s="850"/>
      <c r="DI7" s="850"/>
      <c r="DJ7" s="850"/>
      <c r="DK7" s="851"/>
      <c r="DL7" s="849" t="s">
        <v>610</v>
      </c>
      <c r="DM7" s="850"/>
      <c r="DN7" s="850"/>
      <c r="DO7" s="850"/>
      <c r="DP7" s="851"/>
      <c r="DQ7" s="849" t="s">
        <v>610</v>
      </c>
      <c r="DR7" s="850"/>
      <c r="DS7" s="850"/>
      <c r="DT7" s="850"/>
      <c r="DU7" s="851"/>
      <c r="DV7" s="830"/>
      <c r="DW7" s="831"/>
      <c r="DX7" s="831"/>
      <c r="DY7" s="831"/>
      <c r="DZ7" s="832"/>
      <c r="EA7" s="252"/>
    </row>
    <row r="8" spans="1:131" s="253" customFormat="1" ht="26.25" customHeight="1" x14ac:dyDescent="0.15">
      <c r="A8" s="259">
        <v>2</v>
      </c>
      <c r="B8" s="833" t="s">
        <v>389</v>
      </c>
      <c r="C8" s="834"/>
      <c r="D8" s="834"/>
      <c r="E8" s="834"/>
      <c r="F8" s="834"/>
      <c r="G8" s="834"/>
      <c r="H8" s="834"/>
      <c r="I8" s="834"/>
      <c r="J8" s="834"/>
      <c r="K8" s="834"/>
      <c r="L8" s="834"/>
      <c r="M8" s="834"/>
      <c r="N8" s="834"/>
      <c r="O8" s="834"/>
      <c r="P8" s="835"/>
      <c r="Q8" s="836">
        <v>8181</v>
      </c>
      <c r="R8" s="837"/>
      <c r="S8" s="837"/>
      <c r="T8" s="837"/>
      <c r="U8" s="837"/>
      <c r="V8" s="837">
        <v>8115</v>
      </c>
      <c r="W8" s="837"/>
      <c r="X8" s="837"/>
      <c r="Y8" s="837"/>
      <c r="Z8" s="837"/>
      <c r="AA8" s="837">
        <v>66</v>
      </c>
      <c r="AB8" s="837"/>
      <c r="AC8" s="837"/>
      <c r="AD8" s="837"/>
      <c r="AE8" s="838"/>
      <c r="AF8" s="839" t="s">
        <v>390</v>
      </c>
      <c r="AG8" s="840"/>
      <c r="AH8" s="840"/>
      <c r="AI8" s="840"/>
      <c r="AJ8" s="841"/>
      <c r="AK8" s="842">
        <v>13</v>
      </c>
      <c r="AL8" s="843"/>
      <c r="AM8" s="843"/>
      <c r="AN8" s="843"/>
      <c r="AO8" s="843"/>
      <c r="AP8" s="843" t="s">
        <v>610</v>
      </c>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t="s">
        <v>597</v>
      </c>
      <c r="BT8" s="847"/>
      <c r="BU8" s="847"/>
      <c r="BV8" s="847"/>
      <c r="BW8" s="847"/>
      <c r="BX8" s="847"/>
      <c r="BY8" s="847"/>
      <c r="BZ8" s="847"/>
      <c r="CA8" s="847"/>
      <c r="CB8" s="847"/>
      <c r="CC8" s="847"/>
      <c r="CD8" s="847"/>
      <c r="CE8" s="847"/>
      <c r="CF8" s="847"/>
      <c r="CG8" s="848"/>
      <c r="CH8" s="859">
        <v>2</v>
      </c>
      <c r="CI8" s="860"/>
      <c r="CJ8" s="860"/>
      <c r="CK8" s="860"/>
      <c r="CL8" s="861"/>
      <c r="CM8" s="859">
        <v>113</v>
      </c>
      <c r="CN8" s="860"/>
      <c r="CO8" s="860"/>
      <c r="CP8" s="860"/>
      <c r="CQ8" s="861"/>
      <c r="CR8" s="859">
        <v>60</v>
      </c>
      <c r="CS8" s="860"/>
      <c r="CT8" s="860"/>
      <c r="CU8" s="860"/>
      <c r="CV8" s="861"/>
      <c r="CW8" s="859">
        <v>38</v>
      </c>
      <c r="CX8" s="860"/>
      <c r="CY8" s="860"/>
      <c r="CZ8" s="860"/>
      <c r="DA8" s="861"/>
      <c r="DB8" s="859" t="s">
        <v>610</v>
      </c>
      <c r="DC8" s="860"/>
      <c r="DD8" s="860"/>
      <c r="DE8" s="860"/>
      <c r="DF8" s="861"/>
      <c r="DG8" s="859" t="s">
        <v>611</v>
      </c>
      <c r="DH8" s="860"/>
      <c r="DI8" s="860"/>
      <c r="DJ8" s="860"/>
      <c r="DK8" s="861"/>
      <c r="DL8" s="859" t="s">
        <v>612</v>
      </c>
      <c r="DM8" s="860"/>
      <c r="DN8" s="860"/>
      <c r="DO8" s="860"/>
      <c r="DP8" s="861"/>
      <c r="DQ8" s="859" t="s">
        <v>610</v>
      </c>
      <c r="DR8" s="860"/>
      <c r="DS8" s="860"/>
      <c r="DT8" s="860"/>
      <c r="DU8" s="861"/>
      <c r="DV8" s="862"/>
      <c r="DW8" s="863"/>
      <c r="DX8" s="863"/>
      <c r="DY8" s="863"/>
      <c r="DZ8" s="864"/>
      <c r="EA8" s="252"/>
    </row>
    <row r="9" spans="1:131" s="253" customFormat="1" ht="26.25" customHeight="1" x14ac:dyDescent="0.15">
      <c r="A9" s="259">
        <v>3</v>
      </c>
      <c r="B9" s="833" t="s">
        <v>391</v>
      </c>
      <c r="C9" s="834"/>
      <c r="D9" s="834"/>
      <c r="E9" s="834"/>
      <c r="F9" s="834"/>
      <c r="G9" s="834"/>
      <c r="H9" s="834"/>
      <c r="I9" s="834"/>
      <c r="J9" s="834"/>
      <c r="K9" s="834"/>
      <c r="L9" s="834"/>
      <c r="M9" s="834"/>
      <c r="N9" s="834"/>
      <c r="O9" s="834"/>
      <c r="P9" s="835"/>
      <c r="Q9" s="836">
        <v>168</v>
      </c>
      <c r="R9" s="837"/>
      <c r="S9" s="837"/>
      <c r="T9" s="837"/>
      <c r="U9" s="837"/>
      <c r="V9" s="837">
        <v>66</v>
      </c>
      <c r="W9" s="837"/>
      <c r="X9" s="837"/>
      <c r="Y9" s="837"/>
      <c r="Z9" s="837"/>
      <c r="AA9" s="837">
        <v>102</v>
      </c>
      <c r="AB9" s="837"/>
      <c r="AC9" s="837"/>
      <c r="AD9" s="837"/>
      <c r="AE9" s="838"/>
      <c r="AF9" s="839">
        <v>102</v>
      </c>
      <c r="AG9" s="840"/>
      <c r="AH9" s="840"/>
      <c r="AI9" s="840"/>
      <c r="AJ9" s="841"/>
      <c r="AK9" s="842">
        <v>2</v>
      </c>
      <c r="AL9" s="843"/>
      <c r="AM9" s="843"/>
      <c r="AN9" s="843"/>
      <c r="AO9" s="843"/>
      <c r="AP9" s="843">
        <v>440</v>
      </c>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t="s">
        <v>598</v>
      </c>
      <c r="BT9" s="847"/>
      <c r="BU9" s="847"/>
      <c r="BV9" s="847"/>
      <c r="BW9" s="847"/>
      <c r="BX9" s="847"/>
      <c r="BY9" s="847"/>
      <c r="BZ9" s="847"/>
      <c r="CA9" s="847"/>
      <c r="CB9" s="847"/>
      <c r="CC9" s="847"/>
      <c r="CD9" s="847"/>
      <c r="CE9" s="847"/>
      <c r="CF9" s="847"/>
      <c r="CG9" s="848"/>
      <c r="CH9" s="859">
        <v>-4</v>
      </c>
      <c r="CI9" s="860"/>
      <c r="CJ9" s="860"/>
      <c r="CK9" s="860"/>
      <c r="CL9" s="861"/>
      <c r="CM9" s="859">
        <v>218</v>
      </c>
      <c r="CN9" s="860"/>
      <c r="CO9" s="860"/>
      <c r="CP9" s="860"/>
      <c r="CQ9" s="861"/>
      <c r="CR9" s="859">
        <v>100</v>
      </c>
      <c r="CS9" s="860"/>
      <c r="CT9" s="860"/>
      <c r="CU9" s="860"/>
      <c r="CV9" s="861"/>
      <c r="CW9" s="859" t="s">
        <v>613</v>
      </c>
      <c r="CX9" s="860"/>
      <c r="CY9" s="860"/>
      <c r="CZ9" s="860"/>
      <c r="DA9" s="861"/>
      <c r="DB9" s="859" t="s">
        <v>610</v>
      </c>
      <c r="DC9" s="860"/>
      <c r="DD9" s="860"/>
      <c r="DE9" s="860"/>
      <c r="DF9" s="861"/>
      <c r="DG9" s="859" t="s">
        <v>610</v>
      </c>
      <c r="DH9" s="860"/>
      <c r="DI9" s="860"/>
      <c r="DJ9" s="860"/>
      <c r="DK9" s="861"/>
      <c r="DL9" s="859" t="s">
        <v>610</v>
      </c>
      <c r="DM9" s="860"/>
      <c r="DN9" s="860"/>
      <c r="DO9" s="860"/>
      <c r="DP9" s="861"/>
      <c r="DQ9" s="859" t="s">
        <v>610</v>
      </c>
      <c r="DR9" s="860"/>
      <c r="DS9" s="860"/>
      <c r="DT9" s="860"/>
      <c r="DU9" s="861"/>
      <c r="DV9" s="862"/>
      <c r="DW9" s="863"/>
      <c r="DX9" s="863"/>
      <c r="DY9" s="863"/>
      <c r="DZ9" s="864"/>
      <c r="EA9" s="252"/>
    </row>
    <row r="10" spans="1:131" s="253" customFormat="1" ht="26.25" customHeight="1" x14ac:dyDescent="0.15">
      <c r="A10" s="259">
        <v>4</v>
      </c>
      <c r="B10" s="833" t="s">
        <v>392</v>
      </c>
      <c r="C10" s="834"/>
      <c r="D10" s="834"/>
      <c r="E10" s="834"/>
      <c r="F10" s="834"/>
      <c r="G10" s="834"/>
      <c r="H10" s="834"/>
      <c r="I10" s="834"/>
      <c r="J10" s="834"/>
      <c r="K10" s="834"/>
      <c r="L10" s="834"/>
      <c r="M10" s="834"/>
      <c r="N10" s="834"/>
      <c r="O10" s="834"/>
      <c r="P10" s="835"/>
      <c r="Q10" s="836">
        <v>322</v>
      </c>
      <c r="R10" s="837"/>
      <c r="S10" s="837"/>
      <c r="T10" s="837"/>
      <c r="U10" s="837"/>
      <c r="V10" s="837">
        <v>322</v>
      </c>
      <c r="W10" s="837"/>
      <c r="X10" s="837"/>
      <c r="Y10" s="837"/>
      <c r="Z10" s="837"/>
      <c r="AA10" s="837" t="s">
        <v>610</v>
      </c>
      <c r="AB10" s="837"/>
      <c r="AC10" s="837"/>
      <c r="AD10" s="837"/>
      <c r="AE10" s="838"/>
      <c r="AF10" s="839" t="s">
        <v>390</v>
      </c>
      <c r="AG10" s="840"/>
      <c r="AH10" s="840"/>
      <c r="AI10" s="840"/>
      <c r="AJ10" s="841"/>
      <c r="AK10" s="842">
        <v>178</v>
      </c>
      <c r="AL10" s="843"/>
      <c r="AM10" s="843"/>
      <c r="AN10" s="843"/>
      <c r="AO10" s="843"/>
      <c r="AP10" s="843">
        <v>1033</v>
      </c>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t="s">
        <v>599</v>
      </c>
      <c r="BT10" s="847"/>
      <c r="BU10" s="847"/>
      <c r="BV10" s="847"/>
      <c r="BW10" s="847"/>
      <c r="BX10" s="847"/>
      <c r="BY10" s="847"/>
      <c r="BZ10" s="847"/>
      <c r="CA10" s="847"/>
      <c r="CB10" s="847"/>
      <c r="CC10" s="847"/>
      <c r="CD10" s="847"/>
      <c r="CE10" s="847"/>
      <c r="CF10" s="847"/>
      <c r="CG10" s="848"/>
      <c r="CH10" s="859">
        <v>18</v>
      </c>
      <c r="CI10" s="860"/>
      <c r="CJ10" s="860"/>
      <c r="CK10" s="860"/>
      <c r="CL10" s="861"/>
      <c r="CM10" s="859">
        <v>100</v>
      </c>
      <c r="CN10" s="860"/>
      <c r="CO10" s="860"/>
      <c r="CP10" s="860"/>
      <c r="CQ10" s="861"/>
      <c r="CR10" s="859">
        <v>10</v>
      </c>
      <c r="CS10" s="860"/>
      <c r="CT10" s="860"/>
      <c r="CU10" s="860"/>
      <c r="CV10" s="861"/>
      <c r="CW10" s="859" t="s">
        <v>611</v>
      </c>
      <c r="CX10" s="860"/>
      <c r="CY10" s="860"/>
      <c r="CZ10" s="860"/>
      <c r="DA10" s="861"/>
      <c r="DB10" s="859" t="s">
        <v>610</v>
      </c>
      <c r="DC10" s="860"/>
      <c r="DD10" s="860"/>
      <c r="DE10" s="860"/>
      <c r="DF10" s="861"/>
      <c r="DG10" s="859" t="s">
        <v>610</v>
      </c>
      <c r="DH10" s="860"/>
      <c r="DI10" s="860"/>
      <c r="DJ10" s="860"/>
      <c r="DK10" s="861"/>
      <c r="DL10" s="859" t="s">
        <v>611</v>
      </c>
      <c r="DM10" s="860"/>
      <c r="DN10" s="860"/>
      <c r="DO10" s="860"/>
      <c r="DP10" s="861"/>
      <c r="DQ10" s="859" t="s">
        <v>611</v>
      </c>
      <c r="DR10" s="860"/>
      <c r="DS10" s="860"/>
      <c r="DT10" s="860"/>
      <c r="DU10" s="861"/>
      <c r="DV10" s="862"/>
      <c r="DW10" s="863"/>
      <c r="DX10" s="863"/>
      <c r="DY10" s="863"/>
      <c r="DZ10" s="864"/>
      <c r="EA10" s="252"/>
    </row>
    <row r="11" spans="1:131" s="253" customFormat="1" ht="26.25" customHeight="1" x14ac:dyDescent="0.15">
      <c r="A11" s="259">
        <v>5</v>
      </c>
      <c r="B11" s="833" t="s">
        <v>393</v>
      </c>
      <c r="C11" s="834"/>
      <c r="D11" s="834"/>
      <c r="E11" s="834"/>
      <c r="F11" s="834"/>
      <c r="G11" s="834"/>
      <c r="H11" s="834"/>
      <c r="I11" s="834"/>
      <c r="J11" s="834"/>
      <c r="K11" s="834"/>
      <c r="L11" s="834"/>
      <c r="M11" s="834"/>
      <c r="N11" s="834"/>
      <c r="O11" s="834"/>
      <c r="P11" s="835"/>
      <c r="Q11" s="836">
        <v>2224</v>
      </c>
      <c r="R11" s="837"/>
      <c r="S11" s="837"/>
      <c r="T11" s="837"/>
      <c r="U11" s="837"/>
      <c r="V11" s="837">
        <v>2224</v>
      </c>
      <c r="W11" s="837"/>
      <c r="X11" s="837"/>
      <c r="Y11" s="837"/>
      <c r="Z11" s="837"/>
      <c r="AA11" s="837" t="s">
        <v>611</v>
      </c>
      <c r="AB11" s="837"/>
      <c r="AC11" s="837"/>
      <c r="AD11" s="837"/>
      <c r="AE11" s="838"/>
      <c r="AF11" s="839" t="s">
        <v>394</v>
      </c>
      <c r="AG11" s="840"/>
      <c r="AH11" s="840"/>
      <c r="AI11" s="840"/>
      <c r="AJ11" s="841"/>
      <c r="AK11" s="842" t="s">
        <v>610</v>
      </c>
      <c r="AL11" s="843"/>
      <c r="AM11" s="843"/>
      <c r="AN11" s="843"/>
      <c r="AO11" s="843"/>
      <c r="AP11" s="843">
        <v>11363</v>
      </c>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t="s">
        <v>600</v>
      </c>
      <c r="BT11" s="847"/>
      <c r="BU11" s="847"/>
      <c r="BV11" s="847"/>
      <c r="BW11" s="847"/>
      <c r="BX11" s="847"/>
      <c r="BY11" s="847"/>
      <c r="BZ11" s="847"/>
      <c r="CA11" s="847"/>
      <c r="CB11" s="847"/>
      <c r="CC11" s="847"/>
      <c r="CD11" s="847"/>
      <c r="CE11" s="847"/>
      <c r="CF11" s="847"/>
      <c r="CG11" s="848"/>
      <c r="CH11" s="859">
        <v>0</v>
      </c>
      <c r="CI11" s="860"/>
      <c r="CJ11" s="860"/>
      <c r="CK11" s="860"/>
      <c r="CL11" s="861"/>
      <c r="CM11" s="859">
        <v>69</v>
      </c>
      <c r="CN11" s="860"/>
      <c r="CO11" s="860"/>
      <c r="CP11" s="860"/>
      <c r="CQ11" s="861"/>
      <c r="CR11" s="859">
        <v>30</v>
      </c>
      <c r="CS11" s="860"/>
      <c r="CT11" s="860"/>
      <c r="CU11" s="860"/>
      <c r="CV11" s="861"/>
      <c r="CW11" s="859" t="s">
        <v>610</v>
      </c>
      <c r="CX11" s="860"/>
      <c r="CY11" s="860"/>
      <c r="CZ11" s="860"/>
      <c r="DA11" s="861"/>
      <c r="DB11" s="859" t="s">
        <v>611</v>
      </c>
      <c r="DC11" s="860"/>
      <c r="DD11" s="860"/>
      <c r="DE11" s="860"/>
      <c r="DF11" s="861"/>
      <c r="DG11" s="859" t="s">
        <v>614</v>
      </c>
      <c r="DH11" s="860"/>
      <c r="DI11" s="860"/>
      <c r="DJ11" s="860"/>
      <c r="DK11" s="861"/>
      <c r="DL11" s="859" t="s">
        <v>610</v>
      </c>
      <c r="DM11" s="860"/>
      <c r="DN11" s="860"/>
      <c r="DO11" s="860"/>
      <c r="DP11" s="861"/>
      <c r="DQ11" s="859" t="s">
        <v>611</v>
      </c>
      <c r="DR11" s="860"/>
      <c r="DS11" s="860"/>
      <c r="DT11" s="860"/>
      <c r="DU11" s="861"/>
      <c r="DV11" s="862"/>
      <c r="DW11" s="863"/>
      <c r="DX11" s="863"/>
      <c r="DY11" s="863"/>
      <c r="DZ11" s="864"/>
      <c r="EA11" s="252"/>
    </row>
    <row r="12" spans="1:131" s="253" customFormat="1" ht="26.25" customHeight="1" x14ac:dyDescent="0.15">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t="s">
        <v>601</v>
      </c>
      <c r="BT12" s="847"/>
      <c r="BU12" s="847"/>
      <c r="BV12" s="847"/>
      <c r="BW12" s="847"/>
      <c r="BX12" s="847"/>
      <c r="BY12" s="847"/>
      <c r="BZ12" s="847"/>
      <c r="CA12" s="847"/>
      <c r="CB12" s="847"/>
      <c r="CC12" s="847"/>
      <c r="CD12" s="847"/>
      <c r="CE12" s="847"/>
      <c r="CF12" s="847"/>
      <c r="CG12" s="848"/>
      <c r="CH12" s="859">
        <v>45</v>
      </c>
      <c r="CI12" s="860"/>
      <c r="CJ12" s="860"/>
      <c r="CK12" s="860"/>
      <c r="CL12" s="861"/>
      <c r="CM12" s="859">
        <v>405</v>
      </c>
      <c r="CN12" s="860"/>
      <c r="CO12" s="860"/>
      <c r="CP12" s="860"/>
      <c r="CQ12" s="861"/>
      <c r="CR12" s="859">
        <v>200</v>
      </c>
      <c r="CS12" s="860"/>
      <c r="CT12" s="860"/>
      <c r="CU12" s="860"/>
      <c r="CV12" s="861"/>
      <c r="CW12" s="859" t="s">
        <v>614</v>
      </c>
      <c r="CX12" s="860"/>
      <c r="CY12" s="860"/>
      <c r="CZ12" s="860"/>
      <c r="DA12" s="861"/>
      <c r="DB12" s="859">
        <v>25</v>
      </c>
      <c r="DC12" s="860"/>
      <c r="DD12" s="860"/>
      <c r="DE12" s="860"/>
      <c r="DF12" s="861"/>
      <c r="DG12" s="859" t="s">
        <v>614</v>
      </c>
      <c r="DH12" s="860"/>
      <c r="DI12" s="860"/>
      <c r="DJ12" s="860"/>
      <c r="DK12" s="861"/>
      <c r="DL12" s="859" t="s">
        <v>610</v>
      </c>
      <c r="DM12" s="860"/>
      <c r="DN12" s="860"/>
      <c r="DO12" s="860"/>
      <c r="DP12" s="861"/>
      <c r="DQ12" s="859" t="s">
        <v>610</v>
      </c>
      <c r="DR12" s="860"/>
      <c r="DS12" s="860"/>
      <c r="DT12" s="860"/>
      <c r="DU12" s="861"/>
      <c r="DV12" s="862"/>
      <c r="DW12" s="863"/>
      <c r="DX12" s="863"/>
      <c r="DY12" s="863"/>
      <c r="DZ12" s="864"/>
      <c r="EA12" s="252"/>
    </row>
    <row r="13" spans="1:131" s="253" customFormat="1" ht="26.25" customHeight="1" x14ac:dyDescent="0.15">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t="s">
        <v>602</v>
      </c>
      <c r="BT13" s="847"/>
      <c r="BU13" s="847"/>
      <c r="BV13" s="847"/>
      <c r="BW13" s="847"/>
      <c r="BX13" s="847"/>
      <c r="BY13" s="847"/>
      <c r="BZ13" s="847"/>
      <c r="CA13" s="847"/>
      <c r="CB13" s="847"/>
      <c r="CC13" s="847"/>
      <c r="CD13" s="847"/>
      <c r="CE13" s="847"/>
      <c r="CF13" s="847"/>
      <c r="CG13" s="848"/>
      <c r="CH13" s="859">
        <v>-4</v>
      </c>
      <c r="CI13" s="860"/>
      <c r="CJ13" s="860"/>
      <c r="CK13" s="860"/>
      <c r="CL13" s="861"/>
      <c r="CM13" s="859">
        <v>8</v>
      </c>
      <c r="CN13" s="860"/>
      <c r="CO13" s="860"/>
      <c r="CP13" s="860"/>
      <c r="CQ13" s="861"/>
      <c r="CR13" s="859">
        <v>6</v>
      </c>
      <c r="CS13" s="860"/>
      <c r="CT13" s="860"/>
      <c r="CU13" s="860"/>
      <c r="CV13" s="861"/>
      <c r="CW13" s="859" t="s">
        <v>610</v>
      </c>
      <c r="CX13" s="860"/>
      <c r="CY13" s="860"/>
      <c r="CZ13" s="860"/>
      <c r="DA13" s="861"/>
      <c r="DB13" s="859" t="s">
        <v>611</v>
      </c>
      <c r="DC13" s="860"/>
      <c r="DD13" s="860"/>
      <c r="DE13" s="860"/>
      <c r="DF13" s="861"/>
      <c r="DG13" s="859" t="s">
        <v>611</v>
      </c>
      <c r="DH13" s="860"/>
      <c r="DI13" s="860"/>
      <c r="DJ13" s="860"/>
      <c r="DK13" s="861"/>
      <c r="DL13" s="859" t="s">
        <v>611</v>
      </c>
      <c r="DM13" s="860"/>
      <c r="DN13" s="860"/>
      <c r="DO13" s="860"/>
      <c r="DP13" s="861"/>
      <c r="DQ13" s="859" t="s">
        <v>611</v>
      </c>
      <c r="DR13" s="860"/>
      <c r="DS13" s="860"/>
      <c r="DT13" s="860"/>
      <c r="DU13" s="861"/>
      <c r="DV13" s="862"/>
      <c r="DW13" s="863"/>
      <c r="DX13" s="863"/>
      <c r="DY13" s="863"/>
      <c r="DZ13" s="864"/>
      <c r="EA13" s="252"/>
    </row>
    <row r="14" spans="1:131" s="253" customFormat="1" ht="26.25" customHeight="1" x14ac:dyDescent="0.15">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t="s">
        <v>625</v>
      </c>
      <c r="BT14" s="847"/>
      <c r="BU14" s="847"/>
      <c r="BV14" s="847"/>
      <c r="BW14" s="847"/>
      <c r="BX14" s="847"/>
      <c r="BY14" s="847"/>
      <c r="BZ14" s="847"/>
      <c r="CA14" s="847"/>
      <c r="CB14" s="847"/>
      <c r="CC14" s="847"/>
      <c r="CD14" s="847"/>
      <c r="CE14" s="847"/>
      <c r="CF14" s="847"/>
      <c r="CG14" s="848"/>
      <c r="CH14" s="859">
        <v>-1</v>
      </c>
      <c r="CI14" s="860"/>
      <c r="CJ14" s="860"/>
      <c r="CK14" s="860"/>
      <c r="CL14" s="861"/>
      <c r="CM14" s="859">
        <v>46</v>
      </c>
      <c r="CN14" s="860"/>
      <c r="CO14" s="860"/>
      <c r="CP14" s="860"/>
      <c r="CQ14" s="861"/>
      <c r="CR14" s="859">
        <v>5</v>
      </c>
      <c r="CS14" s="860"/>
      <c r="CT14" s="860"/>
      <c r="CU14" s="860"/>
      <c r="CV14" s="861"/>
      <c r="CW14" s="859">
        <v>13</v>
      </c>
      <c r="CX14" s="860"/>
      <c r="CY14" s="860"/>
      <c r="CZ14" s="860"/>
      <c r="DA14" s="861"/>
      <c r="DB14" s="859" t="s">
        <v>615</v>
      </c>
      <c r="DC14" s="860"/>
      <c r="DD14" s="860"/>
      <c r="DE14" s="860"/>
      <c r="DF14" s="861"/>
      <c r="DG14" s="859" t="s">
        <v>610</v>
      </c>
      <c r="DH14" s="860"/>
      <c r="DI14" s="860"/>
      <c r="DJ14" s="860"/>
      <c r="DK14" s="861"/>
      <c r="DL14" s="859" t="s">
        <v>610</v>
      </c>
      <c r="DM14" s="860"/>
      <c r="DN14" s="860"/>
      <c r="DO14" s="860"/>
      <c r="DP14" s="861"/>
      <c r="DQ14" s="859" t="s">
        <v>610</v>
      </c>
      <c r="DR14" s="860"/>
      <c r="DS14" s="860"/>
      <c r="DT14" s="860"/>
      <c r="DU14" s="861"/>
      <c r="DV14" s="862"/>
      <c r="DW14" s="863"/>
      <c r="DX14" s="863"/>
      <c r="DY14" s="863"/>
      <c r="DZ14" s="864"/>
      <c r="EA14" s="252"/>
    </row>
    <row r="15" spans="1:131" s="253" customFormat="1" ht="26.25" customHeight="1" x14ac:dyDescent="0.15">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t="s">
        <v>603</v>
      </c>
      <c r="BT15" s="847"/>
      <c r="BU15" s="847"/>
      <c r="BV15" s="847"/>
      <c r="BW15" s="847"/>
      <c r="BX15" s="847"/>
      <c r="BY15" s="847"/>
      <c r="BZ15" s="847"/>
      <c r="CA15" s="847"/>
      <c r="CB15" s="847"/>
      <c r="CC15" s="847"/>
      <c r="CD15" s="847"/>
      <c r="CE15" s="847"/>
      <c r="CF15" s="847"/>
      <c r="CG15" s="848"/>
      <c r="CH15" s="859">
        <v>0</v>
      </c>
      <c r="CI15" s="860"/>
      <c r="CJ15" s="860"/>
      <c r="CK15" s="860"/>
      <c r="CL15" s="861"/>
      <c r="CM15" s="859">
        <v>15</v>
      </c>
      <c r="CN15" s="860"/>
      <c r="CO15" s="860"/>
      <c r="CP15" s="860"/>
      <c r="CQ15" s="861"/>
      <c r="CR15" s="859">
        <v>6</v>
      </c>
      <c r="CS15" s="860"/>
      <c r="CT15" s="860"/>
      <c r="CU15" s="860"/>
      <c r="CV15" s="861"/>
      <c r="CW15" s="859" t="s">
        <v>610</v>
      </c>
      <c r="CX15" s="860"/>
      <c r="CY15" s="860"/>
      <c r="CZ15" s="860"/>
      <c r="DA15" s="861"/>
      <c r="DB15" s="859" t="s">
        <v>610</v>
      </c>
      <c r="DC15" s="860"/>
      <c r="DD15" s="860"/>
      <c r="DE15" s="860"/>
      <c r="DF15" s="861"/>
      <c r="DG15" s="859" t="s">
        <v>610</v>
      </c>
      <c r="DH15" s="860"/>
      <c r="DI15" s="860"/>
      <c r="DJ15" s="860"/>
      <c r="DK15" s="861"/>
      <c r="DL15" s="859" t="s">
        <v>610</v>
      </c>
      <c r="DM15" s="860"/>
      <c r="DN15" s="860"/>
      <c r="DO15" s="860"/>
      <c r="DP15" s="861"/>
      <c r="DQ15" s="859" t="s">
        <v>611</v>
      </c>
      <c r="DR15" s="860"/>
      <c r="DS15" s="860"/>
      <c r="DT15" s="860"/>
      <c r="DU15" s="861"/>
      <c r="DV15" s="862"/>
      <c r="DW15" s="863"/>
      <c r="DX15" s="863"/>
      <c r="DY15" s="863"/>
      <c r="DZ15" s="864"/>
      <c r="EA15" s="252"/>
    </row>
    <row r="16" spans="1:131" s="253" customFormat="1" ht="26.25" customHeight="1" x14ac:dyDescent="0.15">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t="s">
        <v>604</v>
      </c>
      <c r="BT16" s="847"/>
      <c r="BU16" s="847"/>
      <c r="BV16" s="847"/>
      <c r="BW16" s="847"/>
      <c r="BX16" s="847"/>
      <c r="BY16" s="847"/>
      <c r="BZ16" s="847"/>
      <c r="CA16" s="847"/>
      <c r="CB16" s="847"/>
      <c r="CC16" s="847"/>
      <c r="CD16" s="847"/>
      <c r="CE16" s="847"/>
      <c r="CF16" s="847"/>
      <c r="CG16" s="848"/>
      <c r="CH16" s="859">
        <v>108</v>
      </c>
      <c r="CI16" s="860"/>
      <c r="CJ16" s="860"/>
      <c r="CK16" s="860"/>
      <c r="CL16" s="861"/>
      <c r="CM16" s="859">
        <v>356</v>
      </c>
      <c r="CN16" s="860"/>
      <c r="CO16" s="860"/>
      <c r="CP16" s="860"/>
      <c r="CQ16" s="861"/>
      <c r="CR16" s="859">
        <v>3</v>
      </c>
      <c r="CS16" s="860"/>
      <c r="CT16" s="860"/>
      <c r="CU16" s="860"/>
      <c r="CV16" s="861"/>
      <c r="CW16" s="859" t="s">
        <v>611</v>
      </c>
      <c r="CX16" s="860"/>
      <c r="CY16" s="860"/>
      <c r="CZ16" s="860"/>
      <c r="DA16" s="861"/>
      <c r="DB16" s="859" t="s">
        <v>610</v>
      </c>
      <c r="DC16" s="860"/>
      <c r="DD16" s="860"/>
      <c r="DE16" s="860"/>
      <c r="DF16" s="861"/>
      <c r="DG16" s="859" t="s">
        <v>610</v>
      </c>
      <c r="DH16" s="860"/>
      <c r="DI16" s="860"/>
      <c r="DJ16" s="860"/>
      <c r="DK16" s="861"/>
      <c r="DL16" s="859" t="s">
        <v>610</v>
      </c>
      <c r="DM16" s="860"/>
      <c r="DN16" s="860"/>
      <c r="DO16" s="860"/>
      <c r="DP16" s="861"/>
      <c r="DQ16" s="859" t="s">
        <v>611</v>
      </c>
      <c r="DR16" s="860"/>
      <c r="DS16" s="860"/>
      <c r="DT16" s="860"/>
      <c r="DU16" s="861"/>
      <c r="DV16" s="862"/>
      <c r="DW16" s="863"/>
      <c r="DX16" s="863"/>
      <c r="DY16" s="863"/>
      <c r="DZ16" s="864"/>
      <c r="EA16" s="252"/>
    </row>
    <row r="17" spans="1:131" s="253" customFormat="1" ht="26.25" customHeight="1" x14ac:dyDescent="0.15">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t="s">
        <v>626</v>
      </c>
      <c r="BT17" s="847"/>
      <c r="BU17" s="847"/>
      <c r="BV17" s="847"/>
      <c r="BW17" s="847"/>
      <c r="BX17" s="847"/>
      <c r="BY17" s="847"/>
      <c r="BZ17" s="847"/>
      <c r="CA17" s="847"/>
      <c r="CB17" s="847"/>
      <c r="CC17" s="847"/>
      <c r="CD17" s="847"/>
      <c r="CE17" s="847"/>
      <c r="CF17" s="847"/>
      <c r="CG17" s="848"/>
      <c r="CH17" s="859">
        <v>201</v>
      </c>
      <c r="CI17" s="860"/>
      <c r="CJ17" s="860"/>
      <c r="CK17" s="860"/>
      <c r="CL17" s="861"/>
      <c r="CM17" s="859">
        <v>-1226</v>
      </c>
      <c r="CN17" s="860"/>
      <c r="CO17" s="860"/>
      <c r="CP17" s="860"/>
      <c r="CQ17" s="861"/>
      <c r="CR17" s="859">
        <v>842</v>
      </c>
      <c r="CS17" s="860"/>
      <c r="CT17" s="860"/>
      <c r="CU17" s="860"/>
      <c r="CV17" s="861"/>
      <c r="CW17" s="859">
        <v>8</v>
      </c>
      <c r="CX17" s="860"/>
      <c r="CY17" s="860"/>
      <c r="CZ17" s="860"/>
      <c r="DA17" s="861"/>
      <c r="DB17" s="859">
        <v>10841</v>
      </c>
      <c r="DC17" s="860"/>
      <c r="DD17" s="860"/>
      <c r="DE17" s="860"/>
      <c r="DF17" s="861"/>
      <c r="DG17" s="859" t="s">
        <v>610</v>
      </c>
      <c r="DH17" s="860"/>
      <c r="DI17" s="860"/>
      <c r="DJ17" s="860"/>
      <c r="DK17" s="861"/>
      <c r="DL17" s="859" t="s">
        <v>615</v>
      </c>
      <c r="DM17" s="860"/>
      <c r="DN17" s="860"/>
      <c r="DO17" s="860"/>
      <c r="DP17" s="861"/>
      <c r="DQ17" s="859">
        <v>2101</v>
      </c>
      <c r="DR17" s="860"/>
      <c r="DS17" s="860"/>
      <c r="DT17" s="860"/>
      <c r="DU17" s="861"/>
      <c r="DV17" s="862"/>
      <c r="DW17" s="863"/>
      <c r="DX17" s="863"/>
      <c r="DY17" s="863"/>
      <c r="DZ17" s="864"/>
      <c r="EA17" s="252"/>
    </row>
    <row r="18" spans="1:131" s="253" customFormat="1" ht="26.25" customHeight="1" x14ac:dyDescent="0.15">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t="s">
        <v>606</v>
      </c>
      <c r="BS18" s="846" t="s">
        <v>627</v>
      </c>
      <c r="BT18" s="847"/>
      <c r="BU18" s="847"/>
      <c r="BV18" s="847"/>
      <c r="BW18" s="847"/>
      <c r="BX18" s="847"/>
      <c r="BY18" s="847"/>
      <c r="BZ18" s="847"/>
      <c r="CA18" s="847"/>
      <c r="CB18" s="847"/>
      <c r="CC18" s="847"/>
      <c r="CD18" s="847"/>
      <c r="CE18" s="847"/>
      <c r="CF18" s="847"/>
      <c r="CG18" s="848"/>
      <c r="CH18" s="859">
        <v>83</v>
      </c>
      <c r="CI18" s="860"/>
      <c r="CJ18" s="860"/>
      <c r="CK18" s="860"/>
      <c r="CL18" s="861"/>
      <c r="CM18" s="859">
        <v>38983</v>
      </c>
      <c r="CN18" s="860"/>
      <c r="CO18" s="860"/>
      <c r="CP18" s="860"/>
      <c r="CQ18" s="861"/>
      <c r="CR18" s="859">
        <v>0</v>
      </c>
      <c r="CS18" s="860"/>
      <c r="CT18" s="860"/>
      <c r="CU18" s="860"/>
      <c r="CV18" s="861"/>
      <c r="CW18" s="859" t="s">
        <v>610</v>
      </c>
      <c r="CX18" s="860"/>
      <c r="CY18" s="860"/>
      <c r="CZ18" s="860"/>
      <c r="DA18" s="861"/>
      <c r="DB18" s="859" t="s">
        <v>610</v>
      </c>
      <c r="DC18" s="860"/>
      <c r="DD18" s="860"/>
      <c r="DE18" s="860"/>
      <c r="DF18" s="861"/>
      <c r="DG18" s="859" t="s">
        <v>610</v>
      </c>
      <c r="DH18" s="860"/>
      <c r="DI18" s="860"/>
      <c r="DJ18" s="860"/>
      <c r="DK18" s="861"/>
      <c r="DL18" s="859">
        <v>285</v>
      </c>
      <c r="DM18" s="860"/>
      <c r="DN18" s="860"/>
      <c r="DO18" s="860"/>
      <c r="DP18" s="861"/>
      <c r="DQ18" s="859">
        <v>28</v>
      </c>
      <c r="DR18" s="860"/>
      <c r="DS18" s="860"/>
      <c r="DT18" s="860"/>
      <c r="DU18" s="861"/>
      <c r="DV18" s="862"/>
      <c r="DW18" s="863"/>
      <c r="DX18" s="863"/>
      <c r="DY18" s="863"/>
      <c r="DZ18" s="864"/>
      <c r="EA18" s="252"/>
    </row>
    <row r="19" spans="1:131" s="253" customFormat="1" ht="26.25" customHeight="1" x14ac:dyDescent="0.15">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t="s">
        <v>606</v>
      </c>
      <c r="BS19" s="846" t="s">
        <v>605</v>
      </c>
      <c r="BT19" s="847"/>
      <c r="BU19" s="847"/>
      <c r="BV19" s="847"/>
      <c r="BW19" s="847"/>
      <c r="BX19" s="847"/>
      <c r="BY19" s="847"/>
      <c r="BZ19" s="847"/>
      <c r="CA19" s="847"/>
      <c r="CB19" s="847"/>
      <c r="CC19" s="847"/>
      <c r="CD19" s="847"/>
      <c r="CE19" s="847"/>
      <c r="CF19" s="847"/>
      <c r="CG19" s="848"/>
      <c r="CH19" s="859">
        <v>42</v>
      </c>
      <c r="CI19" s="860"/>
      <c r="CJ19" s="860"/>
      <c r="CK19" s="860"/>
      <c r="CL19" s="861"/>
      <c r="CM19" s="859">
        <v>26951</v>
      </c>
      <c r="CN19" s="860"/>
      <c r="CO19" s="860"/>
      <c r="CP19" s="860"/>
      <c r="CQ19" s="861"/>
      <c r="CR19" s="859">
        <v>263</v>
      </c>
      <c r="CS19" s="860"/>
      <c r="CT19" s="860"/>
      <c r="CU19" s="860"/>
      <c r="CV19" s="861"/>
      <c r="CW19" s="859" t="s">
        <v>610</v>
      </c>
      <c r="CX19" s="860"/>
      <c r="CY19" s="860"/>
      <c r="CZ19" s="860"/>
      <c r="DA19" s="861"/>
      <c r="DB19" s="859" t="s">
        <v>611</v>
      </c>
      <c r="DC19" s="860"/>
      <c r="DD19" s="860"/>
      <c r="DE19" s="860"/>
      <c r="DF19" s="861"/>
      <c r="DG19" s="859" t="s">
        <v>611</v>
      </c>
      <c r="DH19" s="860"/>
      <c r="DI19" s="860"/>
      <c r="DJ19" s="860"/>
      <c r="DK19" s="861"/>
      <c r="DL19" s="859">
        <v>4</v>
      </c>
      <c r="DM19" s="860"/>
      <c r="DN19" s="860"/>
      <c r="DO19" s="860"/>
      <c r="DP19" s="861"/>
      <c r="DQ19" s="859" t="s">
        <v>623</v>
      </c>
      <c r="DR19" s="860"/>
      <c r="DS19" s="860"/>
      <c r="DT19" s="860"/>
      <c r="DU19" s="861"/>
      <c r="DV19" s="862"/>
      <c r="DW19" s="863"/>
      <c r="DX19" s="863"/>
      <c r="DY19" s="863"/>
      <c r="DZ19" s="864"/>
      <c r="EA19" s="252"/>
    </row>
    <row r="20" spans="1:131" s="253" customFormat="1" ht="26.25" customHeight="1" x14ac:dyDescent="0.15">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15">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395</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
      <c r="A23" s="262" t="s">
        <v>396</v>
      </c>
      <c r="B23" s="868" t="s">
        <v>397</v>
      </c>
      <c r="C23" s="869"/>
      <c r="D23" s="869"/>
      <c r="E23" s="869"/>
      <c r="F23" s="869"/>
      <c r="G23" s="869"/>
      <c r="H23" s="869"/>
      <c r="I23" s="869"/>
      <c r="J23" s="869"/>
      <c r="K23" s="869"/>
      <c r="L23" s="869"/>
      <c r="M23" s="869"/>
      <c r="N23" s="869"/>
      <c r="O23" s="869"/>
      <c r="P23" s="870"/>
      <c r="Q23" s="871">
        <f>SUM(Q7:U11)</f>
        <v>221124</v>
      </c>
      <c r="R23" s="872"/>
      <c r="S23" s="872"/>
      <c r="T23" s="872"/>
      <c r="U23" s="872"/>
      <c r="V23" s="872">
        <f>SUM(V7:Z11)</f>
        <v>217812</v>
      </c>
      <c r="W23" s="872"/>
      <c r="X23" s="872"/>
      <c r="Y23" s="872"/>
      <c r="Z23" s="872"/>
      <c r="AA23" s="872">
        <f>SUM(AA7:AE11)</f>
        <v>3312</v>
      </c>
      <c r="AB23" s="872"/>
      <c r="AC23" s="872"/>
      <c r="AD23" s="872"/>
      <c r="AE23" s="873"/>
      <c r="AF23" s="874">
        <v>2419</v>
      </c>
      <c r="AG23" s="872"/>
      <c r="AH23" s="872"/>
      <c r="AI23" s="872"/>
      <c r="AJ23" s="875"/>
      <c r="AK23" s="876"/>
      <c r="AL23" s="877"/>
      <c r="AM23" s="877"/>
      <c r="AN23" s="877"/>
      <c r="AO23" s="877"/>
      <c r="AP23" s="872">
        <f>SUM(AP7:AT11)</f>
        <v>261845</v>
      </c>
      <c r="AQ23" s="872"/>
      <c r="AR23" s="872"/>
      <c r="AS23" s="872"/>
      <c r="AT23" s="872"/>
      <c r="AU23" s="878"/>
      <c r="AV23" s="878"/>
      <c r="AW23" s="878"/>
      <c r="AX23" s="878"/>
      <c r="AY23" s="879"/>
      <c r="AZ23" s="887" t="s">
        <v>398</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15">
      <c r="A24" s="886" t="s">
        <v>399</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
      <c r="A25" s="827" t="s">
        <v>400</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15">
      <c r="A26" s="818" t="s">
        <v>371</v>
      </c>
      <c r="B26" s="819"/>
      <c r="C26" s="819"/>
      <c r="D26" s="819"/>
      <c r="E26" s="819"/>
      <c r="F26" s="819"/>
      <c r="G26" s="819"/>
      <c r="H26" s="819"/>
      <c r="I26" s="819"/>
      <c r="J26" s="819"/>
      <c r="K26" s="819"/>
      <c r="L26" s="819"/>
      <c r="M26" s="819"/>
      <c r="N26" s="819"/>
      <c r="O26" s="819"/>
      <c r="P26" s="820"/>
      <c r="Q26" s="795" t="s">
        <v>401</v>
      </c>
      <c r="R26" s="796"/>
      <c r="S26" s="796"/>
      <c r="T26" s="796"/>
      <c r="U26" s="797"/>
      <c r="V26" s="795" t="s">
        <v>402</v>
      </c>
      <c r="W26" s="796"/>
      <c r="X26" s="796"/>
      <c r="Y26" s="796"/>
      <c r="Z26" s="797"/>
      <c r="AA26" s="795" t="s">
        <v>403</v>
      </c>
      <c r="AB26" s="796"/>
      <c r="AC26" s="796"/>
      <c r="AD26" s="796"/>
      <c r="AE26" s="796"/>
      <c r="AF26" s="890" t="s">
        <v>404</v>
      </c>
      <c r="AG26" s="891"/>
      <c r="AH26" s="891"/>
      <c r="AI26" s="891"/>
      <c r="AJ26" s="892"/>
      <c r="AK26" s="796" t="s">
        <v>405</v>
      </c>
      <c r="AL26" s="796"/>
      <c r="AM26" s="796"/>
      <c r="AN26" s="796"/>
      <c r="AO26" s="797"/>
      <c r="AP26" s="795" t="s">
        <v>406</v>
      </c>
      <c r="AQ26" s="796"/>
      <c r="AR26" s="796"/>
      <c r="AS26" s="796"/>
      <c r="AT26" s="797"/>
      <c r="AU26" s="795" t="s">
        <v>407</v>
      </c>
      <c r="AV26" s="796"/>
      <c r="AW26" s="796"/>
      <c r="AX26" s="796"/>
      <c r="AY26" s="797"/>
      <c r="AZ26" s="795" t="s">
        <v>408</v>
      </c>
      <c r="BA26" s="796"/>
      <c r="BB26" s="796"/>
      <c r="BC26" s="796"/>
      <c r="BD26" s="797"/>
      <c r="BE26" s="795" t="s">
        <v>378</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15">
      <c r="A28" s="264">
        <v>1</v>
      </c>
      <c r="B28" s="809" t="s">
        <v>409</v>
      </c>
      <c r="C28" s="810"/>
      <c r="D28" s="810"/>
      <c r="E28" s="810"/>
      <c r="F28" s="810"/>
      <c r="G28" s="810"/>
      <c r="H28" s="810"/>
      <c r="I28" s="810"/>
      <c r="J28" s="810"/>
      <c r="K28" s="810"/>
      <c r="L28" s="810"/>
      <c r="M28" s="810"/>
      <c r="N28" s="810"/>
      <c r="O28" s="810"/>
      <c r="P28" s="811"/>
      <c r="Q28" s="900">
        <v>56789</v>
      </c>
      <c r="R28" s="901"/>
      <c r="S28" s="901"/>
      <c r="T28" s="901"/>
      <c r="U28" s="901"/>
      <c r="V28" s="901">
        <v>56545</v>
      </c>
      <c r="W28" s="901"/>
      <c r="X28" s="901"/>
      <c r="Y28" s="901"/>
      <c r="Z28" s="901"/>
      <c r="AA28" s="901">
        <v>244</v>
      </c>
      <c r="AB28" s="901"/>
      <c r="AC28" s="901"/>
      <c r="AD28" s="901"/>
      <c r="AE28" s="902"/>
      <c r="AF28" s="903">
        <v>244</v>
      </c>
      <c r="AG28" s="901"/>
      <c r="AH28" s="901"/>
      <c r="AI28" s="901"/>
      <c r="AJ28" s="904"/>
      <c r="AK28" s="905">
        <v>4369</v>
      </c>
      <c r="AL28" s="896"/>
      <c r="AM28" s="896"/>
      <c r="AN28" s="896"/>
      <c r="AO28" s="896"/>
      <c r="AP28" s="896">
        <v>18</v>
      </c>
      <c r="AQ28" s="896"/>
      <c r="AR28" s="896"/>
      <c r="AS28" s="896"/>
      <c r="AT28" s="896"/>
      <c r="AU28" s="896">
        <v>2</v>
      </c>
      <c r="AV28" s="896"/>
      <c r="AW28" s="896"/>
      <c r="AX28" s="896"/>
      <c r="AY28" s="896"/>
      <c r="AZ28" s="897">
        <v>0</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15">
      <c r="A29" s="264">
        <v>2</v>
      </c>
      <c r="B29" s="833" t="s">
        <v>410</v>
      </c>
      <c r="C29" s="834"/>
      <c r="D29" s="834"/>
      <c r="E29" s="834"/>
      <c r="F29" s="834"/>
      <c r="G29" s="834"/>
      <c r="H29" s="834"/>
      <c r="I29" s="834"/>
      <c r="J29" s="834"/>
      <c r="K29" s="834"/>
      <c r="L29" s="834"/>
      <c r="M29" s="834"/>
      <c r="N29" s="834"/>
      <c r="O29" s="834"/>
      <c r="P29" s="835"/>
      <c r="Q29" s="836">
        <v>46530</v>
      </c>
      <c r="R29" s="837"/>
      <c r="S29" s="837"/>
      <c r="T29" s="837"/>
      <c r="U29" s="837"/>
      <c r="V29" s="837">
        <v>44500</v>
      </c>
      <c r="W29" s="837"/>
      <c r="X29" s="837"/>
      <c r="Y29" s="837"/>
      <c r="Z29" s="837"/>
      <c r="AA29" s="837">
        <v>2030</v>
      </c>
      <c r="AB29" s="837"/>
      <c r="AC29" s="837"/>
      <c r="AD29" s="837"/>
      <c r="AE29" s="838"/>
      <c r="AF29" s="839">
        <v>2030</v>
      </c>
      <c r="AG29" s="840"/>
      <c r="AH29" s="840"/>
      <c r="AI29" s="840"/>
      <c r="AJ29" s="841"/>
      <c r="AK29" s="908">
        <v>5865</v>
      </c>
      <c r="AL29" s="909"/>
      <c r="AM29" s="909"/>
      <c r="AN29" s="909"/>
      <c r="AO29" s="909"/>
      <c r="AP29" s="909" t="s">
        <v>611</v>
      </c>
      <c r="AQ29" s="909"/>
      <c r="AR29" s="909"/>
      <c r="AS29" s="909"/>
      <c r="AT29" s="909"/>
      <c r="AU29" s="909" t="s">
        <v>610</v>
      </c>
      <c r="AV29" s="909"/>
      <c r="AW29" s="909"/>
      <c r="AX29" s="909"/>
      <c r="AY29" s="909"/>
      <c r="AZ29" s="910">
        <v>0</v>
      </c>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15">
      <c r="A30" s="264">
        <v>3</v>
      </c>
      <c r="B30" s="833" t="s">
        <v>411</v>
      </c>
      <c r="C30" s="834"/>
      <c r="D30" s="834"/>
      <c r="E30" s="834"/>
      <c r="F30" s="834"/>
      <c r="G30" s="834"/>
      <c r="H30" s="834"/>
      <c r="I30" s="834"/>
      <c r="J30" s="834"/>
      <c r="K30" s="834"/>
      <c r="L30" s="834"/>
      <c r="M30" s="834"/>
      <c r="N30" s="834"/>
      <c r="O30" s="834"/>
      <c r="P30" s="835"/>
      <c r="Q30" s="836">
        <v>5556</v>
      </c>
      <c r="R30" s="837"/>
      <c r="S30" s="837"/>
      <c r="T30" s="837"/>
      <c r="U30" s="837"/>
      <c r="V30" s="837">
        <v>5488</v>
      </c>
      <c r="W30" s="837"/>
      <c r="X30" s="837"/>
      <c r="Y30" s="837"/>
      <c r="Z30" s="837"/>
      <c r="AA30" s="837">
        <v>68</v>
      </c>
      <c r="AB30" s="837"/>
      <c r="AC30" s="837"/>
      <c r="AD30" s="837"/>
      <c r="AE30" s="838"/>
      <c r="AF30" s="839">
        <v>65</v>
      </c>
      <c r="AG30" s="840"/>
      <c r="AH30" s="840"/>
      <c r="AI30" s="840"/>
      <c r="AJ30" s="841"/>
      <c r="AK30" s="908">
        <v>1441</v>
      </c>
      <c r="AL30" s="909"/>
      <c r="AM30" s="909"/>
      <c r="AN30" s="909"/>
      <c r="AO30" s="909"/>
      <c r="AP30" s="909" t="s">
        <v>611</v>
      </c>
      <c r="AQ30" s="909"/>
      <c r="AR30" s="909"/>
      <c r="AS30" s="909"/>
      <c r="AT30" s="909"/>
      <c r="AU30" s="909" t="s">
        <v>611</v>
      </c>
      <c r="AV30" s="909"/>
      <c r="AW30" s="909"/>
      <c r="AX30" s="909"/>
      <c r="AY30" s="909"/>
      <c r="AZ30" s="910">
        <v>0</v>
      </c>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15">
      <c r="A31" s="264">
        <v>4</v>
      </c>
      <c r="B31" s="833" t="s">
        <v>412</v>
      </c>
      <c r="C31" s="834"/>
      <c r="D31" s="834"/>
      <c r="E31" s="834"/>
      <c r="F31" s="834"/>
      <c r="G31" s="834"/>
      <c r="H31" s="834"/>
      <c r="I31" s="834"/>
      <c r="J31" s="834"/>
      <c r="K31" s="834"/>
      <c r="L31" s="834"/>
      <c r="M31" s="834"/>
      <c r="N31" s="834"/>
      <c r="O31" s="834"/>
      <c r="P31" s="835"/>
      <c r="Q31" s="836">
        <v>400</v>
      </c>
      <c r="R31" s="837"/>
      <c r="S31" s="837"/>
      <c r="T31" s="837"/>
      <c r="U31" s="837"/>
      <c r="V31" s="837">
        <v>400</v>
      </c>
      <c r="W31" s="837"/>
      <c r="X31" s="837"/>
      <c r="Y31" s="837"/>
      <c r="Z31" s="837"/>
      <c r="AA31" s="837" t="s">
        <v>610</v>
      </c>
      <c r="AB31" s="837"/>
      <c r="AC31" s="837"/>
      <c r="AD31" s="837"/>
      <c r="AE31" s="838"/>
      <c r="AF31" s="839" t="s">
        <v>390</v>
      </c>
      <c r="AG31" s="840"/>
      <c r="AH31" s="840"/>
      <c r="AI31" s="840"/>
      <c r="AJ31" s="841"/>
      <c r="AK31" s="908">
        <v>11</v>
      </c>
      <c r="AL31" s="909"/>
      <c r="AM31" s="909"/>
      <c r="AN31" s="909"/>
      <c r="AO31" s="909"/>
      <c r="AP31" s="909">
        <v>242</v>
      </c>
      <c r="AQ31" s="909"/>
      <c r="AR31" s="909"/>
      <c r="AS31" s="909"/>
      <c r="AT31" s="909"/>
      <c r="AU31" s="909">
        <v>10</v>
      </c>
      <c r="AV31" s="909"/>
      <c r="AW31" s="909"/>
      <c r="AX31" s="909"/>
      <c r="AY31" s="909"/>
      <c r="AZ31" s="910">
        <v>0</v>
      </c>
      <c r="BA31" s="910"/>
      <c r="BB31" s="910"/>
      <c r="BC31" s="910"/>
      <c r="BD31" s="910"/>
      <c r="BE31" s="906"/>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15">
      <c r="A32" s="264">
        <v>5</v>
      </c>
      <c r="B32" s="833" t="s">
        <v>413</v>
      </c>
      <c r="C32" s="834"/>
      <c r="D32" s="834"/>
      <c r="E32" s="834"/>
      <c r="F32" s="834"/>
      <c r="G32" s="834"/>
      <c r="H32" s="834"/>
      <c r="I32" s="834"/>
      <c r="J32" s="834"/>
      <c r="K32" s="834"/>
      <c r="L32" s="834"/>
      <c r="M32" s="834"/>
      <c r="N32" s="834"/>
      <c r="O32" s="834"/>
      <c r="P32" s="835"/>
      <c r="Q32" s="836">
        <v>11125</v>
      </c>
      <c r="R32" s="837"/>
      <c r="S32" s="837"/>
      <c r="T32" s="837"/>
      <c r="U32" s="837"/>
      <c r="V32" s="837">
        <v>9431</v>
      </c>
      <c r="W32" s="837"/>
      <c r="X32" s="837"/>
      <c r="Y32" s="837"/>
      <c r="Z32" s="837"/>
      <c r="AA32" s="837">
        <v>1694</v>
      </c>
      <c r="AB32" s="837"/>
      <c r="AC32" s="837"/>
      <c r="AD32" s="837"/>
      <c r="AE32" s="838"/>
      <c r="AF32" s="839">
        <v>13909</v>
      </c>
      <c r="AG32" s="840"/>
      <c r="AH32" s="840"/>
      <c r="AI32" s="840"/>
      <c r="AJ32" s="841"/>
      <c r="AK32" s="908">
        <v>188</v>
      </c>
      <c r="AL32" s="909"/>
      <c r="AM32" s="909"/>
      <c r="AN32" s="909"/>
      <c r="AO32" s="909"/>
      <c r="AP32" s="909">
        <v>13412</v>
      </c>
      <c r="AQ32" s="909"/>
      <c r="AR32" s="909"/>
      <c r="AS32" s="909"/>
      <c r="AT32" s="909"/>
      <c r="AU32" s="909">
        <v>1797</v>
      </c>
      <c r="AV32" s="909"/>
      <c r="AW32" s="909"/>
      <c r="AX32" s="909"/>
      <c r="AY32" s="909"/>
      <c r="AZ32" s="910">
        <v>0</v>
      </c>
      <c r="BA32" s="910"/>
      <c r="BB32" s="910"/>
      <c r="BC32" s="910"/>
      <c r="BD32" s="910"/>
      <c r="BE32" s="906" t="s">
        <v>414</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15">
      <c r="A33" s="264">
        <v>6</v>
      </c>
      <c r="B33" s="833" t="s">
        <v>415</v>
      </c>
      <c r="C33" s="834"/>
      <c r="D33" s="834"/>
      <c r="E33" s="834"/>
      <c r="F33" s="834"/>
      <c r="G33" s="834"/>
      <c r="H33" s="834"/>
      <c r="I33" s="834"/>
      <c r="J33" s="834"/>
      <c r="K33" s="834"/>
      <c r="L33" s="834"/>
      <c r="M33" s="834"/>
      <c r="N33" s="834"/>
      <c r="O33" s="834"/>
      <c r="P33" s="835"/>
      <c r="Q33" s="836">
        <v>12862</v>
      </c>
      <c r="R33" s="837"/>
      <c r="S33" s="837"/>
      <c r="T33" s="837"/>
      <c r="U33" s="837"/>
      <c r="V33" s="837">
        <v>11084</v>
      </c>
      <c r="W33" s="837"/>
      <c r="X33" s="837"/>
      <c r="Y33" s="837"/>
      <c r="Z33" s="837"/>
      <c r="AA33" s="837">
        <v>1778</v>
      </c>
      <c r="AB33" s="837"/>
      <c r="AC33" s="837"/>
      <c r="AD33" s="837"/>
      <c r="AE33" s="838"/>
      <c r="AF33" s="839">
        <v>8027</v>
      </c>
      <c r="AG33" s="840"/>
      <c r="AH33" s="840"/>
      <c r="AI33" s="840"/>
      <c r="AJ33" s="841"/>
      <c r="AK33" s="908">
        <v>4547</v>
      </c>
      <c r="AL33" s="909"/>
      <c r="AM33" s="909"/>
      <c r="AN33" s="909"/>
      <c r="AO33" s="909"/>
      <c r="AP33" s="909">
        <v>75403</v>
      </c>
      <c r="AQ33" s="909"/>
      <c r="AR33" s="909"/>
      <c r="AS33" s="909"/>
      <c r="AT33" s="909"/>
      <c r="AU33" s="909">
        <v>41019</v>
      </c>
      <c r="AV33" s="909"/>
      <c r="AW33" s="909"/>
      <c r="AX33" s="909"/>
      <c r="AY33" s="909"/>
      <c r="AZ33" s="910">
        <v>0</v>
      </c>
      <c r="BA33" s="910"/>
      <c r="BB33" s="910"/>
      <c r="BC33" s="910"/>
      <c r="BD33" s="910"/>
      <c r="BE33" s="906" t="s">
        <v>416</v>
      </c>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15">
      <c r="A34" s="264">
        <v>7</v>
      </c>
      <c r="B34" s="833" t="s">
        <v>417</v>
      </c>
      <c r="C34" s="834"/>
      <c r="D34" s="834"/>
      <c r="E34" s="834"/>
      <c r="F34" s="834"/>
      <c r="G34" s="834"/>
      <c r="H34" s="834"/>
      <c r="I34" s="834"/>
      <c r="J34" s="834"/>
      <c r="K34" s="834"/>
      <c r="L34" s="834"/>
      <c r="M34" s="834"/>
      <c r="N34" s="834"/>
      <c r="O34" s="834"/>
      <c r="P34" s="835"/>
      <c r="Q34" s="836">
        <v>385</v>
      </c>
      <c r="R34" s="837"/>
      <c r="S34" s="837"/>
      <c r="T34" s="837"/>
      <c r="U34" s="837"/>
      <c r="V34" s="837">
        <v>373</v>
      </c>
      <c r="W34" s="837"/>
      <c r="X34" s="837"/>
      <c r="Y34" s="837"/>
      <c r="Z34" s="837"/>
      <c r="AA34" s="837">
        <v>12</v>
      </c>
      <c r="AB34" s="837"/>
      <c r="AC34" s="837"/>
      <c r="AD34" s="837"/>
      <c r="AE34" s="838"/>
      <c r="AF34" s="839">
        <v>12</v>
      </c>
      <c r="AG34" s="840"/>
      <c r="AH34" s="840"/>
      <c r="AI34" s="840"/>
      <c r="AJ34" s="841"/>
      <c r="AK34" s="908">
        <v>35</v>
      </c>
      <c r="AL34" s="909"/>
      <c r="AM34" s="909"/>
      <c r="AN34" s="909"/>
      <c r="AO34" s="909"/>
      <c r="AP34" s="909">
        <v>761</v>
      </c>
      <c r="AQ34" s="909"/>
      <c r="AR34" s="909"/>
      <c r="AS34" s="909"/>
      <c r="AT34" s="909"/>
      <c r="AU34" s="909" t="s">
        <v>612</v>
      </c>
      <c r="AV34" s="909"/>
      <c r="AW34" s="909"/>
      <c r="AX34" s="909"/>
      <c r="AY34" s="909"/>
      <c r="AZ34" s="910">
        <v>0</v>
      </c>
      <c r="BA34" s="910"/>
      <c r="BB34" s="910"/>
      <c r="BC34" s="910"/>
      <c r="BD34" s="910"/>
      <c r="BE34" s="906" t="s">
        <v>418</v>
      </c>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15">
      <c r="A35" s="264">
        <v>8</v>
      </c>
      <c r="B35" s="833" t="s">
        <v>419</v>
      </c>
      <c r="C35" s="834"/>
      <c r="D35" s="834"/>
      <c r="E35" s="834"/>
      <c r="F35" s="834"/>
      <c r="G35" s="834"/>
      <c r="H35" s="834"/>
      <c r="I35" s="834"/>
      <c r="J35" s="834"/>
      <c r="K35" s="834"/>
      <c r="L35" s="834"/>
      <c r="M35" s="834"/>
      <c r="N35" s="834"/>
      <c r="O35" s="834"/>
      <c r="P35" s="835"/>
      <c r="Q35" s="836">
        <v>216</v>
      </c>
      <c r="R35" s="837"/>
      <c r="S35" s="837"/>
      <c r="T35" s="837"/>
      <c r="U35" s="837"/>
      <c r="V35" s="837">
        <v>216</v>
      </c>
      <c r="W35" s="837"/>
      <c r="X35" s="837"/>
      <c r="Y35" s="837"/>
      <c r="Z35" s="837"/>
      <c r="AA35" s="837" t="s">
        <v>611</v>
      </c>
      <c r="AB35" s="837"/>
      <c r="AC35" s="837"/>
      <c r="AD35" s="837"/>
      <c r="AE35" s="838"/>
      <c r="AF35" s="839" t="s">
        <v>420</v>
      </c>
      <c r="AG35" s="840"/>
      <c r="AH35" s="840"/>
      <c r="AI35" s="840"/>
      <c r="AJ35" s="841"/>
      <c r="AK35" s="908">
        <v>29</v>
      </c>
      <c r="AL35" s="909"/>
      <c r="AM35" s="909"/>
      <c r="AN35" s="909"/>
      <c r="AO35" s="909"/>
      <c r="AP35" s="909">
        <v>213</v>
      </c>
      <c r="AQ35" s="909"/>
      <c r="AR35" s="909"/>
      <c r="AS35" s="909"/>
      <c r="AT35" s="909"/>
      <c r="AU35" s="909">
        <v>112</v>
      </c>
      <c r="AV35" s="909"/>
      <c r="AW35" s="909"/>
      <c r="AX35" s="909"/>
      <c r="AY35" s="909"/>
      <c r="AZ35" s="910">
        <v>0</v>
      </c>
      <c r="BA35" s="910"/>
      <c r="BB35" s="910"/>
      <c r="BC35" s="910"/>
      <c r="BD35" s="910"/>
      <c r="BE35" s="906" t="s">
        <v>418</v>
      </c>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15">
      <c r="A36" s="264">
        <v>9</v>
      </c>
      <c r="B36" s="833" t="s">
        <v>421</v>
      </c>
      <c r="C36" s="834"/>
      <c r="D36" s="834"/>
      <c r="E36" s="834"/>
      <c r="F36" s="834"/>
      <c r="G36" s="834"/>
      <c r="H36" s="834"/>
      <c r="I36" s="834"/>
      <c r="J36" s="834"/>
      <c r="K36" s="834"/>
      <c r="L36" s="834"/>
      <c r="M36" s="834"/>
      <c r="N36" s="834"/>
      <c r="O36" s="834"/>
      <c r="P36" s="835"/>
      <c r="Q36" s="836">
        <v>523</v>
      </c>
      <c r="R36" s="837"/>
      <c r="S36" s="837"/>
      <c r="T36" s="837"/>
      <c r="U36" s="837"/>
      <c r="V36" s="837">
        <v>523</v>
      </c>
      <c r="W36" s="837"/>
      <c r="X36" s="837"/>
      <c r="Y36" s="837"/>
      <c r="Z36" s="837"/>
      <c r="AA36" s="837">
        <v>0</v>
      </c>
      <c r="AB36" s="837"/>
      <c r="AC36" s="837"/>
      <c r="AD36" s="837"/>
      <c r="AE36" s="838"/>
      <c r="AF36" s="839">
        <v>0</v>
      </c>
      <c r="AG36" s="840"/>
      <c r="AH36" s="840"/>
      <c r="AI36" s="840"/>
      <c r="AJ36" s="841"/>
      <c r="AK36" s="908">
        <v>381</v>
      </c>
      <c r="AL36" s="909"/>
      <c r="AM36" s="909"/>
      <c r="AN36" s="909"/>
      <c r="AO36" s="909"/>
      <c r="AP36" s="909">
        <v>2305</v>
      </c>
      <c r="AQ36" s="909"/>
      <c r="AR36" s="909"/>
      <c r="AS36" s="909"/>
      <c r="AT36" s="909"/>
      <c r="AU36" s="909">
        <v>1982</v>
      </c>
      <c r="AV36" s="909"/>
      <c r="AW36" s="909"/>
      <c r="AX36" s="909"/>
      <c r="AY36" s="909"/>
      <c r="AZ36" s="910">
        <v>0</v>
      </c>
      <c r="BA36" s="910"/>
      <c r="BB36" s="910"/>
      <c r="BC36" s="910"/>
      <c r="BD36" s="910"/>
      <c r="BE36" s="906" t="s">
        <v>422</v>
      </c>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15">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15">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15">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15">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15">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15">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15">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15">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15">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15">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15">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15">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15">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15">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15">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15">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15">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15">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15">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15">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15">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15">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15">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15">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15">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423</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
      <c r="A63" s="262" t="s">
        <v>396</v>
      </c>
      <c r="B63" s="868" t="s">
        <v>424</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24287</v>
      </c>
      <c r="AG63" s="920"/>
      <c r="AH63" s="920"/>
      <c r="AI63" s="920"/>
      <c r="AJ63" s="921"/>
      <c r="AK63" s="922"/>
      <c r="AL63" s="917"/>
      <c r="AM63" s="917"/>
      <c r="AN63" s="917"/>
      <c r="AO63" s="917"/>
      <c r="AP63" s="920">
        <f>SUM(AP28:AT36)</f>
        <v>92354</v>
      </c>
      <c r="AQ63" s="920"/>
      <c r="AR63" s="920"/>
      <c r="AS63" s="920"/>
      <c r="AT63" s="920"/>
      <c r="AU63" s="920">
        <f>SUM(AU28:AY36)</f>
        <v>44922</v>
      </c>
      <c r="AV63" s="920"/>
      <c r="AW63" s="920"/>
      <c r="AX63" s="920"/>
      <c r="AY63" s="920"/>
      <c r="AZ63" s="924"/>
      <c r="BA63" s="924"/>
      <c r="BB63" s="924"/>
      <c r="BC63" s="924"/>
      <c r="BD63" s="924"/>
      <c r="BE63" s="925"/>
      <c r="BF63" s="925"/>
      <c r="BG63" s="925"/>
      <c r="BH63" s="925"/>
      <c r="BI63" s="926"/>
      <c r="BJ63" s="927" t="s">
        <v>425</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
      <c r="A65" s="250" t="s">
        <v>426</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15">
      <c r="A66" s="818" t="s">
        <v>427</v>
      </c>
      <c r="B66" s="819"/>
      <c r="C66" s="819"/>
      <c r="D66" s="819"/>
      <c r="E66" s="819"/>
      <c r="F66" s="819"/>
      <c r="G66" s="819"/>
      <c r="H66" s="819"/>
      <c r="I66" s="819"/>
      <c r="J66" s="819"/>
      <c r="K66" s="819"/>
      <c r="L66" s="819"/>
      <c r="M66" s="819"/>
      <c r="N66" s="819"/>
      <c r="O66" s="819"/>
      <c r="P66" s="820"/>
      <c r="Q66" s="795" t="s">
        <v>428</v>
      </c>
      <c r="R66" s="796"/>
      <c r="S66" s="796"/>
      <c r="T66" s="796"/>
      <c r="U66" s="797"/>
      <c r="V66" s="795" t="s">
        <v>429</v>
      </c>
      <c r="W66" s="796"/>
      <c r="X66" s="796"/>
      <c r="Y66" s="796"/>
      <c r="Z66" s="797"/>
      <c r="AA66" s="795" t="s">
        <v>430</v>
      </c>
      <c r="AB66" s="796"/>
      <c r="AC66" s="796"/>
      <c r="AD66" s="796"/>
      <c r="AE66" s="797"/>
      <c r="AF66" s="930" t="s">
        <v>431</v>
      </c>
      <c r="AG66" s="891"/>
      <c r="AH66" s="891"/>
      <c r="AI66" s="891"/>
      <c r="AJ66" s="931"/>
      <c r="AK66" s="795" t="s">
        <v>432</v>
      </c>
      <c r="AL66" s="819"/>
      <c r="AM66" s="819"/>
      <c r="AN66" s="819"/>
      <c r="AO66" s="820"/>
      <c r="AP66" s="795" t="s">
        <v>433</v>
      </c>
      <c r="AQ66" s="796"/>
      <c r="AR66" s="796"/>
      <c r="AS66" s="796"/>
      <c r="AT66" s="797"/>
      <c r="AU66" s="795" t="s">
        <v>434</v>
      </c>
      <c r="AV66" s="796"/>
      <c r="AW66" s="796"/>
      <c r="AX66" s="796"/>
      <c r="AY66" s="797"/>
      <c r="AZ66" s="795" t="s">
        <v>378</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15">
      <c r="A68" s="256">
        <v>1</v>
      </c>
      <c r="B68" s="947" t="s">
        <v>607</v>
      </c>
      <c r="C68" s="948"/>
      <c r="D68" s="948"/>
      <c r="E68" s="948"/>
      <c r="F68" s="948"/>
      <c r="G68" s="948"/>
      <c r="H68" s="948"/>
      <c r="I68" s="948"/>
      <c r="J68" s="948"/>
      <c r="K68" s="948"/>
      <c r="L68" s="948"/>
      <c r="M68" s="948"/>
      <c r="N68" s="948"/>
      <c r="O68" s="948"/>
      <c r="P68" s="949"/>
      <c r="Q68" s="950">
        <v>12760</v>
      </c>
      <c r="R68" s="944"/>
      <c r="S68" s="944"/>
      <c r="T68" s="944"/>
      <c r="U68" s="944"/>
      <c r="V68" s="944">
        <v>10853</v>
      </c>
      <c r="W68" s="944"/>
      <c r="X68" s="944"/>
      <c r="Y68" s="944"/>
      <c r="Z68" s="944"/>
      <c r="AA68" s="944">
        <v>1907</v>
      </c>
      <c r="AB68" s="944"/>
      <c r="AC68" s="944"/>
      <c r="AD68" s="944"/>
      <c r="AE68" s="944"/>
      <c r="AF68" s="944">
        <v>1907</v>
      </c>
      <c r="AG68" s="944"/>
      <c r="AH68" s="944"/>
      <c r="AI68" s="944"/>
      <c r="AJ68" s="944"/>
      <c r="AK68" s="944">
        <v>625</v>
      </c>
      <c r="AL68" s="944"/>
      <c r="AM68" s="944"/>
      <c r="AN68" s="944"/>
      <c r="AO68" s="944"/>
      <c r="AP68" s="944" t="s">
        <v>610</v>
      </c>
      <c r="AQ68" s="944"/>
      <c r="AR68" s="944"/>
      <c r="AS68" s="944"/>
      <c r="AT68" s="944"/>
      <c r="AU68" s="944" t="s">
        <v>610</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15">
      <c r="A69" s="259">
        <v>2</v>
      </c>
      <c r="B69" s="951" t="s">
        <v>608</v>
      </c>
      <c r="C69" s="952"/>
      <c r="D69" s="952"/>
      <c r="E69" s="952"/>
      <c r="F69" s="952"/>
      <c r="G69" s="952"/>
      <c r="H69" s="952"/>
      <c r="I69" s="952"/>
      <c r="J69" s="952"/>
      <c r="K69" s="952"/>
      <c r="L69" s="952"/>
      <c r="M69" s="952"/>
      <c r="N69" s="952"/>
      <c r="O69" s="952"/>
      <c r="P69" s="953"/>
      <c r="Q69" s="954">
        <v>232</v>
      </c>
      <c r="R69" s="909"/>
      <c r="S69" s="909"/>
      <c r="T69" s="909"/>
      <c r="U69" s="909"/>
      <c r="V69" s="909">
        <v>224</v>
      </c>
      <c r="W69" s="909"/>
      <c r="X69" s="909"/>
      <c r="Y69" s="909"/>
      <c r="Z69" s="909"/>
      <c r="AA69" s="909">
        <v>8</v>
      </c>
      <c r="AB69" s="909"/>
      <c r="AC69" s="909"/>
      <c r="AD69" s="909"/>
      <c r="AE69" s="909"/>
      <c r="AF69" s="909">
        <v>8</v>
      </c>
      <c r="AG69" s="909"/>
      <c r="AH69" s="909"/>
      <c r="AI69" s="909"/>
      <c r="AJ69" s="909"/>
      <c r="AK69" s="909">
        <v>11</v>
      </c>
      <c r="AL69" s="909"/>
      <c r="AM69" s="909"/>
      <c r="AN69" s="909"/>
      <c r="AO69" s="909"/>
      <c r="AP69" s="909" t="s">
        <v>610</v>
      </c>
      <c r="AQ69" s="909"/>
      <c r="AR69" s="909"/>
      <c r="AS69" s="909"/>
      <c r="AT69" s="909"/>
      <c r="AU69" s="909" t="s">
        <v>610</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15">
      <c r="A70" s="259">
        <v>3</v>
      </c>
      <c r="B70" s="951" t="s">
        <v>609</v>
      </c>
      <c r="C70" s="952"/>
      <c r="D70" s="952"/>
      <c r="E70" s="952"/>
      <c r="F70" s="952"/>
      <c r="G70" s="952"/>
      <c r="H70" s="952"/>
      <c r="I70" s="952"/>
      <c r="J70" s="952"/>
      <c r="K70" s="952"/>
      <c r="L70" s="952"/>
      <c r="M70" s="952"/>
      <c r="N70" s="952"/>
      <c r="O70" s="952"/>
      <c r="P70" s="953"/>
      <c r="Q70" s="954">
        <v>236853</v>
      </c>
      <c r="R70" s="909"/>
      <c r="S70" s="909"/>
      <c r="T70" s="909"/>
      <c r="U70" s="909"/>
      <c r="V70" s="909">
        <v>228094</v>
      </c>
      <c r="W70" s="909"/>
      <c r="X70" s="909"/>
      <c r="Y70" s="909"/>
      <c r="Z70" s="909"/>
      <c r="AA70" s="909">
        <v>8759</v>
      </c>
      <c r="AB70" s="909"/>
      <c r="AC70" s="909"/>
      <c r="AD70" s="909"/>
      <c r="AE70" s="909"/>
      <c r="AF70" s="909">
        <v>8759</v>
      </c>
      <c r="AG70" s="909"/>
      <c r="AH70" s="909"/>
      <c r="AI70" s="909"/>
      <c r="AJ70" s="909"/>
      <c r="AK70" s="909">
        <v>969</v>
      </c>
      <c r="AL70" s="909"/>
      <c r="AM70" s="909"/>
      <c r="AN70" s="909"/>
      <c r="AO70" s="909"/>
      <c r="AP70" s="909" t="s">
        <v>611</v>
      </c>
      <c r="AQ70" s="909"/>
      <c r="AR70" s="909"/>
      <c r="AS70" s="909"/>
      <c r="AT70" s="909"/>
      <c r="AU70" s="909" t="s">
        <v>610</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15">
      <c r="A71" s="259">
        <v>4</v>
      </c>
      <c r="B71" s="951"/>
      <c r="C71" s="952"/>
      <c r="D71" s="952"/>
      <c r="E71" s="952"/>
      <c r="F71" s="952"/>
      <c r="G71" s="952"/>
      <c r="H71" s="952"/>
      <c r="I71" s="952"/>
      <c r="J71" s="952"/>
      <c r="K71" s="952"/>
      <c r="L71" s="952"/>
      <c r="M71" s="952"/>
      <c r="N71" s="952"/>
      <c r="O71" s="952"/>
      <c r="P71" s="953"/>
      <c r="Q71" s="954"/>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15">
      <c r="A72" s="259">
        <v>5</v>
      </c>
      <c r="B72" s="951"/>
      <c r="C72" s="952"/>
      <c r="D72" s="952"/>
      <c r="E72" s="952"/>
      <c r="F72" s="952"/>
      <c r="G72" s="952"/>
      <c r="H72" s="952"/>
      <c r="I72" s="952"/>
      <c r="J72" s="952"/>
      <c r="K72" s="952"/>
      <c r="L72" s="952"/>
      <c r="M72" s="952"/>
      <c r="N72" s="952"/>
      <c r="O72" s="952"/>
      <c r="P72" s="953"/>
      <c r="Q72" s="954"/>
      <c r="R72" s="909"/>
      <c r="S72" s="909"/>
      <c r="T72" s="909"/>
      <c r="U72" s="909"/>
      <c r="V72" s="909"/>
      <c r="W72" s="909"/>
      <c r="X72" s="909"/>
      <c r="Y72" s="909"/>
      <c r="Z72" s="909"/>
      <c r="AA72" s="909"/>
      <c r="AB72" s="909"/>
      <c r="AC72" s="909"/>
      <c r="AD72" s="909"/>
      <c r="AE72" s="909"/>
      <c r="AF72" s="909"/>
      <c r="AG72" s="909"/>
      <c r="AH72" s="909"/>
      <c r="AI72" s="909"/>
      <c r="AJ72" s="909"/>
      <c r="AK72" s="909"/>
      <c r="AL72" s="909"/>
      <c r="AM72" s="909"/>
      <c r="AN72" s="909"/>
      <c r="AO72" s="909"/>
      <c r="AP72" s="909"/>
      <c r="AQ72" s="909"/>
      <c r="AR72" s="909"/>
      <c r="AS72" s="909"/>
      <c r="AT72" s="909"/>
      <c r="AU72" s="909"/>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15">
      <c r="A73" s="259">
        <v>6</v>
      </c>
      <c r="B73" s="951"/>
      <c r="C73" s="952"/>
      <c r="D73" s="952"/>
      <c r="E73" s="952"/>
      <c r="F73" s="952"/>
      <c r="G73" s="952"/>
      <c r="H73" s="952"/>
      <c r="I73" s="952"/>
      <c r="J73" s="952"/>
      <c r="K73" s="952"/>
      <c r="L73" s="952"/>
      <c r="M73" s="952"/>
      <c r="N73" s="952"/>
      <c r="O73" s="952"/>
      <c r="P73" s="953"/>
      <c r="Q73" s="954"/>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15">
      <c r="A74" s="259">
        <v>7</v>
      </c>
      <c r="B74" s="951"/>
      <c r="C74" s="952"/>
      <c r="D74" s="952"/>
      <c r="E74" s="952"/>
      <c r="F74" s="952"/>
      <c r="G74" s="952"/>
      <c r="H74" s="952"/>
      <c r="I74" s="952"/>
      <c r="J74" s="952"/>
      <c r="K74" s="952"/>
      <c r="L74" s="952"/>
      <c r="M74" s="952"/>
      <c r="N74" s="952"/>
      <c r="O74" s="952"/>
      <c r="P74" s="953"/>
      <c r="Q74" s="954"/>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15">
      <c r="A75" s="259">
        <v>8</v>
      </c>
      <c r="B75" s="951"/>
      <c r="C75" s="952"/>
      <c r="D75" s="952"/>
      <c r="E75" s="952"/>
      <c r="F75" s="952"/>
      <c r="G75" s="952"/>
      <c r="H75" s="952"/>
      <c r="I75" s="952"/>
      <c r="J75" s="952"/>
      <c r="K75" s="952"/>
      <c r="L75" s="952"/>
      <c r="M75" s="952"/>
      <c r="N75" s="952"/>
      <c r="O75" s="952"/>
      <c r="P75" s="953"/>
      <c r="Q75" s="957"/>
      <c r="R75" s="958"/>
      <c r="S75" s="958"/>
      <c r="T75" s="958"/>
      <c r="U75" s="908"/>
      <c r="V75" s="959"/>
      <c r="W75" s="958"/>
      <c r="X75" s="958"/>
      <c r="Y75" s="958"/>
      <c r="Z75" s="908"/>
      <c r="AA75" s="959"/>
      <c r="AB75" s="958"/>
      <c r="AC75" s="958"/>
      <c r="AD75" s="958"/>
      <c r="AE75" s="908"/>
      <c r="AF75" s="959"/>
      <c r="AG75" s="958"/>
      <c r="AH75" s="958"/>
      <c r="AI75" s="958"/>
      <c r="AJ75" s="908"/>
      <c r="AK75" s="959"/>
      <c r="AL75" s="958"/>
      <c r="AM75" s="958"/>
      <c r="AN75" s="958"/>
      <c r="AO75" s="908"/>
      <c r="AP75" s="959"/>
      <c r="AQ75" s="958"/>
      <c r="AR75" s="958"/>
      <c r="AS75" s="958"/>
      <c r="AT75" s="908"/>
      <c r="AU75" s="959"/>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15">
      <c r="A76" s="259">
        <v>9</v>
      </c>
      <c r="B76" s="951"/>
      <c r="C76" s="952"/>
      <c r="D76" s="952"/>
      <c r="E76" s="952"/>
      <c r="F76" s="952"/>
      <c r="G76" s="952"/>
      <c r="H76" s="952"/>
      <c r="I76" s="952"/>
      <c r="J76" s="952"/>
      <c r="K76" s="952"/>
      <c r="L76" s="952"/>
      <c r="M76" s="952"/>
      <c r="N76" s="952"/>
      <c r="O76" s="952"/>
      <c r="P76" s="953"/>
      <c r="Q76" s="957"/>
      <c r="R76" s="958"/>
      <c r="S76" s="958"/>
      <c r="T76" s="958"/>
      <c r="U76" s="908"/>
      <c r="V76" s="959"/>
      <c r="W76" s="958"/>
      <c r="X76" s="958"/>
      <c r="Y76" s="958"/>
      <c r="Z76" s="908"/>
      <c r="AA76" s="959"/>
      <c r="AB76" s="958"/>
      <c r="AC76" s="958"/>
      <c r="AD76" s="958"/>
      <c r="AE76" s="908"/>
      <c r="AF76" s="959"/>
      <c r="AG76" s="958"/>
      <c r="AH76" s="958"/>
      <c r="AI76" s="958"/>
      <c r="AJ76" s="908"/>
      <c r="AK76" s="959"/>
      <c r="AL76" s="958"/>
      <c r="AM76" s="958"/>
      <c r="AN76" s="958"/>
      <c r="AO76" s="908"/>
      <c r="AP76" s="959"/>
      <c r="AQ76" s="958"/>
      <c r="AR76" s="958"/>
      <c r="AS76" s="958"/>
      <c r="AT76" s="908"/>
      <c r="AU76" s="959"/>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15">
      <c r="A77" s="259">
        <v>10</v>
      </c>
      <c r="B77" s="951"/>
      <c r="C77" s="952"/>
      <c r="D77" s="952"/>
      <c r="E77" s="952"/>
      <c r="F77" s="952"/>
      <c r="G77" s="952"/>
      <c r="H77" s="952"/>
      <c r="I77" s="952"/>
      <c r="J77" s="952"/>
      <c r="K77" s="952"/>
      <c r="L77" s="952"/>
      <c r="M77" s="952"/>
      <c r="N77" s="952"/>
      <c r="O77" s="952"/>
      <c r="P77" s="953"/>
      <c r="Q77" s="957"/>
      <c r="R77" s="958"/>
      <c r="S77" s="958"/>
      <c r="T77" s="958"/>
      <c r="U77" s="908"/>
      <c r="V77" s="959"/>
      <c r="W77" s="958"/>
      <c r="X77" s="958"/>
      <c r="Y77" s="958"/>
      <c r="Z77" s="908"/>
      <c r="AA77" s="959"/>
      <c r="AB77" s="958"/>
      <c r="AC77" s="958"/>
      <c r="AD77" s="958"/>
      <c r="AE77" s="908"/>
      <c r="AF77" s="959"/>
      <c r="AG77" s="958"/>
      <c r="AH77" s="958"/>
      <c r="AI77" s="958"/>
      <c r="AJ77" s="908"/>
      <c r="AK77" s="959"/>
      <c r="AL77" s="958"/>
      <c r="AM77" s="958"/>
      <c r="AN77" s="958"/>
      <c r="AO77" s="908"/>
      <c r="AP77" s="959"/>
      <c r="AQ77" s="958"/>
      <c r="AR77" s="958"/>
      <c r="AS77" s="958"/>
      <c r="AT77" s="908"/>
      <c r="AU77" s="959"/>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15">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15">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15">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15">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15">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15">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15">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15">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15">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15">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
      <c r="A88" s="262" t="s">
        <v>396</v>
      </c>
      <c r="B88" s="868" t="s">
        <v>435</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f>SUM(AF68:AJ70)</f>
        <v>10674</v>
      </c>
      <c r="AG88" s="920"/>
      <c r="AH88" s="920"/>
      <c r="AI88" s="920"/>
      <c r="AJ88" s="920"/>
      <c r="AK88" s="917"/>
      <c r="AL88" s="917"/>
      <c r="AM88" s="917"/>
      <c r="AN88" s="917"/>
      <c r="AO88" s="917"/>
      <c r="AP88" s="920">
        <f>SUM(AP68:AT70)</f>
        <v>0</v>
      </c>
      <c r="AQ88" s="920"/>
      <c r="AR88" s="920"/>
      <c r="AS88" s="920"/>
      <c r="AT88" s="920"/>
      <c r="AU88" s="920">
        <f>SUM(AU68:AY70)</f>
        <v>0</v>
      </c>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396</v>
      </c>
      <c r="BR102" s="868" t="s">
        <v>436</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f>SUM(CR7:CV20)</f>
        <v>1533</v>
      </c>
      <c r="CS102" s="928"/>
      <c r="CT102" s="928"/>
      <c r="CU102" s="928"/>
      <c r="CV102" s="971"/>
      <c r="CW102" s="970">
        <f>SUM(CW7:DA20)</f>
        <v>86</v>
      </c>
      <c r="CX102" s="928"/>
      <c r="CY102" s="928"/>
      <c r="CZ102" s="928"/>
      <c r="DA102" s="971"/>
      <c r="DB102" s="970">
        <f>SUM(DB7:DF20)</f>
        <v>10866</v>
      </c>
      <c r="DC102" s="928"/>
      <c r="DD102" s="928"/>
      <c r="DE102" s="928"/>
      <c r="DF102" s="971"/>
      <c r="DG102" s="970">
        <f>SUM(DG7:DK20)</f>
        <v>0</v>
      </c>
      <c r="DH102" s="928"/>
      <c r="DI102" s="928"/>
      <c r="DJ102" s="928"/>
      <c r="DK102" s="971"/>
      <c r="DL102" s="970">
        <f>SUM(DL7:DP20)</f>
        <v>289</v>
      </c>
      <c r="DM102" s="928"/>
      <c r="DN102" s="928"/>
      <c r="DO102" s="928"/>
      <c r="DP102" s="971"/>
      <c r="DQ102" s="970">
        <f>SUM(DQ7:DU20)</f>
        <v>2129</v>
      </c>
      <c r="DR102" s="928"/>
      <c r="DS102" s="928"/>
      <c r="DT102" s="928"/>
      <c r="DU102" s="971"/>
      <c r="DV102" s="970"/>
      <c r="DW102" s="928"/>
      <c r="DX102" s="928"/>
      <c r="DY102" s="928"/>
      <c r="DZ102" s="971"/>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4" t="s">
        <v>437</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5" t="s">
        <v>438</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439</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440</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6" t="s">
        <v>441</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442</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4" customFormat="1" ht="26.25" customHeight="1" x14ac:dyDescent="0.15">
      <c r="A109" s="992" t="s">
        <v>443</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444</v>
      </c>
      <c r="AB109" s="973"/>
      <c r="AC109" s="973"/>
      <c r="AD109" s="973"/>
      <c r="AE109" s="974"/>
      <c r="AF109" s="972" t="s">
        <v>309</v>
      </c>
      <c r="AG109" s="973"/>
      <c r="AH109" s="973"/>
      <c r="AI109" s="973"/>
      <c r="AJ109" s="974"/>
      <c r="AK109" s="972" t="s">
        <v>308</v>
      </c>
      <c r="AL109" s="973"/>
      <c r="AM109" s="973"/>
      <c r="AN109" s="973"/>
      <c r="AO109" s="974"/>
      <c r="AP109" s="972" t="s">
        <v>445</v>
      </c>
      <c r="AQ109" s="973"/>
      <c r="AR109" s="973"/>
      <c r="AS109" s="973"/>
      <c r="AT109" s="975"/>
      <c r="AU109" s="992" t="s">
        <v>443</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444</v>
      </c>
      <c r="BR109" s="973"/>
      <c r="BS109" s="973"/>
      <c r="BT109" s="973"/>
      <c r="BU109" s="974"/>
      <c r="BV109" s="972" t="s">
        <v>309</v>
      </c>
      <c r="BW109" s="973"/>
      <c r="BX109" s="973"/>
      <c r="BY109" s="973"/>
      <c r="BZ109" s="974"/>
      <c r="CA109" s="972" t="s">
        <v>308</v>
      </c>
      <c r="CB109" s="973"/>
      <c r="CC109" s="973"/>
      <c r="CD109" s="973"/>
      <c r="CE109" s="974"/>
      <c r="CF109" s="993" t="s">
        <v>445</v>
      </c>
      <c r="CG109" s="993"/>
      <c r="CH109" s="993"/>
      <c r="CI109" s="993"/>
      <c r="CJ109" s="993"/>
      <c r="CK109" s="972" t="s">
        <v>446</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444</v>
      </c>
      <c r="DH109" s="973"/>
      <c r="DI109" s="973"/>
      <c r="DJ109" s="973"/>
      <c r="DK109" s="974"/>
      <c r="DL109" s="972" t="s">
        <v>309</v>
      </c>
      <c r="DM109" s="973"/>
      <c r="DN109" s="973"/>
      <c r="DO109" s="973"/>
      <c r="DP109" s="974"/>
      <c r="DQ109" s="972" t="s">
        <v>308</v>
      </c>
      <c r="DR109" s="973"/>
      <c r="DS109" s="973"/>
      <c r="DT109" s="973"/>
      <c r="DU109" s="974"/>
      <c r="DV109" s="972" t="s">
        <v>445</v>
      </c>
      <c r="DW109" s="973"/>
      <c r="DX109" s="973"/>
      <c r="DY109" s="973"/>
      <c r="DZ109" s="975"/>
    </row>
    <row r="110" spans="1:131" s="244" customFormat="1" ht="26.25" customHeight="1" x14ac:dyDescent="0.15">
      <c r="A110" s="976" t="s">
        <v>447</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23050582</v>
      </c>
      <c r="AB110" s="980"/>
      <c r="AC110" s="980"/>
      <c r="AD110" s="980"/>
      <c r="AE110" s="981"/>
      <c r="AF110" s="982">
        <v>23491668</v>
      </c>
      <c r="AG110" s="980"/>
      <c r="AH110" s="980"/>
      <c r="AI110" s="980"/>
      <c r="AJ110" s="981"/>
      <c r="AK110" s="982">
        <v>23604479</v>
      </c>
      <c r="AL110" s="980"/>
      <c r="AM110" s="980"/>
      <c r="AN110" s="980"/>
      <c r="AO110" s="981"/>
      <c r="AP110" s="983">
        <v>28.4</v>
      </c>
      <c r="AQ110" s="984"/>
      <c r="AR110" s="984"/>
      <c r="AS110" s="984"/>
      <c r="AT110" s="985"/>
      <c r="AU110" s="986" t="s">
        <v>73</v>
      </c>
      <c r="AV110" s="987"/>
      <c r="AW110" s="987"/>
      <c r="AX110" s="987"/>
      <c r="AY110" s="987"/>
      <c r="AZ110" s="1025" t="s">
        <v>448</v>
      </c>
      <c r="BA110" s="977"/>
      <c r="BB110" s="977"/>
      <c r="BC110" s="977"/>
      <c r="BD110" s="977"/>
      <c r="BE110" s="977"/>
      <c r="BF110" s="977"/>
      <c r="BG110" s="977"/>
      <c r="BH110" s="977"/>
      <c r="BI110" s="977"/>
      <c r="BJ110" s="977"/>
      <c r="BK110" s="977"/>
      <c r="BL110" s="977"/>
      <c r="BM110" s="977"/>
      <c r="BN110" s="977"/>
      <c r="BO110" s="977"/>
      <c r="BP110" s="978"/>
      <c r="BQ110" s="1011">
        <v>263837666</v>
      </c>
      <c r="BR110" s="1012"/>
      <c r="BS110" s="1012"/>
      <c r="BT110" s="1012"/>
      <c r="BU110" s="1012"/>
      <c r="BV110" s="1012">
        <v>262007622</v>
      </c>
      <c r="BW110" s="1012"/>
      <c r="BX110" s="1012"/>
      <c r="BY110" s="1012"/>
      <c r="BZ110" s="1012"/>
      <c r="CA110" s="1012">
        <v>261846005</v>
      </c>
      <c r="CB110" s="1012"/>
      <c r="CC110" s="1012"/>
      <c r="CD110" s="1012"/>
      <c r="CE110" s="1012"/>
      <c r="CF110" s="1026">
        <v>315</v>
      </c>
      <c r="CG110" s="1027"/>
      <c r="CH110" s="1027"/>
      <c r="CI110" s="1027"/>
      <c r="CJ110" s="1027"/>
      <c r="CK110" s="1028" t="s">
        <v>449</v>
      </c>
      <c r="CL110" s="1029"/>
      <c r="CM110" s="1008" t="s">
        <v>450</v>
      </c>
      <c r="CN110" s="1009"/>
      <c r="CO110" s="1009"/>
      <c r="CP110" s="1009"/>
      <c r="CQ110" s="1009"/>
      <c r="CR110" s="1009"/>
      <c r="CS110" s="1009"/>
      <c r="CT110" s="1009"/>
      <c r="CU110" s="1009"/>
      <c r="CV110" s="1009"/>
      <c r="CW110" s="1009"/>
      <c r="CX110" s="1009"/>
      <c r="CY110" s="1009"/>
      <c r="CZ110" s="1009"/>
      <c r="DA110" s="1009"/>
      <c r="DB110" s="1009"/>
      <c r="DC110" s="1009"/>
      <c r="DD110" s="1009"/>
      <c r="DE110" s="1009"/>
      <c r="DF110" s="1010"/>
      <c r="DG110" s="1011">
        <v>286571</v>
      </c>
      <c r="DH110" s="1012"/>
      <c r="DI110" s="1012"/>
      <c r="DJ110" s="1012"/>
      <c r="DK110" s="1012"/>
      <c r="DL110" s="1012">
        <v>254945</v>
      </c>
      <c r="DM110" s="1012"/>
      <c r="DN110" s="1012"/>
      <c r="DO110" s="1012"/>
      <c r="DP110" s="1012"/>
      <c r="DQ110" s="1012">
        <v>199026</v>
      </c>
      <c r="DR110" s="1012"/>
      <c r="DS110" s="1012"/>
      <c r="DT110" s="1012"/>
      <c r="DU110" s="1012"/>
      <c r="DV110" s="1013">
        <v>0.2</v>
      </c>
      <c r="DW110" s="1013"/>
      <c r="DX110" s="1013"/>
      <c r="DY110" s="1013"/>
      <c r="DZ110" s="1014"/>
    </row>
    <row r="111" spans="1:131" s="244" customFormat="1" ht="26.25" customHeight="1" x14ac:dyDescent="0.15">
      <c r="A111" s="1015" t="s">
        <v>451</v>
      </c>
      <c r="B111" s="1016"/>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7"/>
      <c r="AA111" s="1018" t="s">
        <v>452</v>
      </c>
      <c r="AB111" s="1019"/>
      <c r="AC111" s="1019"/>
      <c r="AD111" s="1019"/>
      <c r="AE111" s="1020"/>
      <c r="AF111" s="1021" t="s">
        <v>453</v>
      </c>
      <c r="AG111" s="1019"/>
      <c r="AH111" s="1019"/>
      <c r="AI111" s="1019"/>
      <c r="AJ111" s="1020"/>
      <c r="AK111" s="1021" t="s">
        <v>452</v>
      </c>
      <c r="AL111" s="1019"/>
      <c r="AM111" s="1019"/>
      <c r="AN111" s="1019"/>
      <c r="AO111" s="1020"/>
      <c r="AP111" s="1022" t="s">
        <v>454</v>
      </c>
      <c r="AQ111" s="1023"/>
      <c r="AR111" s="1023"/>
      <c r="AS111" s="1023"/>
      <c r="AT111" s="1024"/>
      <c r="AU111" s="988"/>
      <c r="AV111" s="989"/>
      <c r="AW111" s="989"/>
      <c r="AX111" s="989"/>
      <c r="AY111" s="989"/>
      <c r="AZ111" s="1034" t="s">
        <v>455</v>
      </c>
      <c r="BA111" s="1035"/>
      <c r="BB111" s="1035"/>
      <c r="BC111" s="1035"/>
      <c r="BD111" s="1035"/>
      <c r="BE111" s="1035"/>
      <c r="BF111" s="1035"/>
      <c r="BG111" s="1035"/>
      <c r="BH111" s="1035"/>
      <c r="BI111" s="1035"/>
      <c r="BJ111" s="1035"/>
      <c r="BK111" s="1035"/>
      <c r="BL111" s="1035"/>
      <c r="BM111" s="1035"/>
      <c r="BN111" s="1035"/>
      <c r="BO111" s="1035"/>
      <c r="BP111" s="1036"/>
      <c r="BQ111" s="1004">
        <v>286571</v>
      </c>
      <c r="BR111" s="1005"/>
      <c r="BS111" s="1005"/>
      <c r="BT111" s="1005"/>
      <c r="BU111" s="1005"/>
      <c r="BV111" s="1005">
        <v>254945</v>
      </c>
      <c r="BW111" s="1005"/>
      <c r="BX111" s="1005"/>
      <c r="BY111" s="1005"/>
      <c r="BZ111" s="1005"/>
      <c r="CA111" s="1005">
        <v>199026</v>
      </c>
      <c r="CB111" s="1005"/>
      <c r="CC111" s="1005"/>
      <c r="CD111" s="1005"/>
      <c r="CE111" s="1005"/>
      <c r="CF111" s="999">
        <v>0.2</v>
      </c>
      <c r="CG111" s="1000"/>
      <c r="CH111" s="1000"/>
      <c r="CI111" s="1000"/>
      <c r="CJ111" s="1000"/>
      <c r="CK111" s="1030"/>
      <c r="CL111" s="1031"/>
      <c r="CM111" s="1001" t="s">
        <v>456</v>
      </c>
      <c r="CN111" s="1002"/>
      <c r="CO111" s="1002"/>
      <c r="CP111" s="1002"/>
      <c r="CQ111" s="1002"/>
      <c r="CR111" s="1002"/>
      <c r="CS111" s="1002"/>
      <c r="CT111" s="1002"/>
      <c r="CU111" s="1002"/>
      <c r="CV111" s="1002"/>
      <c r="CW111" s="1002"/>
      <c r="CX111" s="1002"/>
      <c r="CY111" s="1002"/>
      <c r="CZ111" s="1002"/>
      <c r="DA111" s="1002"/>
      <c r="DB111" s="1002"/>
      <c r="DC111" s="1002"/>
      <c r="DD111" s="1002"/>
      <c r="DE111" s="1002"/>
      <c r="DF111" s="1003"/>
      <c r="DG111" s="1004" t="s">
        <v>453</v>
      </c>
      <c r="DH111" s="1005"/>
      <c r="DI111" s="1005"/>
      <c r="DJ111" s="1005"/>
      <c r="DK111" s="1005"/>
      <c r="DL111" s="1005" t="s">
        <v>457</v>
      </c>
      <c r="DM111" s="1005"/>
      <c r="DN111" s="1005"/>
      <c r="DO111" s="1005"/>
      <c r="DP111" s="1005"/>
      <c r="DQ111" s="1005" t="s">
        <v>454</v>
      </c>
      <c r="DR111" s="1005"/>
      <c r="DS111" s="1005"/>
      <c r="DT111" s="1005"/>
      <c r="DU111" s="1005"/>
      <c r="DV111" s="1006" t="s">
        <v>458</v>
      </c>
      <c r="DW111" s="1006"/>
      <c r="DX111" s="1006"/>
      <c r="DY111" s="1006"/>
      <c r="DZ111" s="1007"/>
    </row>
    <row r="112" spans="1:131" s="244" customFormat="1" ht="26.25" customHeight="1" x14ac:dyDescent="0.15">
      <c r="A112" s="1037" t="s">
        <v>459</v>
      </c>
      <c r="B112" s="1038"/>
      <c r="C112" s="1035" t="s">
        <v>460</v>
      </c>
      <c r="D112" s="1035"/>
      <c r="E112" s="1035"/>
      <c r="F112" s="1035"/>
      <c r="G112" s="1035"/>
      <c r="H112" s="1035"/>
      <c r="I112" s="1035"/>
      <c r="J112" s="1035"/>
      <c r="K112" s="1035"/>
      <c r="L112" s="1035"/>
      <c r="M112" s="1035"/>
      <c r="N112" s="1035"/>
      <c r="O112" s="1035"/>
      <c r="P112" s="1035"/>
      <c r="Q112" s="1035"/>
      <c r="R112" s="1035"/>
      <c r="S112" s="1035"/>
      <c r="T112" s="1035"/>
      <c r="U112" s="1035"/>
      <c r="V112" s="1035"/>
      <c r="W112" s="1035"/>
      <c r="X112" s="1035"/>
      <c r="Y112" s="1035"/>
      <c r="Z112" s="1036"/>
      <c r="AA112" s="1043" t="s">
        <v>457</v>
      </c>
      <c r="AB112" s="1044"/>
      <c r="AC112" s="1044"/>
      <c r="AD112" s="1044"/>
      <c r="AE112" s="1045"/>
      <c r="AF112" s="1046" t="s">
        <v>452</v>
      </c>
      <c r="AG112" s="1044"/>
      <c r="AH112" s="1044"/>
      <c r="AI112" s="1044"/>
      <c r="AJ112" s="1045"/>
      <c r="AK112" s="1046" t="s">
        <v>457</v>
      </c>
      <c r="AL112" s="1044"/>
      <c r="AM112" s="1044"/>
      <c r="AN112" s="1044"/>
      <c r="AO112" s="1045"/>
      <c r="AP112" s="1047" t="s">
        <v>390</v>
      </c>
      <c r="AQ112" s="1048"/>
      <c r="AR112" s="1048"/>
      <c r="AS112" s="1048"/>
      <c r="AT112" s="1049"/>
      <c r="AU112" s="988"/>
      <c r="AV112" s="989"/>
      <c r="AW112" s="989"/>
      <c r="AX112" s="989"/>
      <c r="AY112" s="989"/>
      <c r="AZ112" s="1034" t="s">
        <v>461</v>
      </c>
      <c r="BA112" s="1035"/>
      <c r="BB112" s="1035"/>
      <c r="BC112" s="1035"/>
      <c r="BD112" s="1035"/>
      <c r="BE112" s="1035"/>
      <c r="BF112" s="1035"/>
      <c r="BG112" s="1035"/>
      <c r="BH112" s="1035"/>
      <c r="BI112" s="1035"/>
      <c r="BJ112" s="1035"/>
      <c r="BK112" s="1035"/>
      <c r="BL112" s="1035"/>
      <c r="BM112" s="1035"/>
      <c r="BN112" s="1035"/>
      <c r="BO112" s="1035"/>
      <c r="BP112" s="1036"/>
      <c r="BQ112" s="1004">
        <v>47259241</v>
      </c>
      <c r="BR112" s="1005"/>
      <c r="BS112" s="1005"/>
      <c r="BT112" s="1005"/>
      <c r="BU112" s="1005"/>
      <c r="BV112" s="1005">
        <v>46571113</v>
      </c>
      <c r="BW112" s="1005"/>
      <c r="BX112" s="1005"/>
      <c r="BY112" s="1005"/>
      <c r="BZ112" s="1005"/>
      <c r="CA112" s="1005">
        <v>44921768</v>
      </c>
      <c r="CB112" s="1005"/>
      <c r="CC112" s="1005"/>
      <c r="CD112" s="1005"/>
      <c r="CE112" s="1005"/>
      <c r="CF112" s="999">
        <v>54</v>
      </c>
      <c r="CG112" s="1000"/>
      <c r="CH112" s="1000"/>
      <c r="CI112" s="1000"/>
      <c r="CJ112" s="1000"/>
      <c r="CK112" s="1030"/>
      <c r="CL112" s="1031"/>
      <c r="CM112" s="1001" t="s">
        <v>462</v>
      </c>
      <c r="CN112" s="1002"/>
      <c r="CO112" s="1002"/>
      <c r="CP112" s="1002"/>
      <c r="CQ112" s="1002"/>
      <c r="CR112" s="1002"/>
      <c r="CS112" s="1002"/>
      <c r="CT112" s="1002"/>
      <c r="CU112" s="1002"/>
      <c r="CV112" s="1002"/>
      <c r="CW112" s="1002"/>
      <c r="CX112" s="1002"/>
      <c r="CY112" s="1002"/>
      <c r="CZ112" s="1002"/>
      <c r="DA112" s="1002"/>
      <c r="DB112" s="1002"/>
      <c r="DC112" s="1002"/>
      <c r="DD112" s="1002"/>
      <c r="DE112" s="1002"/>
      <c r="DF112" s="1003"/>
      <c r="DG112" s="1004" t="s">
        <v>463</v>
      </c>
      <c r="DH112" s="1005"/>
      <c r="DI112" s="1005"/>
      <c r="DJ112" s="1005"/>
      <c r="DK112" s="1005"/>
      <c r="DL112" s="1005" t="s">
        <v>457</v>
      </c>
      <c r="DM112" s="1005"/>
      <c r="DN112" s="1005"/>
      <c r="DO112" s="1005"/>
      <c r="DP112" s="1005"/>
      <c r="DQ112" s="1005" t="s">
        <v>458</v>
      </c>
      <c r="DR112" s="1005"/>
      <c r="DS112" s="1005"/>
      <c r="DT112" s="1005"/>
      <c r="DU112" s="1005"/>
      <c r="DV112" s="1006" t="s">
        <v>458</v>
      </c>
      <c r="DW112" s="1006"/>
      <c r="DX112" s="1006"/>
      <c r="DY112" s="1006"/>
      <c r="DZ112" s="1007"/>
    </row>
    <row r="113" spans="1:130" s="244" customFormat="1" ht="26.25" customHeight="1" x14ac:dyDescent="0.15">
      <c r="A113" s="1039"/>
      <c r="B113" s="1040"/>
      <c r="C113" s="1035" t="s">
        <v>464</v>
      </c>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6"/>
      <c r="AA113" s="1018">
        <v>5162114</v>
      </c>
      <c r="AB113" s="1019"/>
      <c r="AC113" s="1019"/>
      <c r="AD113" s="1019"/>
      <c r="AE113" s="1020"/>
      <c r="AF113" s="1021">
        <v>5127434</v>
      </c>
      <c r="AG113" s="1019"/>
      <c r="AH113" s="1019"/>
      <c r="AI113" s="1019"/>
      <c r="AJ113" s="1020"/>
      <c r="AK113" s="1021">
        <v>5002406</v>
      </c>
      <c r="AL113" s="1019"/>
      <c r="AM113" s="1019"/>
      <c r="AN113" s="1019"/>
      <c r="AO113" s="1020"/>
      <c r="AP113" s="1022">
        <v>6</v>
      </c>
      <c r="AQ113" s="1023"/>
      <c r="AR113" s="1023"/>
      <c r="AS113" s="1023"/>
      <c r="AT113" s="1024"/>
      <c r="AU113" s="988"/>
      <c r="AV113" s="989"/>
      <c r="AW113" s="989"/>
      <c r="AX113" s="989"/>
      <c r="AY113" s="989"/>
      <c r="AZ113" s="1034" t="s">
        <v>465</v>
      </c>
      <c r="BA113" s="1035"/>
      <c r="BB113" s="1035"/>
      <c r="BC113" s="1035"/>
      <c r="BD113" s="1035"/>
      <c r="BE113" s="1035"/>
      <c r="BF113" s="1035"/>
      <c r="BG113" s="1035"/>
      <c r="BH113" s="1035"/>
      <c r="BI113" s="1035"/>
      <c r="BJ113" s="1035"/>
      <c r="BK113" s="1035"/>
      <c r="BL113" s="1035"/>
      <c r="BM113" s="1035"/>
      <c r="BN113" s="1035"/>
      <c r="BO113" s="1035"/>
      <c r="BP113" s="1036"/>
      <c r="BQ113" s="1004" t="s">
        <v>466</v>
      </c>
      <c r="BR113" s="1005"/>
      <c r="BS113" s="1005"/>
      <c r="BT113" s="1005"/>
      <c r="BU113" s="1005"/>
      <c r="BV113" s="1005" t="s">
        <v>453</v>
      </c>
      <c r="BW113" s="1005"/>
      <c r="BX113" s="1005"/>
      <c r="BY113" s="1005"/>
      <c r="BZ113" s="1005"/>
      <c r="CA113" s="1005" t="s">
        <v>390</v>
      </c>
      <c r="CB113" s="1005"/>
      <c r="CC113" s="1005"/>
      <c r="CD113" s="1005"/>
      <c r="CE113" s="1005"/>
      <c r="CF113" s="999" t="s">
        <v>131</v>
      </c>
      <c r="CG113" s="1000"/>
      <c r="CH113" s="1000"/>
      <c r="CI113" s="1000"/>
      <c r="CJ113" s="1000"/>
      <c r="CK113" s="1030"/>
      <c r="CL113" s="1031"/>
      <c r="CM113" s="1001" t="s">
        <v>467</v>
      </c>
      <c r="CN113" s="1002"/>
      <c r="CO113" s="1002"/>
      <c r="CP113" s="1002"/>
      <c r="CQ113" s="1002"/>
      <c r="CR113" s="1002"/>
      <c r="CS113" s="1002"/>
      <c r="CT113" s="1002"/>
      <c r="CU113" s="1002"/>
      <c r="CV113" s="1002"/>
      <c r="CW113" s="1002"/>
      <c r="CX113" s="1002"/>
      <c r="CY113" s="1002"/>
      <c r="CZ113" s="1002"/>
      <c r="DA113" s="1002"/>
      <c r="DB113" s="1002"/>
      <c r="DC113" s="1002"/>
      <c r="DD113" s="1002"/>
      <c r="DE113" s="1002"/>
      <c r="DF113" s="1003"/>
      <c r="DG113" s="1043" t="s">
        <v>390</v>
      </c>
      <c r="DH113" s="1044"/>
      <c r="DI113" s="1044"/>
      <c r="DJ113" s="1044"/>
      <c r="DK113" s="1045"/>
      <c r="DL113" s="1046" t="s">
        <v>458</v>
      </c>
      <c r="DM113" s="1044"/>
      <c r="DN113" s="1044"/>
      <c r="DO113" s="1044"/>
      <c r="DP113" s="1045"/>
      <c r="DQ113" s="1046" t="s">
        <v>457</v>
      </c>
      <c r="DR113" s="1044"/>
      <c r="DS113" s="1044"/>
      <c r="DT113" s="1044"/>
      <c r="DU113" s="1045"/>
      <c r="DV113" s="1047" t="s">
        <v>457</v>
      </c>
      <c r="DW113" s="1048"/>
      <c r="DX113" s="1048"/>
      <c r="DY113" s="1048"/>
      <c r="DZ113" s="1049"/>
    </row>
    <row r="114" spans="1:130" s="244" customFormat="1" ht="26.25" customHeight="1" x14ac:dyDescent="0.15">
      <c r="A114" s="1039"/>
      <c r="B114" s="1040"/>
      <c r="C114" s="1035" t="s">
        <v>468</v>
      </c>
      <c r="D114" s="1035"/>
      <c r="E114" s="1035"/>
      <c r="F114" s="1035"/>
      <c r="G114" s="1035"/>
      <c r="H114" s="1035"/>
      <c r="I114" s="1035"/>
      <c r="J114" s="1035"/>
      <c r="K114" s="1035"/>
      <c r="L114" s="1035"/>
      <c r="M114" s="1035"/>
      <c r="N114" s="1035"/>
      <c r="O114" s="1035"/>
      <c r="P114" s="1035"/>
      <c r="Q114" s="1035"/>
      <c r="R114" s="1035"/>
      <c r="S114" s="1035"/>
      <c r="T114" s="1035"/>
      <c r="U114" s="1035"/>
      <c r="V114" s="1035"/>
      <c r="W114" s="1035"/>
      <c r="X114" s="1035"/>
      <c r="Y114" s="1035"/>
      <c r="Z114" s="1036"/>
      <c r="AA114" s="1043" t="s">
        <v>469</v>
      </c>
      <c r="AB114" s="1044"/>
      <c r="AC114" s="1044"/>
      <c r="AD114" s="1044"/>
      <c r="AE114" s="1045"/>
      <c r="AF114" s="1046" t="s">
        <v>454</v>
      </c>
      <c r="AG114" s="1044"/>
      <c r="AH114" s="1044"/>
      <c r="AI114" s="1044"/>
      <c r="AJ114" s="1045"/>
      <c r="AK114" s="1046" t="s">
        <v>463</v>
      </c>
      <c r="AL114" s="1044"/>
      <c r="AM114" s="1044"/>
      <c r="AN114" s="1044"/>
      <c r="AO114" s="1045"/>
      <c r="AP114" s="1047" t="s">
        <v>466</v>
      </c>
      <c r="AQ114" s="1048"/>
      <c r="AR114" s="1048"/>
      <c r="AS114" s="1048"/>
      <c r="AT114" s="1049"/>
      <c r="AU114" s="988"/>
      <c r="AV114" s="989"/>
      <c r="AW114" s="989"/>
      <c r="AX114" s="989"/>
      <c r="AY114" s="989"/>
      <c r="AZ114" s="1034" t="s">
        <v>470</v>
      </c>
      <c r="BA114" s="1035"/>
      <c r="BB114" s="1035"/>
      <c r="BC114" s="1035"/>
      <c r="BD114" s="1035"/>
      <c r="BE114" s="1035"/>
      <c r="BF114" s="1035"/>
      <c r="BG114" s="1035"/>
      <c r="BH114" s="1035"/>
      <c r="BI114" s="1035"/>
      <c r="BJ114" s="1035"/>
      <c r="BK114" s="1035"/>
      <c r="BL114" s="1035"/>
      <c r="BM114" s="1035"/>
      <c r="BN114" s="1035"/>
      <c r="BO114" s="1035"/>
      <c r="BP114" s="1036"/>
      <c r="BQ114" s="1004">
        <v>21562422</v>
      </c>
      <c r="BR114" s="1005"/>
      <c r="BS114" s="1005"/>
      <c r="BT114" s="1005"/>
      <c r="BU114" s="1005"/>
      <c r="BV114" s="1005">
        <v>20041181</v>
      </c>
      <c r="BW114" s="1005"/>
      <c r="BX114" s="1005"/>
      <c r="BY114" s="1005"/>
      <c r="BZ114" s="1005"/>
      <c r="CA114" s="1005">
        <v>17158832</v>
      </c>
      <c r="CB114" s="1005"/>
      <c r="CC114" s="1005"/>
      <c r="CD114" s="1005"/>
      <c r="CE114" s="1005"/>
      <c r="CF114" s="999">
        <v>20.6</v>
      </c>
      <c r="CG114" s="1000"/>
      <c r="CH114" s="1000"/>
      <c r="CI114" s="1000"/>
      <c r="CJ114" s="1000"/>
      <c r="CK114" s="1030"/>
      <c r="CL114" s="1031"/>
      <c r="CM114" s="1001" t="s">
        <v>471</v>
      </c>
      <c r="CN114" s="1002"/>
      <c r="CO114" s="1002"/>
      <c r="CP114" s="1002"/>
      <c r="CQ114" s="1002"/>
      <c r="CR114" s="1002"/>
      <c r="CS114" s="1002"/>
      <c r="CT114" s="1002"/>
      <c r="CU114" s="1002"/>
      <c r="CV114" s="1002"/>
      <c r="CW114" s="1002"/>
      <c r="CX114" s="1002"/>
      <c r="CY114" s="1002"/>
      <c r="CZ114" s="1002"/>
      <c r="DA114" s="1002"/>
      <c r="DB114" s="1002"/>
      <c r="DC114" s="1002"/>
      <c r="DD114" s="1002"/>
      <c r="DE114" s="1002"/>
      <c r="DF114" s="1003"/>
      <c r="DG114" s="1043" t="s">
        <v>131</v>
      </c>
      <c r="DH114" s="1044"/>
      <c r="DI114" s="1044"/>
      <c r="DJ114" s="1044"/>
      <c r="DK114" s="1045"/>
      <c r="DL114" s="1046" t="s">
        <v>458</v>
      </c>
      <c r="DM114" s="1044"/>
      <c r="DN114" s="1044"/>
      <c r="DO114" s="1044"/>
      <c r="DP114" s="1045"/>
      <c r="DQ114" s="1046" t="s">
        <v>458</v>
      </c>
      <c r="DR114" s="1044"/>
      <c r="DS114" s="1044"/>
      <c r="DT114" s="1044"/>
      <c r="DU114" s="1045"/>
      <c r="DV114" s="1047" t="s">
        <v>458</v>
      </c>
      <c r="DW114" s="1048"/>
      <c r="DX114" s="1048"/>
      <c r="DY114" s="1048"/>
      <c r="DZ114" s="1049"/>
    </row>
    <row r="115" spans="1:130" s="244" customFormat="1" ht="26.25" customHeight="1" x14ac:dyDescent="0.15">
      <c r="A115" s="1039"/>
      <c r="B115" s="1040"/>
      <c r="C115" s="1035" t="s">
        <v>472</v>
      </c>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6"/>
      <c r="AA115" s="1018">
        <v>80903</v>
      </c>
      <c r="AB115" s="1019"/>
      <c r="AC115" s="1019"/>
      <c r="AD115" s="1019"/>
      <c r="AE115" s="1020"/>
      <c r="AF115" s="1021">
        <v>67455</v>
      </c>
      <c r="AG115" s="1019"/>
      <c r="AH115" s="1019"/>
      <c r="AI115" s="1019"/>
      <c r="AJ115" s="1020"/>
      <c r="AK115" s="1021">
        <v>59785</v>
      </c>
      <c r="AL115" s="1019"/>
      <c r="AM115" s="1019"/>
      <c r="AN115" s="1019"/>
      <c r="AO115" s="1020"/>
      <c r="AP115" s="1022">
        <v>0.1</v>
      </c>
      <c r="AQ115" s="1023"/>
      <c r="AR115" s="1023"/>
      <c r="AS115" s="1023"/>
      <c r="AT115" s="1024"/>
      <c r="AU115" s="988"/>
      <c r="AV115" s="989"/>
      <c r="AW115" s="989"/>
      <c r="AX115" s="989"/>
      <c r="AY115" s="989"/>
      <c r="AZ115" s="1034" t="s">
        <v>473</v>
      </c>
      <c r="BA115" s="1035"/>
      <c r="BB115" s="1035"/>
      <c r="BC115" s="1035"/>
      <c r="BD115" s="1035"/>
      <c r="BE115" s="1035"/>
      <c r="BF115" s="1035"/>
      <c r="BG115" s="1035"/>
      <c r="BH115" s="1035"/>
      <c r="BI115" s="1035"/>
      <c r="BJ115" s="1035"/>
      <c r="BK115" s="1035"/>
      <c r="BL115" s="1035"/>
      <c r="BM115" s="1035"/>
      <c r="BN115" s="1035"/>
      <c r="BO115" s="1035"/>
      <c r="BP115" s="1036"/>
      <c r="BQ115" s="1004">
        <v>2653665</v>
      </c>
      <c r="BR115" s="1005"/>
      <c r="BS115" s="1005"/>
      <c r="BT115" s="1005"/>
      <c r="BU115" s="1005"/>
      <c r="BV115" s="1005">
        <v>2141517</v>
      </c>
      <c r="BW115" s="1005"/>
      <c r="BX115" s="1005"/>
      <c r="BY115" s="1005"/>
      <c r="BZ115" s="1005"/>
      <c r="CA115" s="1005">
        <v>2129399</v>
      </c>
      <c r="CB115" s="1005"/>
      <c r="CC115" s="1005"/>
      <c r="CD115" s="1005"/>
      <c r="CE115" s="1005"/>
      <c r="CF115" s="999">
        <v>2.6</v>
      </c>
      <c r="CG115" s="1000"/>
      <c r="CH115" s="1000"/>
      <c r="CI115" s="1000"/>
      <c r="CJ115" s="1000"/>
      <c r="CK115" s="1030"/>
      <c r="CL115" s="1031"/>
      <c r="CM115" s="1034" t="s">
        <v>474</v>
      </c>
      <c r="CN115" s="1055"/>
      <c r="CO115" s="1055"/>
      <c r="CP115" s="1055"/>
      <c r="CQ115" s="1055"/>
      <c r="CR115" s="1055"/>
      <c r="CS115" s="1055"/>
      <c r="CT115" s="1055"/>
      <c r="CU115" s="1055"/>
      <c r="CV115" s="1055"/>
      <c r="CW115" s="1055"/>
      <c r="CX115" s="1055"/>
      <c r="CY115" s="1055"/>
      <c r="CZ115" s="1055"/>
      <c r="DA115" s="1055"/>
      <c r="DB115" s="1055"/>
      <c r="DC115" s="1055"/>
      <c r="DD115" s="1055"/>
      <c r="DE115" s="1055"/>
      <c r="DF115" s="1036"/>
      <c r="DG115" s="1043" t="s">
        <v>463</v>
      </c>
      <c r="DH115" s="1044"/>
      <c r="DI115" s="1044"/>
      <c r="DJ115" s="1044"/>
      <c r="DK115" s="1045"/>
      <c r="DL115" s="1046" t="s">
        <v>131</v>
      </c>
      <c r="DM115" s="1044"/>
      <c r="DN115" s="1044"/>
      <c r="DO115" s="1044"/>
      <c r="DP115" s="1045"/>
      <c r="DQ115" s="1046" t="s">
        <v>458</v>
      </c>
      <c r="DR115" s="1044"/>
      <c r="DS115" s="1044"/>
      <c r="DT115" s="1044"/>
      <c r="DU115" s="1045"/>
      <c r="DV115" s="1047" t="s">
        <v>458</v>
      </c>
      <c r="DW115" s="1048"/>
      <c r="DX115" s="1048"/>
      <c r="DY115" s="1048"/>
      <c r="DZ115" s="1049"/>
    </row>
    <row r="116" spans="1:130" s="244" customFormat="1" ht="26.25" customHeight="1" x14ac:dyDescent="0.15">
      <c r="A116" s="1041"/>
      <c r="B116" s="1042"/>
      <c r="C116" s="1050" t="s">
        <v>475</v>
      </c>
      <c r="D116" s="1050"/>
      <c r="E116" s="1050"/>
      <c r="F116" s="1050"/>
      <c r="G116" s="1050"/>
      <c r="H116" s="1050"/>
      <c r="I116" s="1050"/>
      <c r="J116" s="1050"/>
      <c r="K116" s="1050"/>
      <c r="L116" s="1050"/>
      <c r="M116" s="1050"/>
      <c r="N116" s="1050"/>
      <c r="O116" s="1050"/>
      <c r="P116" s="1050"/>
      <c r="Q116" s="1050"/>
      <c r="R116" s="1050"/>
      <c r="S116" s="1050"/>
      <c r="T116" s="1050"/>
      <c r="U116" s="1050"/>
      <c r="V116" s="1050"/>
      <c r="W116" s="1050"/>
      <c r="X116" s="1050"/>
      <c r="Y116" s="1050"/>
      <c r="Z116" s="1051"/>
      <c r="AA116" s="1043">
        <v>735</v>
      </c>
      <c r="AB116" s="1044"/>
      <c r="AC116" s="1044"/>
      <c r="AD116" s="1044"/>
      <c r="AE116" s="1045"/>
      <c r="AF116" s="1046">
        <v>570</v>
      </c>
      <c r="AG116" s="1044"/>
      <c r="AH116" s="1044"/>
      <c r="AI116" s="1044"/>
      <c r="AJ116" s="1045"/>
      <c r="AK116" s="1046">
        <v>88</v>
      </c>
      <c r="AL116" s="1044"/>
      <c r="AM116" s="1044"/>
      <c r="AN116" s="1044"/>
      <c r="AO116" s="1045"/>
      <c r="AP116" s="1047">
        <v>0</v>
      </c>
      <c r="AQ116" s="1048"/>
      <c r="AR116" s="1048"/>
      <c r="AS116" s="1048"/>
      <c r="AT116" s="1049"/>
      <c r="AU116" s="988"/>
      <c r="AV116" s="989"/>
      <c r="AW116" s="989"/>
      <c r="AX116" s="989"/>
      <c r="AY116" s="989"/>
      <c r="AZ116" s="1052" t="s">
        <v>476</v>
      </c>
      <c r="BA116" s="1053"/>
      <c r="BB116" s="1053"/>
      <c r="BC116" s="1053"/>
      <c r="BD116" s="1053"/>
      <c r="BE116" s="1053"/>
      <c r="BF116" s="1053"/>
      <c r="BG116" s="1053"/>
      <c r="BH116" s="1053"/>
      <c r="BI116" s="1053"/>
      <c r="BJ116" s="1053"/>
      <c r="BK116" s="1053"/>
      <c r="BL116" s="1053"/>
      <c r="BM116" s="1053"/>
      <c r="BN116" s="1053"/>
      <c r="BO116" s="1053"/>
      <c r="BP116" s="1054"/>
      <c r="BQ116" s="1004" t="s">
        <v>457</v>
      </c>
      <c r="BR116" s="1005"/>
      <c r="BS116" s="1005"/>
      <c r="BT116" s="1005"/>
      <c r="BU116" s="1005"/>
      <c r="BV116" s="1005" t="s">
        <v>458</v>
      </c>
      <c r="BW116" s="1005"/>
      <c r="BX116" s="1005"/>
      <c r="BY116" s="1005"/>
      <c r="BZ116" s="1005"/>
      <c r="CA116" s="1005" t="s">
        <v>458</v>
      </c>
      <c r="CB116" s="1005"/>
      <c r="CC116" s="1005"/>
      <c r="CD116" s="1005"/>
      <c r="CE116" s="1005"/>
      <c r="CF116" s="999" t="s">
        <v>466</v>
      </c>
      <c r="CG116" s="1000"/>
      <c r="CH116" s="1000"/>
      <c r="CI116" s="1000"/>
      <c r="CJ116" s="1000"/>
      <c r="CK116" s="1030"/>
      <c r="CL116" s="1031"/>
      <c r="CM116" s="1001" t="s">
        <v>477</v>
      </c>
      <c r="CN116" s="1002"/>
      <c r="CO116" s="1002"/>
      <c r="CP116" s="1002"/>
      <c r="CQ116" s="1002"/>
      <c r="CR116" s="1002"/>
      <c r="CS116" s="1002"/>
      <c r="CT116" s="1002"/>
      <c r="CU116" s="1002"/>
      <c r="CV116" s="1002"/>
      <c r="CW116" s="1002"/>
      <c r="CX116" s="1002"/>
      <c r="CY116" s="1002"/>
      <c r="CZ116" s="1002"/>
      <c r="DA116" s="1002"/>
      <c r="DB116" s="1002"/>
      <c r="DC116" s="1002"/>
      <c r="DD116" s="1002"/>
      <c r="DE116" s="1002"/>
      <c r="DF116" s="1003"/>
      <c r="DG116" s="1043" t="s">
        <v>390</v>
      </c>
      <c r="DH116" s="1044"/>
      <c r="DI116" s="1044"/>
      <c r="DJ116" s="1044"/>
      <c r="DK116" s="1045"/>
      <c r="DL116" s="1046" t="s">
        <v>457</v>
      </c>
      <c r="DM116" s="1044"/>
      <c r="DN116" s="1044"/>
      <c r="DO116" s="1044"/>
      <c r="DP116" s="1045"/>
      <c r="DQ116" s="1046" t="s">
        <v>390</v>
      </c>
      <c r="DR116" s="1044"/>
      <c r="DS116" s="1044"/>
      <c r="DT116" s="1044"/>
      <c r="DU116" s="1045"/>
      <c r="DV116" s="1047" t="s">
        <v>463</v>
      </c>
      <c r="DW116" s="1048"/>
      <c r="DX116" s="1048"/>
      <c r="DY116" s="1048"/>
      <c r="DZ116" s="1049"/>
    </row>
    <row r="117" spans="1:130" s="244" customFormat="1" ht="26.25" customHeight="1" x14ac:dyDescent="0.15">
      <c r="A117" s="992" t="s">
        <v>190</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0" t="s">
        <v>478</v>
      </c>
      <c r="Z117" s="974"/>
      <c r="AA117" s="1061">
        <v>28294334</v>
      </c>
      <c r="AB117" s="1062"/>
      <c r="AC117" s="1062"/>
      <c r="AD117" s="1062"/>
      <c r="AE117" s="1063"/>
      <c r="AF117" s="1064">
        <v>28687127</v>
      </c>
      <c r="AG117" s="1062"/>
      <c r="AH117" s="1062"/>
      <c r="AI117" s="1062"/>
      <c r="AJ117" s="1063"/>
      <c r="AK117" s="1064">
        <v>28666758</v>
      </c>
      <c r="AL117" s="1062"/>
      <c r="AM117" s="1062"/>
      <c r="AN117" s="1062"/>
      <c r="AO117" s="1063"/>
      <c r="AP117" s="1065"/>
      <c r="AQ117" s="1066"/>
      <c r="AR117" s="1066"/>
      <c r="AS117" s="1066"/>
      <c r="AT117" s="1067"/>
      <c r="AU117" s="988"/>
      <c r="AV117" s="989"/>
      <c r="AW117" s="989"/>
      <c r="AX117" s="989"/>
      <c r="AY117" s="989"/>
      <c r="AZ117" s="1052" t="s">
        <v>479</v>
      </c>
      <c r="BA117" s="1053"/>
      <c r="BB117" s="1053"/>
      <c r="BC117" s="1053"/>
      <c r="BD117" s="1053"/>
      <c r="BE117" s="1053"/>
      <c r="BF117" s="1053"/>
      <c r="BG117" s="1053"/>
      <c r="BH117" s="1053"/>
      <c r="BI117" s="1053"/>
      <c r="BJ117" s="1053"/>
      <c r="BK117" s="1053"/>
      <c r="BL117" s="1053"/>
      <c r="BM117" s="1053"/>
      <c r="BN117" s="1053"/>
      <c r="BO117" s="1053"/>
      <c r="BP117" s="1054"/>
      <c r="BQ117" s="1004" t="s">
        <v>458</v>
      </c>
      <c r="BR117" s="1005"/>
      <c r="BS117" s="1005"/>
      <c r="BT117" s="1005"/>
      <c r="BU117" s="1005"/>
      <c r="BV117" s="1005" t="s">
        <v>452</v>
      </c>
      <c r="BW117" s="1005"/>
      <c r="BX117" s="1005"/>
      <c r="BY117" s="1005"/>
      <c r="BZ117" s="1005"/>
      <c r="CA117" s="1005" t="s">
        <v>463</v>
      </c>
      <c r="CB117" s="1005"/>
      <c r="CC117" s="1005"/>
      <c r="CD117" s="1005"/>
      <c r="CE117" s="1005"/>
      <c r="CF117" s="999" t="s">
        <v>463</v>
      </c>
      <c r="CG117" s="1000"/>
      <c r="CH117" s="1000"/>
      <c r="CI117" s="1000"/>
      <c r="CJ117" s="1000"/>
      <c r="CK117" s="1030"/>
      <c r="CL117" s="1031"/>
      <c r="CM117" s="1001" t="s">
        <v>480</v>
      </c>
      <c r="CN117" s="1002"/>
      <c r="CO117" s="1002"/>
      <c r="CP117" s="1002"/>
      <c r="CQ117" s="1002"/>
      <c r="CR117" s="1002"/>
      <c r="CS117" s="1002"/>
      <c r="CT117" s="1002"/>
      <c r="CU117" s="1002"/>
      <c r="CV117" s="1002"/>
      <c r="CW117" s="1002"/>
      <c r="CX117" s="1002"/>
      <c r="CY117" s="1002"/>
      <c r="CZ117" s="1002"/>
      <c r="DA117" s="1002"/>
      <c r="DB117" s="1002"/>
      <c r="DC117" s="1002"/>
      <c r="DD117" s="1002"/>
      <c r="DE117" s="1002"/>
      <c r="DF117" s="1003"/>
      <c r="DG117" s="1043" t="s">
        <v>452</v>
      </c>
      <c r="DH117" s="1044"/>
      <c r="DI117" s="1044"/>
      <c r="DJ117" s="1044"/>
      <c r="DK117" s="1045"/>
      <c r="DL117" s="1046" t="s">
        <v>463</v>
      </c>
      <c r="DM117" s="1044"/>
      <c r="DN117" s="1044"/>
      <c r="DO117" s="1044"/>
      <c r="DP117" s="1045"/>
      <c r="DQ117" s="1046" t="s">
        <v>463</v>
      </c>
      <c r="DR117" s="1044"/>
      <c r="DS117" s="1044"/>
      <c r="DT117" s="1044"/>
      <c r="DU117" s="1045"/>
      <c r="DV117" s="1047" t="s">
        <v>131</v>
      </c>
      <c r="DW117" s="1048"/>
      <c r="DX117" s="1048"/>
      <c r="DY117" s="1048"/>
      <c r="DZ117" s="1049"/>
    </row>
    <row r="118" spans="1:130" s="244" customFormat="1" ht="26.25" customHeight="1" x14ac:dyDescent="0.15">
      <c r="A118" s="992" t="s">
        <v>446</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444</v>
      </c>
      <c r="AB118" s="973"/>
      <c r="AC118" s="973"/>
      <c r="AD118" s="973"/>
      <c r="AE118" s="974"/>
      <c r="AF118" s="972" t="s">
        <v>309</v>
      </c>
      <c r="AG118" s="973"/>
      <c r="AH118" s="973"/>
      <c r="AI118" s="973"/>
      <c r="AJ118" s="974"/>
      <c r="AK118" s="972" t="s">
        <v>308</v>
      </c>
      <c r="AL118" s="973"/>
      <c r="AM118" s="973"/>
      <c r="AN118" s="973"/>
      <c r="AO118" s="974"/>
      <c r="AP118" s="1056" t="s">
        <v>445</v>
      </c>
      <c r="AQ118" s="1057"/>
      <c r="AR118" s="1057"/>
      <c r="AS118" s="1057"/>
      <c r="AT118" s="1058"/>
      <c r="AU118" s="988"/>
      <c r="AV118" s="989"/>
      <c r="AW118" s="989"/>
      <c r="AX118" s="989"/>
      <c r="AY118" s="989"/>
      <c r="AZ118" s="1059" t="s">
        <v>481</v>
      </c>
      <c r="BA118" s="1050"/>
      <c r="BB118" s="1050"/>
      <c r="BC118" s="1050"/>
      <c r="BD118" s="1050"/>
      <c r="BE118" s="1050"/>
      <c r="BF118" s="1050"/>
      <c r="BG118" s="1050"/>
      <c r="BH118" s="1050"/>
      <c r="BI118" s="1050"/>
      <c r="BJ118" s="1050"/>
      <c r="BK118" s="1050"/>
      <c r="BL118" s="1050"/>
      <c r="BM118" s="1050"/>
      <c r="BN118" s="1050"/>
      <c r="BO118" s="1050"/>
      <c r="BP118" s="1051"/>
      <c r="BQ118" s="1082" t="s">
        <v>458</v>
      </c>
      <c r="BR118" s="1083"/>
      <c r="BS118" s="1083"/>
      <c r="BT118" s="1083"/>
      <c r="BU118" s="1083"/>
      <c r="BV118" s="1083" t="s">
        <v>390</v>
      </c>
      <c r="BW118" s="1083"/>
      <c r="BX118" s="1083"/>
      <c r="BY118" s="1083"/>
      <c r="BZ118" s="1083"/>
      <c r="CA118" s="1083" t="s">
        <v>458</v>
      </c>
      <c r="CB118" s="1083"/>
      <c r="CC118" s="1083"/>
      <c r="CD118" s="1083"/>
      <c r="CE118" s="1083"/>
      <c r="CF118" s="999" t="s">
        <v>390</v>
      </c>
      <c r="CG118" s="1000"/>
      <c r="CH118" s="1000"/>
      <c r="CI118" s="1000"/>
      <c r="CJ118" s="1000"/>
      <c r="CK118" s="1030"/>
      <c r="CL118" s="1031"/>
      <c r="CM118" s="1001" t="s">
        <v>482</v>
      </c>
      <c r="CN118" s="1002"/>
      <c r="CO118" s="1002"/>
      <c r="CP118" s="1002"/>
      <c r="CQ118" s="1002"/>
      <c r="CR118" s="1002"/>
      <c r="CS118" s="1002"/>
      <c r="CT118" s="1002"/>
      <c r="CU118" s="1002"/>
      <c r="CV118" s="1002"/>
      <c r="CW118" s="1002"/>
      <c r="CX118" s="1002"/>
      <c r="CY118" s="1002"/>
      <c r="CZ118" s="1002"/>
      <c r="DA118" s="1002"/>
      <c r="DB118" s="1002"/>
      <c r="DC118" s="1002"/>
      <c r="DD118" s="1002"/>
      <c r="DE118" s="1002"/>
      <c r="DF118" s="1003"/>
      <c r="DG118" s="1043" t="s">
        <v>390</v>
      </c>
      <c r="DH118" s="1044"/>
      <c r="DI118" s="1044"/>
      <c r="DJ118" s="1044"/>
      <c r="DK118" s="1045"/>
      <c r="DL118" s="1046" t="s">
        <v>458</v>
      </c>
      <c r="DM118" s="1044"/>
      <c r="DN118" s="1044"/>
      <c r="DO118" s="1044"/>
      <c r="DP118" s="1045"/>
      <c r="DQ118" s="1046" t="s">
        <v>390</v>
      </c>
      <c r="DR118" s="1044"/>
      <c r="DS118" s="1044"/>
      <c r="DT118" s="1044"/>
      <c r="DU118" s="1045"/>
      <c r="DV118" s="1047" t="s">
        <v>463</v>
      </c>
      <c r="DW118" s="1048"/>
      <c r="DX118" s="1048"/>
      <c r="DY118" s="1048"/>
      <c r="DZ118" s="1049"/>
    </row>
    <row r="119" spans="1:130" s="244" customFormat="1" ht="26.25" customHeight="1" x14ac:dyDescent="0.15">
      <c r="A119" s="1143" t="s">
        <v>449</v>
      </c>
      <c r="B119" s="1029"/>
      <c r="C119" s="1008" t="s">
        <v>450</v>
      </c>
      <c r="D119" s="1009"/>
      <c r="E119" s="1009"/>
      <c r="F119" s="1009"/>
      <c r="G119" s="1009"/>
      <c r="H119" s="1009"/>
      <c r="I119" s="1009"/>
      <c r="J119" s="1009"/>
      <c r="K119" s="1009"/>
      <c r="L119" s="1009"/>
      <c r="M119" s="1009"/>
      <c r="N119" s="1009"/>
      <c r="O119" s="1009"/>
      <c r="P119" s="1009"/>
      <c r="Q119" s="1009"/>
      <c r="R119" s="1009"/>
      <c r="S119" s="1009"/>
      <c r="T119" s="1009"/>
      <c r="U119" s="1009"/>
      <c r="V119" s="1009"/>
      <c r="W119" s="1009"/>
      <c r="X119" s="1009"/>
      <c r="Y119" s="1009"/>
      <c r="Z119" s="1010"/>
      <c r="AA119" s="979">
        <v>70753</v>
      </c>
      <c r="AB119" s="980"/>
      <c r="AC119" s="980"/>
      <c r="AD119" s="980"/>
      <c r="AE119" s="981"/>
      <c r="AF119" s="982">
        <v>64187</v>
      </c>
      <c r="AG119" s="980"/>
      <c r="AH119" s="980"/>
      <c r="AI119" s="980"/>
      <c r="AJ119" s="981"/>
      <c r="AK119" s="982">
        <v>57580</v>
      </c>
      <c r="AL119" s="980"/>
      <c r="AM119" s="980"/>
      <c r="AN119" s="980"/>
      <c r="AO119" s="981"/>
      <c r="AP119" s="983">
        <v>0.1</v>
      </c>
      <c r="AQ119" s="984"/>
      <c r="AR119" s="984"/>
      <c r="AS119" s="984"/>
      <c r="AT119" s="985"/>
      <c r="AU119" s="990"/>
      <c r="AV119" s="991"/>
      <c r="AW119" s="991"/>
      <c r="AX119" s="991"/>
      <c r="AY119" s="991"/>
      <c r="AZ119" s="275" t="s">
        <v>190</v>
      </c>
      <c r="BA119" s="275"/>
      <c r="BB119" s="275"/>
      <c r="BC119" s="275"/>
      <c r="BD119" s="275"/>
      <c r="BE119" s="275"/>
      <c r="BF119" s="275"/>
      <c r="BG119" s="275"/>
      <c r="BH119" s="275"/>
      <c r="BI119" s="275"/>
      <c r="BJ119" s="275"/>
      <c r="BK119" s="275"/>
      <c r="BL119" s="275"/>
      <c r="BM119" s="275"/>
      <c r="BN119" s="275"/>
      <c r="BO119" s="1060" t="s">
        <v>483</v>
      </c>
      <c r="BP119" s="1091"/>
      <c r="BQ119" s="1082">
        <v>335599565</v>
      </c>
      <c r="BR119" s="1083"/>
      <c r="BS119" s="1083"/>
      <c r="BT119" s="1083"/>
      <c r="BU119" s="1083"/>
      <c r="BV119" s="1083">
        <v>331016378</v>
      </c>
      <c r="BW119" s="1083"/>
      <c r="BX119" s="1083"/>
      <c r="BY119" s="1083"/>
      <c r="BZ119" s="1083"/>
      <c r="CA119" s="1083">
        <v>326255030</v>
      </c>
      <c r="CB119" s="1083"/>
      <c r="CC119" s="1083"/>
      <c r="CD119" s="1083"/>
      <c r="CE119" s="1083"/>
      <c r="CF119" s="1084"/>
      <c r="CG119" s="1085"/>
      <c r="CH119" s="1085"/>
      <c r="CI119" s="1085"/>
      <c r="CJ119" s="1086"/>
      <c r="CK119" s="1032"/>
      <c r="CL119" s="1033"/>
      <c r="CM119" s="1087" t="s">
        <v>484</v>
      </c>
      <c r="CN119" s="1088"/>
      <c r="CO119" s="1088"/>
      <c r="CP119" s="1088"/>
      <c r="CQ119" s="1088"/>
      <c r="CR119" s="1088"/>
      <c r="CS119" s="1088"/>
      <c r="CT119" s="1088"/>
      <c r="CU119" s="1088"/>
      <c r="CV119" s="1088"/>
      <c r="CW119" s="1088"/>
      <c r="CX119" s="1088"/>
      <c r="CY119" s="1088"/>
      <c r="CZ119" s="1088"/>
      <c r="DA119" s="1088"/>
      <c r="DB119" s="1088"/>
      <c r="DC119" s="1088"/>
      <c r="DD119" s="1088"/>
      <c r="DE119" s="1088"/>
      <c r="DF119" s="1089"/>
      <c r="DG119" s="1090" t="s">
        <v>458</v>
      </c>
      <c r="DH119" s="1069"/>
      <c r="DI119" s="1069"/>
      <c r="DJ119" s="1069"/>
      <c r="DK119" s="1070"/>
      <c r="DL119" s="1068" t="s">
        <v>390</v>
      </c>
      <c r="DM119" s="1069"/>
      <c r="DN119" s="1069"/>
      <c r="DO119" s="1069"/>
      <c r="DP119" s="1070"/>
      <c r="DQ119" s="1068" t="s">
        <v>463</v>
      </c>
      <c r="DR119" s="1069"/>
      <c r="DS119" s="1069"/>
      <c r="DT119" s="1069"/>
      <c r="DU119" s="1070"/>
      <c r="DV119" s="1071" t="s">
        <v>458</v>
      </c>
      <c r="DW119" s="1072"/>
      <c r="DX119" s="1072"/>
      <c r="DY119" s="1072"/>
      <c r="DZ119" s="1073"/>
    </row>
    <row r="120" spans="1:130" s="244" customFormat="1" ht="26.25" customHeight="1" x14ac:dyDescent="0.15">
      <c r="A120" s="1144"/>
      <c r="B120" s="1031"/>
      <c r="C120" s="1001" t="s">
        <v>456</v>
      </c>
      <c r="D120" s="1002"/>
      <c r="E120" s="1002"/>
      <c r="F120" s="1002"/>
      <c r="G120" s="1002"/>
      <c r="H120" s="1002"/>
      <c r="I120" s="1002"/>
      <c r="J120" s="1002"/>
      <c r="K120" s="1002"/>
      <c r="L120" s="1002"/>
      <c r="M120" s="1002"/>
      <c r="N120" s="1002"/>
      <c r="O120" s="1002"/>
      <c r="P120" s="1002"/>
      <c r="Q120" s="1002"/>
      <c r="R120" s="1002"/>
      <c r="S120" s="1002"/>
      <c r="T120" s="1002"/>
      <c r="U120" s="1002"/>
      <c r="V120" s="1002"/>
      <c r="W120" s="1002"/>
      <c r="X120" s="1002"/>
      <c r="Y120" s="1002"/>
      <c r="Z120" s="1003"/>
      <c r="AA120" s="1043" t="s">
        <v>390</v>
      </c>
      <c r="AB120" s="1044"/>
      <c r="AC120" s="1044"/>
      <c r="AD120" s="1044"/>
      <c r="AE120" s="1045"/>
      <c r="AF120" s="1046" t="s">
        <v>463</v>
      </c>
      <c r="AG120" s="1044"/>
      <c r="AH120" s="1044"/>
      <c r="AI120" s="1044"/>
      <c r="AJ120" s="1045"/>
      <c r="AK120" s="1046" t="s">
        <v>458</v>
      </c>
      <c r="AL120" s="1044"/>
      <c r="AM120" s="1044"/>
      <c r="AN120" s="1044"/>
      <c r="AO120" s="1045"/>
      <c r="AP120" s="1047" t="s">
        <v>463</v>
      </c>
      <c r="AQ120" s="1048"/>
      <c r="AR120" s="1048"/>
      <c r="AS120" s="1048"/>
      <c r="AT120" s="1049"/>
      <c r="AU120" s="1074" t="s">
        <v>485</v>
      </c>
      <c r="AV120" s="1075"/>
      <c r="AW120" s="1075"/>
      <c r="AX120" s="1075"/>
      <c r="AY120" s="1076"/>
      <c r="AZ120" s="1025" t="s">
        <v>486</v>
      </c>
      <c r="BA120" s="977"/>
      <c r="BB120" s="977"/>
      <c r="BC120" s="977"/>
      <c r="BD120" s="977"/>
      <c r="BE120" s="977"/>
      <c r="BF120" s="977"/>
      <c r="BG120" s="977"/>
      <c r="BH120" s="977"/>
      <c r="BI120" s="977"/>
      <c r="BJ120" s="977"/>
      <c r="BK120" s="977"/>
      <c r="BL120" s="977"/>
      <c r="BM120" s="977"/>
      <c r="BN120" s="977"/>
      <c r="BO120" s="977"/>
      <c r="BP120" s="978"/>
      <c r="BQ120" s="1011">
        <v>47493161</v>
      </c>
      <c r="BR120" s="1012"/>
      <c r="BS120" s="1012"/>
      <c r="BT120" s="1012"/>
      <c r="BU120" s="1012"/>
      <c r="BV120" s="1012">
        <v>49305265</v>
      </c>
      <c r="BW120" s="1012"/>
      <c r="BX120" s="1012"/>
      <c r="BY120" s="1012"/>
      <c r="BZ120" s="1012"/>
      <c r="CA120" s="1012">
        <v>50020106</v>
      </c>
      <c r="CB120" s="1012"/>
      <c r="CC120" s="1012"/>
      <c r="CD120" s="1012"/>
      <c r="CE120" s="1012"/>
      <c r="CF120" s="1026">
        <v>60.2</v>
      </c>
      <c r="CG120" s="1027"/>
      <c r="CH120" s="1027"/>
      <c r="CI120" s="1027"/>
      <c r="CJ120" s="1027"/>
      <c r="CK120" s="1092" t="s">
        <v>487</v>
      </c>
      <c r="CL120" s="1093"/>
      <c r="CM120" s="1093"/>
      <c r="CN120" s="1093"/>
      <c r="CO120" s="1094"/>
      <c r="CP120" s="1100" t="s">
        <v>488</v>
      </c>
      <c r="CQ120" s="1101"/>
      <c r="CR120" s="1101"/>
      <c r="CS120" s="1101"/>
      <c r="CT120" s="1101"/>
      <c r="CU120" s="1101"/>
      <c r="CV120" s="1101"/>
      <c r="CW120" s="1101"/>
      <c r="CX120" s="1101"/>
      <c r="CY120" s="1101"/>
      <c r="CZ120" s="1101"/>
      <c r="DA120" s="1101"/>
      <c r="DB120" s="1101"/>
      <c r="DC120" s="1101"/>
      <c r="DD120" s="1101"/>
      <c r="DE120" s="1101"/>
      <c r="DF120" s="1102"/>
      <c r="DG120" s="1011">
        <v>42942174</v>
      </c>
      <c r="DH120" s="1012"/>
      <c r="DI120" s="1012"/>
      <c r="DJ120" s="1012"/>
      <c r="DK120" s="1012"/>
      <c r="DL120" s="1012">
        <v>42447963</v>
      </c>
      <c r="DM120" s="1012"/>
      <c r="DN120" s="1012"/>
      <c r="DO120" s="1012"/>
      <c r="DP120" s="1012"/>
      <c r="DQ120" s="1012">
        <v>41019382</v>
      </c>
      <c r="DR120" s="1012"/>
      <c r="DS120" s="1012"/>
      <c r="DT120" s="1012"/>
      <c r="DU120" s="1012"/>
      <c r="DV120" s="1013">
        <v>49.3</v>
      </c>
      <c r="DW120" s="1013"/>
      <c r="DX120" s="1013"/>
      <c r="DY120" s="1013"/>
      <c r="DZ120" s="1014"/>
    </row>
    <row r="121" spans="1:130" s="244" customFormat="1" ht="26.25" customHeight="1" x14ac:dyDescent="0.15">
      <c r="A121" s="1144"/>
      <c r="B121" s="1031"/>
      <c r="C121" s="1052" t="s">
        <v>489</v>
      </c>
      <c r="D121" s="1053"/>
      <c r="E121" s="1053"/>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4"/>
      <c r="AA121" s="1043" t="s">
        <v>457</v>
      </c>
      <c r="AB121" s="1044"/>
      <c r="AC121" s="1044"/>
      <c r="AD121" s="1044"/>
      <c r="AE121" s="1045"/>
      <c r="AF121" s="1046" t="s">
        <v>463</v>
      </c>
      <c r="AG121" s="1044"/>
      <c r="AH121" s="1044"/>
      <c r="AI121" s="1044"/>
      <c r="AJ121" s="1045"/>
      <c r="AK121" s="1046" t="s">
        <v>458</v>
      </c>
      <c r="AL121" s="1044"/>
      <c r="AM121" s="1044"/>
      <c r="AN121" s="1044"/>
      <c r="AO121" s="1045"/>
      <c r="AP121" s="1047" t="s">
        <v>452</v>
      </c>
      <c r="AQ121" s="1048"/>
      <c r="AR121" s="1048"/>
      <c r="AS121" s="1048"/>
      <c r="AT121" s="1049"/>
      <c r="AU121" s="1077"/>
      <c r="AV121" s="1078"/>
      <c r="AW121" s="1078"/>
      <c r="AX121" s="1078"/>
      <c r="AY121" s="1079"/>
      <c r="AZ121" s="1034" t="s">
        <v>490</v>
      </c>
      <c r="BA121" s="1035"/>
      <c r="BB121" s="1035"/>
      <c r="BC121" s="1035"/>
      <c r="BD121" s="1035"/>
      <c r="BE121" s="1035"/>
      <c r="BF121" s="1035"/>
      <c r="BG121" s="1035"/>
      <c r="BH121" s="1035"/>
      <c r="BI121" s="1035"/>
      <c r="BJ121" s="1035"/>
      <c r="BK121" s="1035"/>
      <c r="BL121" s="1035"/>
      <c r="BM121" s="1035"/>
      <c r="BN121" s="1035"/>
      <c r="BO121" s="1035"/>
      <c r="BP121" s="1036"/>
      <c r="BQ121" s="1004">
        <v>37701194</v>
      </c>
      <c r="BR121" s="1005"/>
      <c r="BS121" s="1005"/>
      <c r="BT121" s="1005"/>
      <c r="BU121" s="1005"/>
      <c r="BV121" s="1005">
        <v>35416531</v>
      </c>
      <c r="BW121" s="1005"/>
      <c r="BX121" s="1005"/>
      <c r="BY121" s="1005"/>
      <c r="BZ121" s="1005"/>
      <c r="CA121" s="1005">
        <v>38120137</v>
      </c>
      <c r="CB121" s="1005"/>
      <c r="CC121" s="1005"/>
      <c r="CD121" s="1005"/>
      <c r="CE121" s="1005"/>
      <c r="CF121" s="999">
        <v>45.9</v>
      </c>
      <c r="CG121" s="1000"/>
      <c r="CH121" s="1000"/>
      <c r="CI121" s="1000"/>
      <c r="CJ121" s="1000"/>
      <c r="CK121" s="1095"/>
      <c r="CL121" s="1096"/>
      <c r="CM121" s="1096"/>
      <c r="CN121" s="1096"/>
      <c r="CO121" s="1097"/>
      <c r="CP121" s="1105" t="s">
        <v>491</v>
      </c>
      <c r="CQ121" s="1106"/>
      <c r="CR121" s="1106"/>
      <c r="CS121" s="1106"/>
      <c r="CT121" s="1106"/>
      <c r="CU121" s="1106"/>
      <c r="CV121" s="1106"/>
      <c r="CW121" s="1106"/>
      <c r="CX121" s="1106"/>
      <c r="CY121" s="1106"/>
      <c r="CZ121" s="1106"/>
      <c r="DA121" s="1106"/>
      <c r="DB121" s="1106"/>
      <c r="DC121" s="1106"/>
      <c r="DD121" s="1106"/>
      <c r="DE121" s="1106"/>
      <c r="DF121" s="1107"/>
      <c r="DG121" s="1004">
        <v>2322105</v>
      </c>
      <c r="DH121" s="1005"/>
      <c r="DI121" s="1005"/>
      <c r="DJ121" s="1005"/>
      <c r="DK121" s="1005"/>
      <c r="DL121" s="1005">
        <v>2154244</v>
      </c>
      <c r="DM121" s="1005"/>
      <c r="DN121" s="1005"/>
      <c r="DO121" s="1005"/>
      <c r="DP121" s="1005"/>
      <c r="DQ121" s="1005">
        <v>1982297</v>
      </c>
      <c r="DR121" s="1005"/>
      <c r="DS121" s="1005"/>
      <c r="DT121" s="1005"/>
      <c r="DU121" s="1005"/>
      <c r="DV121" s="1006">
        <v>2.4</v>
      </c>
      <c r="DW121" s="1006"/>
      <c r="DX121" s="1006"/>
      <c r="DY121" s="1006"/>
      <c r="DZ121" s="1007"/>
    </row>
    <row r="122" spans="1:130" s="244" customFormat="1" ht="26.25" customHeight="1" x14ac:dyDescent="0.15">
      <c r="A122" s="1144"/>
      <c r="B122" s="1031"/>
      <c r="C122" s="1001" t="s">
        <v>471</v>
      </c>
      <c r="D122" s="1002"/>
      <c r="E122" s="1002"/>
      <c r="F122" s="1002"/>
      <c r="G122" s="1002"/>
      <c r="H122" s="1002"/>
      <c r="I122" s="1002"/>
      <c r="J122" s="1002"/>
      <c r="K122" s="1002"/>
      <c r="L122" s="1002"/>
      <c r="M122" s="1002"/>
      <c r="N122" s="1002"/>
      <c r="O122" s="1002"/>
      <c r="P122" s="1002"/>
      <c r="Q122" s="1002"/>
      <c r="R122" s="1002"/>
      <c r="S122" s="1002"/>
      <c r="T122" s="1002"/>
      <c r="U122" s="1002"/>
      <c r="V122" s="1002"/>
      <c r="W122" s="1002"/>
      <c r="X122" s="1002"/>
      <c r="Y122" s="1002"/>
      <c r="Z122" s="1003"/>
      <c r="AA122" s="1043">
        <v>5511</v>
      </c>
      <c r="AB122" s="1044"/>
      <c r="AC122" s="1044"/>
      <c r="AD122" s="1044"/>
      <c r="AE122" s="1045"/>
      <c r="AF122" s="1046" t="s">
        <v>452</v>
      </c>
      <c r="AG122" s="1044"/>
      <c r="AH122" s="1044"/>
      <c r="AI122" s="1044"/>
      <c r="AJ122" s="1045"/>
      <c r="AK122" s="1046" t="s">
        <v>463</v>
      </c>
      <c r="AL122" s="1044"/>
      <c r="AM122" s="1044"/>
      <c r="AN122" s="1044"/>
      <c r="AO122" s="1045"/>
      <c r="AP122" s="1047" t="s">
        <v>390</v>
      </c>
      <c r="AQ122" s="1048"/>
      <c r="AR122" s="1048"/>
      <c r="AS122" s="1048"/>
      <c r="AT122" s="1049"/>
      <c r="AU122" s="1077"/>
      <c r="AV122" s="1078"/>
      <c r="AW122" s="1078"/>
      <c r="AX122" s="1078"/>
      <c r="AY122" s="1079"/>
      <c r="AZ122" s="1059" t="s">
        <v>492</v>
      </c>
      <c r="BA122" s="1050"/>
      <c r="BB122" s="1050"/>
      <c r="BC122" s="1050"/>
      <c r="BD122" s="1050"/>
      <c r="BE122" s="1050"/>
      <c r="BF122" s="1050"/>
      <c r="BG122" s="1050"/>
      <c r="BH122" s="1050"/>
      <c r="BI122" s="1050"/>
      <c r="BJ122" s="1050"/>
      <c r="BK122" s="1050"/>
      <c r="BL122" s="1050"/>
      <c r="BM122" s="1050"/>
      <c r="BN122" s="1050"/>
      <c r="BO122" s="1050"/>
      <c r="BP122" s="1051"/>
      <c r="BQ122" s="1082">
        <v>184638932</v>
      </c>
      <c r="BR122" s="1083"/>
      <c r="BS122" s="1083"/>
      <c r="BT122" s="1083"/>
      <c r="BU122" s="1083"/>
      <c r="BV122" s="1083">
        <v>181752265</v>
      </c>
      <c r="BW122" s="1083"/>
      <c r="BX122" s="1083"/>
      <c r="BY122" s="1083"/>
      <c r="BZ122" s="1083"/>
      <c r="CA122" s="1083">
        <v>180289542</v>
      </c>
      <c r="CB122" s="1083"/>
      <c r="CC122" s="1083"/>
      <c r="CD122" s="1083"/>
      <c r="CE122" s="1083"/>
      <c r="CF122" s="1103">
        <v>216.9</v>
      </c>
      <c r="CG122" s="1104"/>
      <c r="CH122" s="1104"/>
      <c r="CI122" s="1104"/>
      <c r="CJ122" s="1104"/>
      <c r="CK122" s="1095"/>
      <c r="CL122" s="1096"/>
      <c r="CM122" s="1096"/>
      <c r="CN122" s="1096"/>
      <c r="CO122" s="1097"/>
      <c r="CP122" s="1105" t="s">
        <v>493</v>
      </c>
      <c r="CQ122" s="1106"/>
      <c r="CR122" s="1106"/>
      <c r="CS122" s="1106"/>
      <c r="CT122" s="1106"/>
      <c r="CU122" s="1106"/>
      <c r="CV122" s="1106"/>
      <c r="CW122" s="1106"/>
      <c r="CX122" s="1106"/>
      <c r="CY122" s="1106"/>
      <c r="CZ122" s="1106"/>
      <c r="DA122" s="1106"/>
      <c r="DB122" s="1106"/>
      <c r="DC122" s="1106"/>
      <c r="DD122" s="1106"/>
      <c r="DE122" s="1106"/>
      <c r="DF122" s="1107"/>
      <c r="DG122" s="1004">
        <v>1714073</v>
      </c>
      <c r="DH122" s="1005"/>
      <c r="DI122" s="1005"/>
      <c r="DJ122" s="1005"/>
      <c r="DK122" s="1005"/>
      <c r="DL122" s="1005">
        <v>1756250</v>
      </c>
      <c r="DM122" s="1005"/>
      <c r="DN122" s="1005"/>
      <c r="DO122" s="1005"/>
      <c r="DP122" s="1005"/>
      <c r="DQ122" s="1005">
        <v>1797190</v>
      </c>
      <c r="DR122" s="1005"/>
      <c r="DS122" s="1005"/>
      <c r="DT122" s="1005"/>
      <c r="DU122" s="1005"/>
      <c r="DV122" s="1006">
        <v>2.2000000000000002</v>
      </c>
      <c r="DW122" s="1006"/>
      <c r="DX122" s="1006"/>
      <c r="DY122" s="1006"/>
      <c r="DZ122" s="1007"/>
    </row>
    <row r="123" spans="1:130" s="244" customFormat="1" ht="26.25" customHeight="1" x14ac:dyDescent="0.15">
      <c r="A123" s="1144"/>
      <c r="B123" s="1031"/>
      <c r="C123" s="1001" t="s">
        <v>477</v>
      </c>
      <c r="D123" s="1002"/>
      <c r="E123" s="1002"/>
      <c r="F123" s="1002"/>
      <c r="G123" s="1002"/>
      <c r="H123" s="1002"/>
      <c r="I123" s="1002"/>
      <c r="J123" s="1002"/>
      <c r="K123" s="1002"/>
      <c r="L123" s="1002"/>
      <c r="M123" s="1002"/>
      <c r="N123" s="1002"/>
      <c r="O123" s="1002"/>
      <c r="P123" s="1002"/>
      <c r="Q123" s="1002"/>
      <c r="R123" s="1002"/>
      <c r="S123" s="1002"/>
      <c r="T123" s="1002"/>
      <c r="U123" s="1002"/>
      <c r="V123" s="1002"/>
      <c r="W123" s="1002"/>
      <c r="X123" s="1002"/>
      <c r="Y123" s="1002"/>
      <c r="Z123" s="1003"/>
      <c r="AA123" s="1043" t="s">
        <v>469</v>
      </c>
      <c r="AB123" s="1044"/>
      <c r="AC123" s="1044"/>
      <c r="AD123" s="1044"/>
      <c r="AE123" s="1045"/>
      <c r="AF123" s="1046" t="s">
        <v>457</v>
      </c>
      <c r="AG123" s="1044"/>
      <c r="AH123" s="1044"/>
      <c r="AI123" s="1044"/>
      <c r="AJ123" s="1045"/>
      <c r="AK123" s="1046" t="s">
        <v>452</v>
      </c>
      <c r="AL123" s="1044"/>
      <c r="AM123" s="1044"/>
      <c r="AN123" s="1044"/>
      <c r="AO123" s="1045"/>
      <c r="AP123" s="1047" t="s">
        <v>458</v>
      </c>
      <c r="AQ123" s="1048"/>
      <c r="AR123" s="1048"/>
      <c r="AS123" s="1048"/>
      <c r="AT123" s="1049"/>
      <c r="AU123" s="1080"/>
      <c r="AV123" s="1081"/>
      <c r="AW123" s="1081"/>
      <c r="AX123" s="1081"/>
      <c r="AY123" s="1081"/>
      <c r="AZ123" s="275" t="s">
        <v>190</v>
      </c>
      <c r="BA123" s="275"/>
      <c r="BB123" s="275"/>
      <c r="BC123" s="275"/>
      <c r="BD123" s="275"/>
      <c r="BE123" s="275"/>
      <c r="BF123" s="275"/>
      <c r="BG123" s="275"/>
      <c r="BH123" s="275"/>
      <c r="BI123" s="275"/>
      <c r="BJ123" s="275"/>
      <c r="BK123" s="275"/>
      <c r="BL123" s="275"/>
      <c r="BM123" s="275"/>
      <c r="BN123" s="275"/>
      <c r="BO123" s="1060" t="s">
        <v>494</v>
      </c>
      <c r="BP123" s="1091"/>
      <c r="BQ123" s="1150">
        <v>269833287</v>
      </c>
      <c r="BR123" s="1151"/>
      <c r="BS123" s="1151"/>
      <c r="BT123" s="1151"/>
      <c r="BU123" s="1151"/>
      <c r="BV123" s="1151">
        <v>266474061</v>
      </c>
      <c r="BW123" s="1151"/>
      <c r="BX123" s="1151"/>
      <c r="BY123" s="1151"/>
      <c r="BZ123" s="1151"/>
      <c r="CA123" s="1151">
        <v>268429785</v>
      </c>
      <c r="CB123" s="1151"/>
      <c r="CC123" s="1151"/>
      <c r="CD123" s="1151"/>
      <c r="CE123" s="1151"/>
      <c r="CF123" s="1084"/>
      <c r="CG123" s="1085"/>
      <c r="CH123" s="1085"/>
      <c r="CI123" s="1085"/>
      <c r="CJ123" s="1086"/>
      <c r="CK123" s="1095"/>
      <c r="CL123" s="1096"/>
      <c r="CM123" s="1096"/>
      <c r="CN123" s="1096"/>
      <c r="CO123" s="1097"/>
      <c r="CP123" s="1105" t="s">
        <v>495</v>
      </c>
      <c r="CQ123" s="1106"/>
      <c r="CR123" s="1106"/>
      <c r="CS123" s="1106"/>
      <c r="CT123" s="1106"/>
      <c r="CU123" s="1106"/>
      <c r="CV123" s="1106"/>
      <c r="CW123" s="1106"/>
      <c r="CX123" s="1106"/>
      <c r="CY123" s="1106"/>
      <c r="CZ123" s="1106"/>
      <c r="DA123" s="1106"/>
      <c r="DB123" s="1106"/>
      <c r="DC123" s="1106"/>
      <c r="DD123" s="1106"/>
      <c r="DE123" s="1106"/>
      <c r="DF123" s="1107"/>
      <c r="DG123" s="1043">
        <v>132485</v>
      </c>
      <c r="DH123" s="1044"/>
      <c r="DI123" s="1044"/>
      <c r="DJ123" s="1044"/>
      <c r="DK123" s="1045"/>
      <c r="DL123" s="1046">
        <v>128523</v>
      </c>
      <c r="DM123" s="1044"/>
      <c r="DN123" s="1044"/>
      <c r="DO123" s="1044"/>
      <c r="DP123" s="1045"/>
      <c r="DQ123" s="1046">
        <v>111650</v>
      </c>
      <c r="DR123" s="1044"/>
      <c r="DS123" s="1044"/>
      <c r="DT123" s="1044"/>
      <c r="DU123" s="1045"/>
      <c r="DV123" s="1047">
        <v>0.1</v>
      </c>
      <c r="DW123" s="1048"/>
      <c r="DX123" s="1048"/>
      <c r="DY123" s="1048"/>
      <c r="DZ123" s="1049"/>
    </row>
    <row r="124" spans="1:130" s="244" customFormat="1" ht="26.25" customHeight="1" thickBot="1" x14ac:dyDescent="0.2">
      <c r="A124" s="1144"/>
      <c r="B124" s="1031"/>
      <c r="C124" s="1001" t="s">
        <v>480</v>
      </c>
      <c r="D124" s="1002"/>
      <c r="E124" s="1002"/>
      <c r="F124" s="1002"/>
      <c r="G124" s="1002"/>
      <c r="H124" s="1002"/>
      <c r="I124" s="1002"/>
      <c r="J124" s="1002"/>
      <c r="K124" s="1002"/>
      <c r="L124" s="1002"/>
      <c r="M124" s="1002"/>
      <c r="N124" s="1002"/>
      <c r="O124" s="1002"/>
      <c r="P124" s="1002"/>
      <c r="Q124" s="1002"/>
      <c r="R124" s="1002"/>
      <c r="S124" s="1002"/>
      <c r="T124" s="1002"/>
      <c r="U124" s="1002"/>
      <c r="V124" s="1002"/>
      <c r="W124" s="1002"/>
      <c r="X124" s="1002"/>
      <c r="Y124" s="1002"/>
      <c r="Z124" s="1003"/>
      <c r="AA124" s="1043" t="s">
        <v>458</v>
      </c>
      <c r="AB124" s="1044"/>
      <c r="AC124" s="1044"/>
      <c r="AD124" s="1044"/>
      <c r="AE124" s="1045"/>
      <c r="AF124" s="1046" t="s">
        <v>458</v>
      </c>
      <c r="AG124" s="1044"/>
      <c r="AH124" s="1044"/>
      <c r="AI124" s="1044"/>
      <c r="AJ124" s="1045"/>
      <c r="AK124" s="1046" t="s">
        <v>458</v>
      </c>
      <c r="AL124" s="1044"/>
      <c r="AM124" s="1044"/>
      <c r="AN124" s="1044"/>
      <c r="AO124" s="1045"/>
      <c r="AP124" s="1047" t="s">
        <v>458</v>
      </c>
      <c r="AQ124" s="1048"/>
      <c r="AR124" s="1048"/>
      <c r="AS124" s="1048"/>
      <c r="AT124" s="1049"/>
      <c r="AU124" s="1146" t="s">
        <v>496</v>
      </c>
      <c r="AV124" s="1147"/>
      <c r="AW124" s="1147"/>
      <c r="AX124" s="1147"/>
      <c r="AY124" s="1147"/>
      <c r="AZ124" s="1147"/>
      <c r="BA124" s="1147"/>
      <c r="BB124" s="1147"/>
      <c r="BC124" s="1147"/>
      <c r="BD124" s="1147"/>
      <c r="BE124" s="1147"/>
      <c r="BF124" s="1147"/>
      <c r="BG124" s="1147"/>
      <c r="BH124" s="1147"/>
      <c r="BI124" s="1147"/>
      <c r="BJ124" s="1147"/>
      <c r="BK124" s="1147"/>
      <c r="BL124" s="1147"/>
      <c r="BM124" s="1147"/>
      <c r="BN124" s="1147"/>
      <c r="BO124" s="1147"/>
      <c r="BP124" s="1148"/>
      <c r="BQ124" s="1149">
        <v>77.900000000000006</v>
      </c>
      <c r="BR124" s="1113"/>
      <c r="BS124" s="1113"/>
      <c r="BT124" s="1113"/>
      <c r="BU124" s="1113"/>
      <c r="BV124" s="1113">
        <v>77</v>
      </c>
      <c r="BW124" s="1113"/>
      <c r="BX124" s="1113"/>
      <c r="BY124" s="1113"/>
      <c r="BZ124" s="1113"/>
      <c r="CA124" s="1113">
        <v>69.5</v>
      </c>
      <c r="CB124" s="1113"/>
      <c r="CC124" s="1113"/>
      <c r="CD124" s="1113"/>
      <c r="CE124" s="1113"/>
      <c r="CF124" s="1114"/>
      <c r="CG124" s="1115"/>
      <c r="CH124" s="1115"/>
      <c r="CI124" s="1115"/>
      <c r="CJ124" s="1116"/>
      <c r="CK124" s="1098"/>
      <c r="CL124" s="1098"/>
      <c r="CM124" s="1098"/>
      <c r="CN124" s="1098"/>
      <c r="CO124" s="1099"/>
      <c r="CP124" s="1105" t="s">
        <v>497</v>
      </c>
      <c r="CQ124" s="1106"/>
      <c r="CR124" s="1106"/>
      <c r="CS124" s="1106"/>
      <c r="CT124" s="1106"/>
      <c r="CU124" s="1106"/>
      <c r="CV124" s="1106"/>
      <c r="CW124" s="1106"/>
      <c r="CX124" s="1106"/>
      <c r="CY124" s="1106"/>
      <c r="CZ124" s="1106"/>
      <c r="DA124" s="1106"/>
      <c r="DB124" s="1106"/>
      <c r="DC124" s="1106"/>
      <c r="DD124" s="1106"/>
      <c r="DE124" s="1106"/>
      <c r="DF124" s="1107"/>
      <c r="DG124" s="1090">
        <v>148404</v>
      </c>
      <c r="DH124" s="1069"/>
      <c r="DI124" s="1069"/>
      <c r="DJ124" s="1069"/>
      <c r="DK124" s="1070"/>
      <c r="DL124" s="1068">
        <v>83862</v>
      </c>
      <c r="DM124" s="1069"/>
      <c r="DN124" s="1069"/>
      <c r="DO124" s="1069"/>
      <c r="DP124" s="1070"/>
      <c r="DQ124" s="1068">
        <v>11249</v>
      </c>
      <c r="DR124" s="1069"/>
      <c r="DS124" s="1069"/>
      <c r="DT124" s="1069"/>
      <c r="DU124" s="1070"/>
      <c r="DV124" s="1071">
        <v>0</v>
      </c>
      <c r="DW124" s="1072"/>
      <c r="DX124" s="1072"/>
      <c r="DY124" s="1072"/>
      <c r="DZ124" s="1073"/>
    </row>
    <row r="125" spans="1:130" s="244" customFormat="1" ht="26.25" customHeight="1" x14ac:dyDescent="0.15">
      <c r="A125" s="1144"/>
      <c r="B125" s="1031"/>
      <c r="C125" s="1001" t="s">
        <v>482</v>
      </c>
      <c r="D125" s="1002"/>
      <c r="E125" s="1002"/>
      <c r="F125" s="1002"/>
      <c r="G125" s="1002"/>
      <c r="H125" s="1002"/>
      <c r="I125" s="1002"/>
      <c r="J125" s="1002"/>
      <c r="K125" s="1002"/>
      <c r="L125" s="1002"/>
      <c r="M125" s="1002"/>
      <c r="N125" s="1002"/>
      <c r="O125" s="1002"/>
      <c r="P125" s="1002"/>
      <c r="Q125" s="1002"/>
      <c r="R125" s="1002"/>
      <c r="S125" s="1002"/>
      <c r="T125" s="1002"/>
      <c r="U125" s="1002"/>
      <c r="V125" s="1002"/>
      <c r="W125" s="1002"/>
      <c r="X125" s="1002"/>
      <c r="Y125" s="1002"/>
      <c r="Z125" s="1003"/>
      <c r="AA125" s="1043" t="s">
        <v>453</v>
      </c>
      <c r="AB125" s="1044"/>
      <c r="AC125" s="1044"/>
      <c r="AD125" s="1044"/>
      <c r="AE125" s="1045"/>
      <c r="AF125" s="1046" t="s">
        <v>458</v>
      </c>
      <c r="AG125" s="1044"/>
      <c r="AH125" s="1044"/>
      <c r="AI125" s="1044"/>
      <c r="AJ125" s="1045"/>
      <c r="AK125" s="1046" t="s">
        <v>454</v>
      </c>
      <c r="AL125" s="1044"/>
      <c r="AM125" s="1044"/>
      <c r="AN125" s="1044"/>
      <c r="AO125" s="1045"/>
      <c r="AP125" s="1047" t="s">
        <v>390</v>
      </c>
      <c r="AQ125" s="1048"/>
      <c r="AR125" s="1048"/>
      <c r="AS125" s="1048"/>
      <c r="AT125" s="1049"/>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08" t="s">
        <v>498</v>
      </c>
      <c r="CL125" s="1093"/>
      <c r="CM125" s="1093"/>
      <c r="CN125" s="1093"/>
      <c r="CO125" s="1094"/>
      <c r="CP125" s="1025" t="s">
        <v>499</v>
      </c>
      <c r="CQ125" s="977"/>
      <c r="CR125" s="977"/>
      <c r="CS125" s="977"/>
      <c r="CT125" s="977"/>
      <c r="CU125" s="977"/>
      <c r="CV125" s="977"/>
      <c r="CW125" s="977"/>
      <c r="CX125" s="977"/>
      <c r="CY125" s="977"/>
      <c r="CZ125" s="977"/>
      <c r="DA125" s="977"/>
      <c r="DB125" s="977"/>
      <c r="DC125" s="977"/>
      <c r="DD125" s="977"/>
      <c r="DE125" s="977"/>
      <c r="DF125" s="978"/>
      <c r="DG125" s="1011" t="s">
        <v>390</v>
      </c>
      <c r="DH125" s="1012"/>
      <c r="DI125" s="1012"/>
      <c r="DJ125" s="1012"/>
      <c r="DK125" s="1012"/>
      <c r="DL125" s="1012" t="s">
        <v>458</v>
      </c>
      <c r="DM125" s="1012"/>
      <c r="DN125" s="1012"/>
      <c r="DO125" s="1012"/>
      <c r="DP125" s="1012"/>
      <c r="DQ125" s="1012" t="s">
        <v>390</v>
      </c>
      <c r="DR125" s="1012"/>
      <c r="DS125" s="1012"/>
      <c r="DT125" s="1012"/>
      <c r="DU125" s="1012"/>
      <c r="DV125" s="1013" t="s">
        <v>390</v>
      </c>
      <c r="DW125" s="1013"/>
      <c r="DX125" s="1013"/>
      <c r="DY125" s="1013"/>
      <c r="DZ125" s="1014"/>
    </row>
    <row r="126" spans="1:130" s="244" customFormat="1" ht="26.25" customHeight="1" thickBot="1" x14ac:dyDescent="0.2">
      <c r="A126" s="1144"/>
      <c r="B126" s="1031"/>
      <c r="C126" s="1001" t="s">
        <v>484</v>
      </c>
      <c r="D126" s="1002"/>
      <c r="E126" s="1002"/>
      <c r="F126" s="1002"/>
      <c r="G126" s="1002"/>
      <c r="H126" s="1002"/>
      <c r="I126" s="1002"/>
      <c r="J126" s="1002"/>
      <c r="K126" s="1002"/>
      <c r="L126" s="1002"/>
      <c r="M126" s="1002"/>
      <c r="N126" s="1002"/>
      <c r="O126" s="1002"/>
      <c r="P126" s="1002"/>
      <c r="Q126" s="1002"/>
      <c r="R126" s="1002"/>
      <c r="S126" s="1002"/>
      <c r="T126" s="1002"/>
      <c r="U126" s="1002"/>
      <c r="V126" s="1002"/>
      <c r="W126" s="1002"/>
      <c r="X126" s="1002"/>
      <c r="Y126" s="1002"/>
      <c r="Z126" s="1003"/>
      <c r="AA126" s="1043" t="s">
        <v>452</v>
      </c>
      <c r="AB126" s="1044"/>
      <c r="AC126" s="1044"/>
      <c r="AD126" s="1044"/>
      <c r="AE126" s="1045"/>
      <c r="AF126" s="1046" t="s">
        <v>390</v>
      </c>
      <c r="AG126" s="1044"/>
      <c r="AH126" s="1044"/>
      <c r="AI126" s="1044"/>
      <c r="AJ126" s="1045"/>
      <c r="AK126" s="1046" t="s">
        <v>458</v>
      </c>
      <c r="AL126" s="1044"/>
      <c r="AM126" s="1044"/>
      <c r="AN126" s="1044"/>
      <c r="AO126" s="1045"/>
      <c r="AP126" s="1047" t="s">
        <v>463</v>
      </c>
      <c r="AQ126" s="1048"/>
      <c r="AR126" s="1048"/>
      <c r="AS126" s="1048"/>
      <c r="AT126" s="1049"/>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09"/>
      <c r="CL126" s="1096"/>
      <c r="CM126" s="1096"/>
      <c r="CN126" s="1096"/>
      <c r="CO126" s="1097"/>
      <c r="CP126" s="1034" t="s">
        <v>500</v>
      </c>
      <c r="CQ126" s="1035"/>
      <c r="CR126" s="1035"/>
      <c r="CS126" s="1035"/>
      <c r="CT126" s="1035"/>
      <c r="CU126" s="1035"/>
      <c r="CV126" s="1035"/>
      <c r="CW126" s="1035"/>
      <c r="CX126" s="1035"/>
      <c r="CY126" s="1035"/>
      <c r="CZ126" s="1035"/>
      <c r="DA126" s="1035"/>
      <c r="DB126" s="1035"/>
      <c r="DC126" s="1035"/>
      <c r="DD126" s="1035"/>
      <c r="DE126" s="1035"/>
      <c r="DF126" s="1036"/>
      <c r="DG126" s="1004" t="s">
        <v>458</v>
      </c>
      <c r="DH126" s="1005"/>
      <c r="DI126" s="1005"/>
      <c r="DJ126" s="1005"/>
      <c r="DK126" s="1005"/>
      <c r="DL126" s="1005" t="s">
        <v>458</v>
      </c>
      <c r="DM126" s="1005"/>
      <c r="DN126" s="1005"/>
      <c r="DO126" s="1005"/>
      <c r="DP126" s="1005"/>
      <c r="DQ126" s="1005" t="s">
        <v>454</v>
      </c>
      <c r="DR126" s="1005"/>
      <c r="DS126" s="1005"/>
      <c r="DT126" s="1005"/>
      <c r="DU126" s="1005"/>
      <c r="DV126" s="1006" t="s">
        <v>452</v>
      </c>
      <c r="DW126" s="1006"/>
      <c r="DX126" s="1006"/>
      <c r="DY126" s="1006"/>
      <c r="DZ126" s="1007"/>
    </row>
    <row r="127" spans="1:130" s="244" customFormat="1" ht="26.25" customHeight="1" x14ac:dyDescent="0.15">
      <c r="A127" s="1145"/>
      <c r="B127" s="1033"/>
      <c r="C127" s="1087" t="s">
        <v>501</v>
      </c>
      <c r="D127" s="1088"/>
      <c r="E127" s="1088"/>
      <c r="F127" s="1088"/>
      <c r="G127" s="1088"/>
      <c r="H127" s="1088"/>
      <c r="I127" s="1088"/>
      <c r="J127" s="1088"/>
      <c r="K127" s="1088"/>
      <c r="L127" s="1088"/>
      <c r="M127" s="1088"/>
      <c r="N127" s="1088"/>
      <c r="O127" s="1088"/>
      <c r="P127" s="1088"/>
      <c r="Q127" s="1088"/>
      <c r="R127" s="1088"/>
      <c r="S127" s="1088"/>
      <c r="T127" s="1088"/>
      <c r="U127" s="1088"/>
      <c r="V127" s="1088"/>
      <c r="W127" s="1088"/>
      <c r="X127" s="1088"/>
      <c r="Y127" s="1088"/>
      <c r="Z127" s="1089"/>
      <c r="AA127" s="1043">
        <v>4639</v>
      </c>
      <c r="AB127" s="1044"/>
      <c r="AC127" s="1044"/>
      <c r="AD127" s="1044"/>
      <c r="AE127" s="1045"/>
      <c r="AF127" s="1046">
        <v>3268</v>
      </c>
      <c r="AG127" s="1044"/>
      <c r="AH127" s="1044"/>
      <c r="AI127" s="1044"/>
      <c r="AJ127" s="1045"/>
      <c r="AK127" s="1046">
        <v>2205</v>
      </c>
      <c r="AL127" s="1044"/>
      <c r="AM127" s="1044"/>
      <c r="AN127" s="1044"/>
      <c r="AO127" s="1045"/>
      <c r="AP127" s="1047">
        <v>0</v>
      </c>
      <c r="AQ127" s="1048"/>
      <c r="AR127" s="1048"/>
      <c r="AS127" s="1048"/>
      <c r="AT127" s="1049"/>
      <c r="AU127" s="280"/>
      <c r="AV127" s="280"/>
      <c r="AW127" s="280"/>
      <c r="AX127" s="1117" t="s">
        <v>502</v>
      </c>
      <c r="AY127" s="1118"/>
      <c r="AZ127" s="1118"/>
      <c r="BA127" s="1118"/>
      <c r="BB127" s="1118"/>
      <c r="BC127" s="1118"/>
      <c r="BD127" s="1118"/>
      <c r="BE127" s="1119"/>
      <c r="BF127" s="1120" t="s">
        <v>503</v>
      </c>
      <c r="BG127" s="1118"/>
      <c r="BH127" s="1118"/>
      <c r="BI127" s="1118"/>
      <c r="BJ127" s="1118"/>
      <c r="BK127" s="1118"/>
      <c r="BL127" s="1119"/>
      <c r="BM127" s="1120" t="s">
        <v>504</v>
      </c>
      <c r="BN127" s="1118"/>
      <c r="BO127" s="1118"/>
      <c r="BP127" s="1118"/>
      <c r="BQ127" s="1118"/>
      <c r="BR127" s="1118"/>
      <c r="BS127" s="1119"/>
      <c r="BT127" s="1120" t="s">
        <v>505</v>
      </c>
      <c r="BU127" s="1118"/>
      <c r="BV127" s="1118"/>
      <c r="BW127" s="1118"/>
      <c r="BX127" s="1118"/>
      <c r="BY127" s="1118"/>
      <c r="BZ127" s="1142"/>
      <c r="CA127" s="280"/>
      <c r="CB127" s="280"/>
      <c r="CC127" s="280"/>
      <c r="CD127" s="281"/>
      <c r="CE127" s="281"/>
      <c r="CF127" s="281"/>
      <c r="CG127" s="278"/>
      <c r="CH127" s="278"/>
      <c r="CI127" s="278"/>
      <c r="CJ127" s="279"/>
      <c r="CK127" s="1109"/>
      <c r="CL127" s="1096"/>
      <c r="CM127" s="1096"/>
      <c r="CN127" s="1096"/>
      <c r="CO127" s="1097"/>
      <c r="CP127" s="1034" t="s">
        <v>506</v>
      </c>
      <c r="CQ127" s="1035"/>
      <c r="CR127" s="1035"/>
      <c r="CS127" s="1035"/>
      <c r="CT127" s="1035"/>
      <c r="CU127" s="1035"/>
      <c r="CV127" s="1035"/>
      <c r="CW127" s="1035"/>
      <c r="CX127" s="1035"/>
      <c r="CY127" s="1035"/>
      <c r="CZ127" s="1035"/>
      <c r="DA127" s="1035"/>
      <c r="DB127" s="1035"/>
      <c r="DC127" s="1035"/>
      <c r="DD127" s="1035"/>
      <c r="DE127" s="1035"/>
      <c r="DF127" s="1036"/>
      <c r="DG127" s="1004">
        <v>2610168</v>
      </c>
      <c r="DH127" s="1005"/>
      <c r="DI127" s="1005"/>
      <c r="DJ127" s="1005"/>
      <c r="DK127" s="1005"/>
      <c r="DL127" s="1005">
        <v>2104095</v>
      </c>
      <c r="DM127" s="1005"/>
      <c r="DN127" s="1005"/>
      <c r="DO127" s="1005"/>
      <c r="DP127" s="1005"/>
      <c r="DQ127" s="1005">
        <v>2100911</v>
      </c>
      <c r="DR127" s="1005"/>
      <c r="DS127" s="1005"/>
      <c r="DT127" s="1005"/>
      <c r="DU127" s="1005"/>
      <c r="DV127" s="1006">
        <v>2.5</v>
      </c>
      <c r="DW127" s="1006"/>
      <c r="DX127" s="1006"/>
      <c r="DY127" s="1006"/>
      <c r="DZ127" s="1007"/>
    </row>
    <row r="128" spans="1:130" s="244" customFormat="1" ht="26.25" customHeight="1" thickBot="1" x14ac:dyDescent="0.2">
      <c r="A128" s="1128" t="s">
        <v>507</v>
      </c>
      <c r="B128" s="1129"/>
      <c r="C128" s="1129"/>
      <c r="D128" s="1129"/>
      <c r="E128" s="1129"/>
      <c r="F128" s="1129"/>
      <c r="G128" s="1129"/>
      <c r="H128" s="1129"/>
      <c r="I128" s="1129"/>
      <c r="J128" s="1129"/>
      <c r="K128" s="1129"/>
      <c r="L128" s="1129"/>
      <c r="M128" s="1129"/>
      <c r="N128" s="1129"/>
      <c r="O128" s="1129"/>
      <c r="P128" s="1129"/>
      <c r="Q128" s="1129"/>
      <c r="R128" s="1129"/>
      <c r="S128" s="1129"/>
      <c r="T128" s="1129"/>
      <c r="U128" s="1129"/>
      <c r="V128" s="1129"/>
      <c r="W128" s="1130" t="s">
        <v>508</v>
      </c>
      <c r="X128" s="1130"/>
      <c r="Y128" s="1130"/>
      <c r="Z128" s="1131"/>
      <c r="AA128" s="1132">
        <v>5881552</v>
      </c>
      <c r="AB128" s="1133"/>
      <c r="AC128" s="1133"/>
      <c r="AD128" s="1133"/>
      <c r="AE128" s="1134"/>
      <c r="AF128" s="1135">
        <v>5919836</v>
      </c>
      <c r="AG128" s="1133"/>
      <c r="AH128" s="1133"/>
      <c r="AI128" s="1133"/>
      <c r="AJ128" s="1134"/>
      <c r="AK128" s="1135">
        <v>5609930</v>
      </c>
      <c r="AL128" s="1133"/>
      <c r="AM128" s="1133"/>
      <c r="AN128" s="1133"/>
      <c r="AO128" s="1134"/>
      <c r="AP128" s="1136"/>
      <c r="AQ128" s="1137"/>
      <c r="AR128" s="1137"/>
      <c r="AS128" s="1137"/>
      <c r="AT128" s="1138"/>
      <c r="AU128" s="280"/>
      <c r="AV128" s="280"/>
      <c r="AW128" s="280"/>
      <c r="AX128" s="976" t="s">
        <v>509</v>
      </c>
      <c r="AY128" s="977"/>
      <c r="AZ128" s="977"/>
      <c r="BA128" s="977"/>
      <c r="BB128" s="977"/>
      <c r="BC128" s="977"/>
      <c r="BD128" s="977"/>
      <c r="BE128" s="978"/>
      <c r="BF128" s="1139" t="s">
        <v>390</v>
      </c>
      <c r="BG128" s="1140"/>
      <c r="BH128" s="1140"/>
      <c r="BI128" s="1140"/>
      <c r="BJ128" s="1140"/>
      <c r="BK128" s="1140"/>
      <c r="BL128" s="1141"/>
      <c r="BM128" s="1139">
        <v>11.25</v>
      </c>
      <c r="BN128" s="1140"/>
      <c r="BO128" s="1140"/>
      <c r="BP128" s="1140"/>
      <c r="BQ128" s="1140"/>
      <c r="BR128" s="1140"/>
      <c r="BS128" s="1141"/>
      <c r="BT128" s="1139">
        <v>20</v>
      </c>
      <c r="BU128" s="1140"/>
      <c r="BV128" s="1140"/>
      <c r="BW128" s="1140"/>
      <c r="BX128" s="1140"/>
      <c r="BY128" s="1140"/>
      <c r="BZ128" s="1164"/>
      <c r="CA128" s="281"/>
      <c r="CB128" s="281"/>
      <c r="CC128" s="281"/>
      <c r="CD128" s="281"/>
      <c r="CE128" s="281"/>
      <c r="CF128" s="281"/>
      <c r="CG128" s="278"/>
      <c r="CH128" s="278"/>
      <c r="CI128" s="278"/>
      <c r="CJ128" s="279"/>
      <c r="CK128" s="1110"/>
      <c r="CL128" s="1111"/>
      <c r="CM128" s="1111"/>
      <c r="CN128" s="1111"/>
      <c r="CO128" s="1112"/>
      <c r="CP128" s="1121" t="s">
        <v>510</v>
      </c>
      <c r="CQ128" s="1122"/>
      <c r="CR128" s="1122"/>
      <c r="CS128" s="1122"/>
      <c r="CT128" s="1122"/>
      <c r="CU128" s="1122"/>
      <c r="CV128" s="1122"/>
      <c r="CW128" s="1122"/>
      <c r="CX128" s="1122"/>
      <c r="CY128" s="1122"/>
      <c r="CZ128" s="1122"/>
      <c r="DA128" s="1122"/>
      <c r="DB128" s="1122"/>
      <c r="DC128" s="1122"/>
      <c r="DD128" s="1122"/>
      <c r="DE128" s="1122"/>
      <c r="DF128" s="1123"/>
      <c r="DG128" s="1124">
        <v>43497</v>
      </c>
      <c r="DH128" s="1125"/>
      <c r="DI128" s="1125"/>
      <c r="DJ128" s="1125"/>
      <c r="DK128" s="1125"/>
      <c r="DL128" s="1125">
        <v>37422</v>
      </c>
      <c r="DM128" s="1125"/>
      <c r="DN128" s="1125"/>
      <c r="DO128" s="1125"/>
      <c r="DP128" s="1125"/>
      <c r="DQ128" s="1125">
        <v>28488</v>
      </c>
      <c r="DR128" s="1125"/>
      <c r="DS128" s="1125"/>
      <c r="DT128" s="1125"/>
      <c r="DU128" s="1125"/>
      <c r="DV128" s="1126">
        <v>0</v>
      </c>
      <c r="DW128" s="1126"/>
      <c r="DX128" s="1126"/>
      <c r="DY128" s="1126"/>
      <c r="DZ128" s="1127"/>
    </row>
    <row r="129" spans="1:131" s="244" customFormat="1" ht="26.25" customHeight="1" x14ac:dyDescent="0.15">
      <c r="A129" s="1015" t="s">
        <v>108</v>
      </c>
      <c r="B129" s="1016"/>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158" t="s">
        <v>511</v>
      </c>
      <c r="X129" s="1159"/>
      <c r="Y129" s="1159"/>
      <c r="Z129" s="1160"/>
      <c r="AA129" s="1043">
        <v>100701057</v>
      </c>
      <c r="AB129" s="1044"/>
      <c r="AC129" s="1044"/>
      <c r="AD129" s="1044"/>
      <c r="AE129" s="1045"/>
      <c r="AF129" s="1046">
        <v>100097096</v>
      </c>
      <c r="AG129" s="1044"/>
      <c r="AH129" s="1044"/>
      <c r="AI129" s="1044"/>
      <c r="AJ129" s="1045"/>
      <c r="AK129" s="1046">
        <v>99391617</v>
      </c>
      <c r="AL129" s="1044"/>
      <c r="AM129" s="1044"/>
      <c r="AN129" s="1044"/>
      <c r="AO129" s="1045"/>
      <c r="AP129" s="1161"/>
      <c r="AQ129" s="1162"/>
      <c r="AR129" s="1162"/>
      <c r="AS129" s="1162"/>
      <c r="AT129" s="1163"/>
      <c r="AU129" s="282"/>
      <c r="AV129" s="282"/>
      <c r="AW129" s="282"/>
      <c r="AX129" s="1152" t="s">
        <v>512</v>
      </c>
      <c r="AY129" s="1035"/>
      <c r="AZ129" s="1035"/>
      <c r="BA129" s="1035"/>
      <c r="BB129" s="1035"/>
      <c r="BC129" s="1035"/>
      <c r="BD129" s="1035"/>
      <c r="BE129" s="1036"/>
      <c r="BF129" s="1153" t="s">
        <v>457</v>
      </c>
      <c r="BG129" s="1154"/>
      <c r="BH129" s="1154"/>
      <c r="BI129" s="1154"/>
      <c r="BJ129" s="1154"/>
      <c r="BK129" s="1154"/>
      <c r="BL129" s="1155"/>
      <c r="BM129" s="1153">
        <v>16.25</v>
      </c>
      <c r="BN129" s="1154"/>
      <c r="BO129" s="1154"/>
      <c r="BP129" s="1154"/>
      <c r="BQ129" s="1154"/>
      <c r="BR129" s="1154"/>
      <c r="BS129" s="1155"/>
      <c r="BT129" s="1153">
        <v>30</v>
      </c>
      <c r="BU129" s="1156"/>
      <c r="BV129" s="1156"/>
      <c r="BW129" s="1156"/>
      <c r="BX129" s="1156"/>
      <c r="BY129" s="1156"/>
      <c r="BZ129" s="1157"/>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5" t="s">
        <v>513</v>
      </c>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158" t="s">
        <v>514</v>
      </c>
      <c r="X130" s="1159"/>
      <c r="Y130" s="1159"/>
      <c r="Z130" s="1160"/>
      <c r="AA130" s="1043">
        <v>16347952</v>
      </c>
      <c r="AB130" s="1044"/>
      <c r="AC130" s="1044"/>
      <c r="AD130" s="1044"/>
      <c r="AE130" s="1045"/>
      <c r="AF130" s="1046">
        <v>16340226</v>
      </c>
      <c r="AG130" s="1044"/>
      <c r="AH130" s="1044"/>
      <c r="AI130" s="1044"/>
      <c r="AJ130" s="1045"/>
      <c r="AK130" s="1046">
        <v>16261558</v>
      </c>
      <c r="AL130" s="1044"/>
      <c r="AM130" s="1044"/>
      <c r="AN130" s="1044"/>
      <c r="AO130" s="1045"/>
      <c r="AP130" s="1161"/>
      <c r="AQ130" s="1162"/>
      <c r="AR130" s="1162"/>
      <c r="AS130" s="1162"/>
      <c r="AT130" s="1163"/>
      <c r="AU130" s="282"/>
      <c r="AV130" s="282"/>
      <c r="AW130" s="282"/>
      <c r="AX130" s="1152" t="s">
        <v>515</v>
      </c>
      <c r="AY130" s="1035"/>
      <c r="AZ130" s="1035"/>
      <c r="BA130" s="1035"/>
      <c r="BB130" s="1035"/>
      <c r="BC130" s="1035"/>
      <c r="BD130" s="1035"/>
      <c r="BE130" s="1036"/>
      <c r="BF130" s="1189">
        <v>7.6</v>
      </c>
      <c r="BG130" s="1190"/>
      <c r="BH130" s="1190"/>
      <c r="BI130" s="1190"/>
      <c r="BJ130" s="1190"/>
      <c r="BK130" s="1190"/>
      <c r="BL130" s="1191"/>
      <c r="BM130" s="1189">
        <v>25</v>
      </c>
      <c r="BN130" s="1190"/>
      <c r="BO130" s="1190"/>
      <c r="BP130" s="1190"/>
      <c r="BQ130" s="1190"/>
      <c r="BR130" s="1190"/>
      <c r="BS130" s="1191"/>
      <c r="BT130" s="1189">
        <v>35</v>
      </c>
      <c r="BU130" s="1192"/>
      <c r="BV130" s="1192"/>
      <c r="BW130" s="1192"/>
      <c r="BX130" s="1192"/>
      <c r="BY130" s="1192"/>
      <c r="BZ130" s="119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4"/>
      <c r="B131" s="1195"/>
      <c r="C131" s="1195"/>
      <c r="D131" s="1195"/>
      <c r="E131" s="1195"/>
      <c r="F131" s="1195"/>
      <c r="G131" s="1195"/>
      <c r="H131" s="1195"/>
      <c r="I131" s="1195"/>
      <c r="J131" s="1195"/>
      <c r="K131" s="1195"/>
      <c r="L131" s="1195"/>
      <c r="M131" s="1195"/>
      <c r="N131" s="1195"/>
      <c r="O131" s="1195"/>
      <c r="P131" s="1195"/>
      <c r="Q131" s="1195"/>
      <c r="R131" s="1195"/>
      <c r="S131" s="1195"/>
      <c r="T131" s="1195"/>
      <c r="U131" s="1195"/>
      <c r="V131" s="1195"/>
      <c r="W131" s="1196" t="s">
        <v>516</v>
      </c>
      <c r="X131" s="1197"/>
      <c r="Y131" s="1197"/>
      <c r="Z131" s="1198"/>
      <c r="AA131" s="1090">
        <v>84353105</v>
      </c>
      <c r="AB131" s="1069"/>
      <c r="AC131" s="1069"/>
      <c r="AD131" s="1069"/>
      <c r="AE131" s="1070"/>
      <c r="AF131" s="1068">
        <v>83756870</v>
      </c>
      <c r="AG131" s="1069"/>
      <c r="AH131" s="1069"/>
      <c r="AI131" s="1069"/>
      <c r="AJ131" s="1070"/>
      <c r="AK131" s="1068">
        <v>83130059</v>
      </c>
      <c r="AL131" s="1069"/>
      <c r="AM131" s="1069"/>
      <c r="AN131" s="1069"/>
      <c r="AO131" s="1070"/>
      <c r="AP131" s="1199"/>
      <c r="AQ131" s="1200"/>
      <c r="AR131" s="1200"/>
      <c r="AS131" s="1200"/>
      <c r="AT131" s="1201"/>
      <c r="AU131" s="282"/>
      <c r="AV131" s="282"/>
      <c r="AW131" s="282"/>
      <c r="AX131" s="1171" t="s">
        <v>517</v>
      </c>
      <c r="AY131" s="1122"/>
      <c r="AZ131" s="1122"/>
      <c r="BA131" s="1122"/>
      <c r="BB131" s="1122"/>
      <c r="BC131" s="1122"/>
      <c r="BD131" s="1122"/>
      <c r="BE131" s="1123"/>
      <c r="BF131" s="1172">
        <v>69.5</v>
      </c>
      <c r="BG131" s="1173"/>
      <c r="BH131" s="1173"/>
      <c r="BI131" s="1173"/>
      <c r="BJ131" s="1173"/>
      <c r="BK131" s="1173"/>
      <c r="BL131" s="1174"/>
      <c r="BM131" s="1172">
        <v>350</v>
      </c>
      <c r="BN131" s="1173"/>
      <c r="BO131" s="1173"/>
      <c r="BP131" s="1173"/>
      <c r="BQ131" s="1173"/>
      <c r="BR131" s="1173"/>
      <c r="BS131" s="1174"/>
      <c r="BT131" s="1175"/>
      <c r="BU131" s="1176"/>
      <c r="BV131" s="1176"/>
      <c r="BW131" s="1176"/>
      <c r="BX131" s="1176"/>
      <c r="BY131" s="1176"/>
      <c r="BZ131" s="1177"/>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78" t="s">
        <v>518</v>
      </c>
      <c r="B132" s="1179"/>
      <c r="C132" s="1179"/>
      <c r="D132" s="1179"/>
      <c r="E132" s="1179"/>
      <c r="F132" s="1179"/>
      <c r="G132" s="1179"/>
      <c r="H132" s="1179"/>
      <c r="I132" s="1179"/>
      <c r="J132" s="1179"/>
      <c r="K132" s="1179"/>
      <c r="L132" s="1179"/>
      <c r="M132" s="1179"/>
      <c r="N132" s="1179"/>
      <c r="O132" s="1179"/>
      <c r="P132" s="1179"/>
      <c r="Q132" s="1179"/>
      <c r="R132" s="1179"/>
      <c r="S132" s="1179"/>
      <c r="T132" s="1179"/>
      <c r="U132" s="1179"/>
      <c r="V132" s="1182" t="s">
        <v>519</v>
      </c>
      <c r="W132" s="1182"/>
      <c r="X132" s="1182"/>
      <c r="Y132" s="1182"/>
      <c r="Z132" s="1183"/>
      <c r="AA132" s="1184">
        <v>7.1898123959999998</v>
      </c>
      <c r="AB132" s="1185"/>
      <c r="AC132" s="1185"/>
      <c r="AD132" s="1185"/>
      <c r="AE132" s="1186"/>
      <c r="AF132" s="1187">
        <v>7.673478008</v>
      </c>
      <c r="AG132" s="1185"/>
      <c r="AH132" s="1185"/>
      <c r="AI132" s="1185"/>
      <c r="AJ132" s="1186"/>
      <c r="AK132" s="1187">
        <v>8.1742634150000004</v>
      </c>
      <c r="AL132" s="1185"/>
      <c r="AM132" s="1185"/>
      <c r="AN132" s="1185"/>
      <c r="AO132" s="1186"/>
      <c r="AP132" s="1084"/>
      <c r="AQ132" s="1085"/>
      <c r="AR132" s="1085"/>
      <c r="AS132" s="1085"/>
      <c r="AT132" s="1188"/>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0"/>
      <c r="B133" s="1181"/>
      <c r="C133" s="1181"/>
      <c r="D133" s="1181"/>
      <c r="E133" s="1181"/>
      <c r="F133" s="1181"/>
      <c r="G133" s="1181"/>
      <c r="H133" s="1181"/>
      <c r="I133" s="1181"/>
      <c r="J133" s="1181"/>
      <c r="K133" s="1181"/>
      <c r="L133" s="1181"/>
      <c r="M133" s="1181"/>
      <c r="N133" s="1181"/>
      <c r="O133" s="1181"/>
      <c r="P133" s="1181"/>
      <c r="Q133" s="1181"/>
      <c r="R133" s="1181"/>
      <c r="S133" s="1181"/>
      <c r="T133" s="1181"/>
      <c r="U133" s="1181"/>
      <c r="V133" s="1165" t="s">
        <v>520</v>
      </c>
      <c r="W133" s="1165"/>
      <c r="X133" s="1165"/>
      <c r="Y133" s="1165"/>
      <c r="Z133" s="1166"/>
      <c r="AA133" s="1167">
        <v>6.5</v>
      </c>
      <c r="AB133" s="1168"/>
      <c r="AC133" s="1168"/>
      <c r="AD133" s="1168"/>
      <c r="AE133" s="1169"/>
      <c r="AF133" s="1167">
        <v>7.1</v>
      </c>
      <c r="AG133" s="1168"/>
      <c r="AH133" s="1168"/>
      <c r="AI133" s="1168"/>
      <c r="AJ133" s="1169"/>
      <c r="AK133" s="1167">
        <v>7.6</v>
      </c>
      <c r="AL133" s="1168"/>
      <c r="AM133" s="1168"/>
      <c r="AN133" s="1168"/>
      <c r="AO133" s="1169"/>
      <c r="AP133" s="1114"/>
      <c r="AQ133" s="1115"/>
      <c r="AR133" s="1115"/>
      <c r="AS133" s="1115"/>
      <c r="AT133" s="1170"/>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CaPhTt+pZk0oagrcy6iUuAY2JdQqY+I5JjQrD72RZECJVmmMpBlkit9nPfoD9DYaHDCckmPtrZYbAJgCFfW7CQ==" saltValue="83W3/W7Rb7nRmEyhfImX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521</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zhIn2DbSc8ZAnMWHABNdE2Gqs3X2QjM0xrvu+bWG2DGm7LnCpIM/YrWOGpW1Czf3L/B7u9+pcy6sK3Ho25ZjA==" saltValue="b7vKTR2dabww9zxBDXwm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rxWHcTI11wbSIz/d5aBdpyrn72xrlTyVaJY8VW7sC1XynY0Qp3YdQXP2ZLANoqmdSMNM2PLoim9yJdDSAP6hg==" saltValue="F9VSie6AlWPwaZmyL7mE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522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523</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5" t="s">
        <v>524</v>
      </c>
      <c r="AP7" s="301"/>
      <c r="AQ7" s="302" t="s">
        <v>525</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6"/>
      <c r="AP8" s="307" t="s">
        <v>526</v>
      </c>
      <c r="AQ8" s="308" t="s">
        <v>527</v>
      </c>
      <c r="AR8" s="309" t="s">
        <v>528</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07" t="s">
        <v>529</v>
      </c>
      <c r="AL9" s="1208"/>
      <c r="AM9" s="1208"/>
      <c r="AN9" s="1209"/>
      <c r="AO9" s="310">
        <v>26552704</v>
      </c>
      <c r="AP9" s="310">
        <v>62951</v>
      </c>
      <c r="AQ9" s="311">
        <v>57923</v>
      </c>
      <c r="AR9" s="312">
        <v>8.6999999999999993</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07" t="s">
        <v>530</v>
      </c>
      <c r="AL10" s="1208"/>
      <c r="AM10" s="1208"/>
      <c r="AN10" s="1209"/>
      <c r="AO10" s="313">
        <v>232617</v>
      </c>
      <c r="AP10" s="313">
        <v>551</v>
      </c>
      <c r="AQ10" s="314">
        <v>2689</v>
      </c>
      <c r="AR10" s="315">
        <v>-79.5</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07" t="s">
        <v>531</v>
      </c>
      <c r="AL11" s="1208"/>
      <c r="AM11" s="1208"/>
      <c r="AN11" s="1209"/>
      <c r="AO11" s="313">
        <v>1090</v>
      </c>
      <c r="AP11" s="313">
        <v>3</v>
      </c>
      <c r="AQ11" s="314">
        <v>1561</v>
      </c>
      <c r="AR11" s="315">
        <v>-99.8</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07" t="s">
        <v>532</v>
      </c>
      <c r="AL12" s="1208"/>
      <c r="AM12" s="1208"/>
      <c r="AN12" s="1209"/>
      <c r="AO12" s="313">
        <v>35165</v>
      </c>
      <c r="AP12" s="313">
        <v>83</v>
      </c>
      <c r="AQ12" s="314">
        <v>539</v>
      </c>
      <c r="AR12" s="315">
        <v>-84.6</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07" t="s">
        <v>533</v>
      </c>
      <c r="AL13" s="1208"/>
      <c r="AM13" s="1208"/>
      <c r="AN13" s="1209"/>
      <c r="AO13" s="313">
        <v>3836</v>
      </c>
      <c r="AP13" s="313">
        <v>9</v>
      </c>
      <c r="AQ13" s="314">
        <v>13</v>
      </c>
      <c r="AR13" s="315">
        <v>-30.8</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07" t="s">
        <v>534</v>
      </c>
      <c r="AL14" s="1208"/>
      <c r="AM14" s="1208"/>
      <c r="AN14" s="1209"/>
      <c r="AO14" s="313">
        <v>562488</v>
      </c>
      <c r="AP14" s="313">
        <v>1334</v>
      </c>
      <c r="AQ14" s="314">
        <v>1886</v>
      </c>
      <c r="AR14" s="315">
        <v>-29.3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07" t="s">
        <v>535</v>
      </c>
      <c r="AL15" s="1208"/>
      <c r="AM15" s="1208"/>
      <c r="AN15" s="1209"/>
      <c r="AO15" s="313">
        <v>509248</v>
      </c>
      <c r="AP15" s="313">
        <v>1207</v>
      </c>
      <c r="AQ15" s="314">
        <v>1251</v>
      </c>
      <c r="AR15" s="315">
        <v>-3.5</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0" t="s">
        <v>536</v>
      </c>
      <c r="AL16" s="1211"/>
      <c r="AM16" s="1211"/>
      <c r="AN16" s="1212"/>
      <c r="AO16" s="313">
        <v>-2779135</v>
      </c>
      <c r="AP16" s="313">
        <v>-6589</v>
      </c>
      <c r="AQ16" s="314">
        <v>-4255</v>
      </c>
      <c r="AR16" s="315">
        <v>54.9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0" t="s">
        <v>190</v>
      </c>
      <c r="AL17" s="1211"/>
      <c r="AM17" s="1211"/>
      <c r="AN17" s="1212"/>
      <c r="AO17" s="313">
        <v>25118013</v>
      </c>
      <c r="AP17" s="313">
        <v>59550</v>
      </c>
      <c r="AQ17" s="314">
        <v>61607</v>
      </c>
      <c r="AR17" s="315">
        <v>-3.3</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537</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538</v>
      </c>
      <c r="AP20" s="321" t="s">
        <v>539</v>
      </c>
      <c r="AQ20" s="322" t="s">
        <v>540</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2" t="s">
        <v>541</v>
      </c>
      <c r="AL21" s="1203"/>
      <c r="AM21" s="1203"/>
      <c r="AN21" s="1204"/>
      <c r="AO21" s="325">
        <v>6.59</v>
      </c>
      <c r="AP21" s="326">
        <v>6.25</v>
      </c>
      <c r="AQ21" s="327">
        <v>0.34</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2" t="s">
        <v>542</v>
      </c>
      <c r="AL22" s="1203"/>
      <c r="AM22" s="1203"/>
      <c r="AN22" s="1204"/>
      <c r="AO22" s="330">
        <v>98.9</v>
      </c>
      <c r="AP22" s="331">
        <v>100</v>
      </c>
      <c r="AQ22" s="332">
        <v>-1.1000000000000001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543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544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545</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5" t="s">
        <v>524</v>
      </c>
      <c r="AP30" s="301"/>
      <c r="AQ30" s="302" t="s">
        <v>525</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6"/>
      <c r="AP31" s="307" t="s">
        <v>526</v>
      </c>
      <c r="AQ31" s="308" t="s">
        <v>527</v>
      </c>
      <c r="AR31" s="309" t="s">
        <v>528</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8" t="s">
        <v>546</v>
      </c>
      <c r="AL32" s="1219"/>
      <c r="AM32" s="1219"/>
      <c r="AN32" s="1220"/>
      <c r="AO32" s="340">
        <v>23604479</v>
      </c>
      <c r="AP32" s="340">
        <v>55961</v>
      </c>
      <c r="AQ32" s="341">
        <v>37305</v>
      </c>
      <c r="AR32" s="342">
        <v>50</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8" t="s">
        <v>547</v>
      </c>
      <c r="AL33" s="1219"/>
      <c r="AM33" s="1219"/>
      <c r="AN33" s="1220"/>
      <c r="AO33" s="340" t="s">
        <v>548</v>
      </c>
      <c r="AP33" s="340" t="s">
        <v>548</v>
      </c>
      <c r="AQ33" s="341">
        <v>4</v>
      </c>
      <c r="AR33" s="342" t="s">
        <v>548</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8" t="s">
        <v>549</v>
      </c>
      <c r="AL34" s="1219"/>
      <c r="AM34" s="1219"/>
      <c r="AN34" s="1220"/>
      <c r="AO34" s="340" t="s">
        <v>548</v>
      </c>
      <c r="AP34" s="340" t="s">
        <v>548</v>
      </c>
      <c r="AQ34" s="341">
        <v>89</v>
      </c>
      <c r="AR34" s="342" t="s">
        <v>548</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8" t="s">
        <v>550</v>
      </c>
      <c r="AL35" s="1219"/>
      <c r="AM35" s="1219"/>
      <c r="AN35" s="1220"/>
      <c r="AO35" s="340">
        <v>5002406</v>
      </c>
      <c r="AP35" s="340">
        <v>11860</v>
      </c>
      <c r="AQ35" s="341">
        <v>9317</v>
      </c>
      <c r="AR35" s="342">
        <v>27.3</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8" t="s">
        <v>551</v>
      </c>
      <c r="AL36" s="1219"/>
      <c r="AM36" s="1219"/>
      <c r="AN36" s="1220"/>
      <c r="AO36" s="340" t="s">
        <v>548</v>
      </c>
      <c r="AP36" s="340" t="s">
        <v>548</v>
      </c>
      <c r="AQ36" s="341">
        <v>337</v>
      </c>
      <c r="AR36" s="342" t="s">
        <v>548</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8" t="s">
        <v>552</v>
      </c>
      <c r="AL37" s="1219"/>
      <c r="AM37" s="1219"/>
      <c r="AN37" s="1220"/>
      <c r="AO37" s="340">
        <v>59785</v>
      </c>
      <c r="AP37" s="340">
        <v>142</v>
      </c>
      <c r="AQ37" s="341">
        <v>969</v>
      </c>
      <c r="AR37" s="342">
        <v>-85.3</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1" t="s">
        <v>553</v>
      </c>
      <c r="AL38" s="1222"/>
      <c r="AM38" s="1222"/>
      <c r="AN38" s="1223"/>
      <c r="AO38" s="343">
        <v>88</v>
      </c>
      <c r="AP38" s="343">
        <v>0</v>
      </c>
      <c r="AQ38" s="344">
        <v>1</v>
      </c>
      <c r="AR38" s="332">
        <v>-100</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1" t="s">
        <v>554</v>
      </c>
      <c r="AL39" s="1222"/>
      <c r="AM39" s="1222"/>
      <c r="AN39" s="1223"/>
      <c r="AO39" s="340">
        <v>-5609930</v>
      </c>
      <c r="AP39" s="340">
        <v>-13300</v>
      </c>
      <c r="AQ39" s="341">
        <v>-8362</v>
      </c>
      <c r="AR39" s="342">
        <v>59.1</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8" t="s">
        <v>555</v>
      </c>
      <c r="AL40" s="1219"/>
      <c r="AM40" s="1219"/>
      <c r="AN40" s="1220"/>
      <c r="AO40" s="340">
        <v>-16261558</v>
      </c>
      <c r="AP40" s="340">
        <v>-38553</v>
      </c>
      <c r="AQ40" s="341">
        <v>-29125</v>
      </c>
      <c r="AR40" s="342">
        <v>32.4</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4" t="s">
        <v>303</v>
      </c>
      <c r="AL41" s="1225"/>
      <c r="AM41" s="1225"/>
      <c r="AN41" s="1226"/>
      <c r="AO41" s="340">
        <v>6795270</v>
      </c>
      <c r="AP41" s="340">
        <v>16110</v>
      </c>
      <c r="AQ41" s="341">
        <v>10534</v>
      </c>
      <c r="AR41" s="342">
        <v>52.9</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556</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557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558</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3" t="s">
        <v>524</v>
      </c>
      <c r="AN49" s="1215" t="s">
        <v>559</v>
      </c>
      <c r="AO49" s="1216"/>
      <c r="AP49" s="1216"/>
      <c r="AQ49" s="1216"/>
      <c r="AR49" s="1217"/>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4"/>
      <c r="AN50" s="356" t="s">
        <v>560</v>
      </c>
      <c r="AO50" s="357" t="s">
        <v>561</v>
      </c>
      <c r="AP50" s="358" t="s">
        <v>562</v>
      </c>
      <c r="AQ50" s="359" t="s">
        <v>563</v>
      </c>
      <c r="AR50" s="360" t="s">
        <v>564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565</v>
      </c>
      <c r="AL51" s="353"/>
      <c r="AM51" s="361">
        <v>27240345</v>
      </c>
      <c r="AN51" s="362">
        <v>62395</v>
      </c>
      <c r="AO51" s="363">
        <v>13.8</v>
      </c>
      <c r="AP51" s="364">
        <v>51613</v>
      </c>
      <c r="AQ51" s="365">
        <v>8.3000000000000007</v>
      </c>
      <c r="AR51" s="366">
        <v>5.5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566</v>
      </c>
      <c r="AM52" s="369">
        <v>17201357</v>
      </c>
      <c r="AN52" s="370">
        <v>39401</v>
      </c>
      <c r="AO52" s="371">
        <v>37.799999999999997</v>
      </c>
      <c r="AP52" s="372">
        <v>25872</v>
      </c>
      <c r="AQ52" s="373">
        <v>10.8</v>
      </c>
      <c r="AR52" s="374">
        <v>27</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567</v>
      </c>
      <c r="AL53" s="353"/>
      <c r="AM53" s="361">
        <v>23066341</v>
      </c>
      <c r="AN53" s="362">
        <v>52962</v>
      </c>
      <c r="AO53" s="363">
        <v>-15.1</v>
      </c>
      <c r="AP53" s="364">
        <v>50880</v>
      </c>
      <c r="AQ53" s="365">
        <v>-1.4</v>
      </c>
      <c r="AR53" s="366">
        <v>-13.7</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566</v>
      </c>
      <c r="AM54" s="369">
        <v>12779192</v>
      </c>
      <c r="AN54" s="370">
        <v>29342</v>
      </c>
      <c r="AO54" s="371">
        <v>-25.5</v>
      </c>
      <c r="AP54" s="372">
        <v>27819</v>
      </c>
      <c r="AQ54" s="373">
        <v>7.5</v>
      </c>
      <c r="AR54" s="374">
        <v>-33</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568</v>
      </c>
      <c r="AL55" s="353"/>
      <c r="AM55" s="361">
        <v>18803374</v>
      </c>
      <c r="AN55" s="362">
        <v>43517</v>
      </c>
      <c r="AO55" s="363">
        <v>-17.8</v>
      </c>
      <c r="AP55" s="364">
        <v>46395</v>
      </c>
      <c r="AQ55" s="365">
        <v>-8.8000000000000007</v>
      </c>
      <c r="AR55" s="366">
        <v>-9</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566</v>
      </c>
      <c r="AM56" s="369">
        <v>9847897</v>
      </c>
      <c r="AN56" s="370">
        <v>22791</v>
      </c>
      <c r="AO56" s="371">
        <v>-22.3</v>
      </c>
      <c r="AP56" s="372">
        <v>26304</v>
      </c>
      <c r="AQ56" s="373">
        <v>-5.4</v>
      </c>
      <c r="AR56" s="374">
        <v>-16.899999999999999</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569</v>
      </c>
      <c r="AL57" s="353"/>
      <c r="AM57" s="361">
        <v>20682934</v>
      </c>
      <c r="AN57" s="362">
        <v>48480</v>
      </c>
      <c r="AO57" s="363">
        <v>11.4</v>
      </c>
      <c r="AP57" s="364">
        <v>48088</v>
      </c>
      <c r="AQ57" s="365">
        <v>3.6</v>
      </c>
      <c r="AR57" s="366">
        <v>7.8</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566</v>
      </c>
      <c r="AM58" s="369">
        <v>8011306</v>
      </c>
      <c r="AN58" s="370">
        <v>18778</v>
      </c>
      <c r="AO58" s="371">
        <v>-17.600000000000001</v>
      </c>
      <c r="AP58" s="372">
        <v>25183</v>
      </c>
      <c r="AQ58" s="373">
        <v>-4.3</v>
      </c>
      <c r="AR58" s="374">
        <v>-13.3</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570</v>
      </c>
      <c r="AL59" s="353"/>
      <c r="AM59" s="361">
        <v>19413727</v>
      </c>
      <c r="AN59" s="362">
        <v>46026</v>
      </c>
      <c r="AO59" s="363">
        <v>-5.0999999999999996</v>
      </c>
      <c r="AP59" s="364">
        <v>46457</v>
      </c>
      <c r="AQ59" s="365">
        <v>-3.4</v>
      </c>
      <c r="AR59" s="366">
        <v>-1.7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566</v>
      </c>
      <c r="AM60" s="369">
        <v>7015770</v>
      </c>
      <c r="AN60" s="370">
        <v>16633</v>
      </c>
      <c r="AO60" s="371">
        <v>-11.4</v>
      </c>
      <c r="AP60" s="372">
        <v>24020</v>
      </c>
      <c r="AQ60" s="373">
        <v>-4.5999999999999996</v>
      </c>
      <c r="AR60" s="374">
        <v>-6.8</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571</v>
      </c>
      <c r="AL61" s="375"/>
      <c r="AM61" s="376">
        <v>21841344</v>
      </c>
      <c r="AN61" s="377">
        <v>50676</v>
      </c>
      <c r="AO61" s="378">
        <v>-2.6</v>
      </c>
      <c r="AP61" s="379">
        <v>48687</v>
      </c>
      <c r="AQ61" s="380">
        <v>-0.3</v>
      </c>
      <c r="AR61" s="366">
        <v>-2.2999999999999998</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566</v>
      </c>
      <c r="AM62" s="369">
        <v>10971104</v>
      </c>
      <c r="AN62" s="370">
        <v>25389</v>
      </c>
      <c r="AO62" s="371">
        <v>-7.8</v>
      </c>
      <c r="AP62" s="372">
        <v>25840</v>
      </c>
      <c r="AQ62" s="373">
        <v>0.8</v>
      </c>
      <c r="AR62" s="374">
        <v>-8.6</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wW14SIMYHRjHKnUFgVmDO7Eew3SBbJSx+BKLXD5hQNYJQW7TIJ8lxlsG9d3HK4xhjFdGPrz5FY7iAJlCfePxLg==" saltValue="krs2FqSR2Kox0oWHjYa5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meQl0PtKBITEzr2e2vjhaY+IyVeU3gox1P1dNZf6FFunRhxERnbj8UrBU0Tw7G5YjJAk0uUMatcAOANdUO+Ug==" saltValue="TiMVtwZ4lmiaQqAWwuFS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y3mAz1WJrVrlMlPwgxA01UQ1t0NSYWsZcKPUQtZnqv+L4q/1ppGVn7b0+7IIeWfSgI9jWfZyKBAXe9YnP73WA==" saltValue="1tW6qniHcqYxMjfWUi0F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27" t="s">
        <v>3</v>
      </c>
      <c r="D47" s="1227"/>
      <c r="E47" s="1228"/>
      <c r="F47" s="11">
        <v>7.78</v>
      </c>
      <c r="G47" s="12">
        <v>9.0299999999999994</v>
      </c>
      <c r="H47" s="12">
        <v>11.01</v>
      </c>
      <c r="I47" s="12">
        <v>12.09</v>
      </c>
      <c r="J47" s="13">
        <v>12.55</v>
      </c>
    </row>
    <row r="48" spans="2:10" ht="57.75" customHeight="1" x14ac:dyDescent="0.15">
      <c r="B48" s="14"/>
      <c r="C48" s="1229" t="s">
        <v>4</v>
      </c>
      <c r="D48" s="1229"/>
      <c r="E48" s="1230"/>
      <c r="F48" s="15">
        <v>2.63</v>
      </c>
      <c r="G48" s="16">
        <v>4.47</v>
      </c>
      <c r="H48" s="16">
        <v>2.11</v>
      </c>
      <c r="I48" s="16">
        <v>3.17</v>
      </c>
      <c r="J48" s="17">
        <v>2.4300000000000002</v>
      </c>
    </row>
    <row r="49" spans="2:10" ht="57.75" customHeight="1" thickBot="1" x14ac:dyDescent="0.2">
      <c r="B49" s="18"/>
      <c r="C49" s="1231" t="s">
        <v>5</v>
      </c>
      <c r="D49" s="1231"/>
      <c r="E49" s="1232"/>
      <c r="F49" s="19">
        <v>0.65</v>
      </c>
      <c r="G49" s="20">
        <v>3.01</v>
      </c>
      <c r="H49" s="20" t="s">
        <v>580</v>
      </c>
      <c r="I49" s="20">
        <v>2.06</v>
      </c>
      <c r="J49" s="21" t="s">
        <v>581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ZhcrhXpwdiJiTAQHk3TYaGBftzWQra5tFn4CfaGkiIAL/w0VnJ6qgXBxImUfZ7q84IZ9j4K0THyXpm8zSZ3Yg==" saltValue="ogpFJpZjbdNL9TSrRy8a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2020-03-06T06:46:15Z</cp:lastPrinted>
  <dcterms:created xsi:type="dcterms:W3CDTF">2020-02-10T06:04:20Z</dcterms:created>
  <dcterms:modified xsi:type="dcterms:W3CDTF">2020-09-30T06:27:10Z</dcterms:modified>
  <cp:category/>
</cp:coreProperties>
</file>