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956" windowWidth="15360" windowHeight="8532" activeTab="0"/>
  </bookViews>
  <sheets>
    <sheet name="特定事業者判定用" sheetId="1" r:id="rId1"/>
    <sheet name="ＣＯ2排出量算定用" sheetId="2" r:id="rId2"/>
    <sheet name="更新履歴" sheetId="3" r:id="rId3"/>
  </sheets>
  <definedNames>
    <definedName name="_xlnm.Print_Area" localSheetId="1">'ＣＯ2排出量算定用'!$B$1:$Q$49</definedName>
    <definedName name="_xlnm.Print_Area" localSheetId="0">'特定事業者判定用'!$A$1:$N$48</definedName>
  </definedNames>
  <calcPr fullCalcOnLoad="1"/>
</workbook>
</file>

<file path=xl/comments1.xml><?xml version="1.0" encoding="utf-8"?>
<comments xmlns="http://schemas.openxmlformats.org/spreadsheetml/2006/main">
  <authors>
    <author>Hara</author>
  </authors>
  <commentList>
    <comment ref="J29" authorId="0">
      <text>
        <r>
          <rPr>
            <b/>
            <sz val="9"/>
            <rFont val="ＭＳ Ｐゴシック"/>
            <family val="3"/>
          </rPr>
          <t>お使いの都市ガスの発熱量を、ガス供給事業者に問い合わせて、その数値をこの欄に入力してください。
熱量（GJ)換算は自動計算になります</t>
        </r>
        <r>
          <rPr>
            <sz val="9"/>
            <rFont val="ＭＳ Ｐゴシック"/>
            <family val="3"/>
          </rPr>
          <t>。
※西部ガスの場合：４６GJ/千㎡です</t>
        </r>
      </text>
    </comment>
    <comment ref="J30" authorId="0">
      <text>
        <r>
          <rPr>
            <b/>
            <sz val="9"/>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J31" authorId="0">
      <text>
        <r>
          <rPr>
            <b/>
            <sz val="9"/>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List>
</comments>
</file>

<file path=xl/comments2.xml><?xml version="1.0" encoding="utf-8"?>
<comments xmlns="http://schemas.openxmlformats.org/spreadsheetml/2006/main">
  <authors>
    <author>Hara</author>
    <author>長崎県</author>
  </authors>
  <commentList>
    <comment ref="K30" authorId="0">
      <text>
        <r>
          <rPr>
            <b/>
            <sz val="9"/>
            <rFont val="ＭＳ Ｐゴシック"/>
            <family val="3"/>
          </rPr>
          <t>お使いの都市ガスの発熱量を、ガス供給事業者に問い合わせて、その数値をこの欄に入力してください。
熱量（GJ)換算は自動計算になります</t>
        </r>
        <r>
          <rPr>
            <sz val="9"/>
            <rFont val="ＭＳ Ｐゴシック"/>
            <family val="3"/>
          </rPr>
          <t>。
※西部ガスの場合：46GJ/千㎡です</t>
        </r>
      </text>
    </comment>
    <comment ref="K31" authorId="0">
      <text>
        <r>
          <rPr>
            <b/>
            <sz val="9"/>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K32" authorId="0">
      <text>
        <r>
          <rPr>
            <b/>
            <sz val="9"/>
            <rFont val="ＭＳ Ｐゴシック"/>
            <family val="3"/>
          </rPr>
          <t>都市ガスの他に、その他の燃料があれば、上記「都市ガス」と同様に、供給会社に問い合わせて、その値をこの欄に、種類の欄に名称を、単位の欄に発熱量の固有単位を、それぞれ入力してください(桁に注意して下さい）。</t>
        </r>
      </text>
    </comment>
    <comment ref="J6" authorId="1">
      <text>
        <r>
          <rPr>
            <b/>
            <sz val="9"/>
            <rFont val="ＭＳ Ｐゴシック"/>
            <family val="3"/>
          </rPr>
          <t>電気及び熱の使用については、計算式がａ×ｄとなります。</t>
        </r>
      </text>
    </comment>
  </commentList>
</comments>
</file>

<file path=xl/sharedStrings.xml><?xml version="1.0" encoding="utf-8"?>
<sst xmlns="http://schemas.openxmlformats.org/spreadsheetml/2006/main" count="278" uniqueCount="122">
  <si>
    <t>ｋｌ</t>
  </si>
  <si>
    <t>ナフサ</t>
  </si>
  <si>
    <t>灯油</t>
  </si>
  <si>
    <t>軽油</t>
  </si>
  <si>
    <t>Ａ重油</t>
  </si>
  <si>
    <t>Ｂ・Ｃ重油</t>
  </si>
  <si>
    <t>石油アスファルト</t>
  </si>
  <si>
    <t>ｔ</t>
  </si>
  <si>
    <t>石油コークス</t>
  </si>
  <si>
    <t>石油ガス</t>
  </si>
  <si>
    <t>液化石油ガス(ＬＰＧ)</t>
  </si>
  <si>
    <t>石油系炭化水素ガス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</si>
  <si>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</si>
  <si>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</si>
  <si>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</si>
  <si>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</si>
  <si>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</si>
  <si>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</si>
  <si>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</si>
  <si>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</si>
  <si>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</si>
  <si>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</si>
  <si>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</si>
  <si>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GＪ</t>
  </si>
  <si>
    <t>温水</t>
  </si>
  <si>
    <t>一般電気事業者</t>
  </si>
  <si>
    <t>昼間買電</t>
  </si>
  <si>
    <t>千ｋWh</t>
  </si>
  <si>
    <t>その他</t>
  </si>
  <si>
    <t>上記以外の買電</t>
  </si>
  <si>
    <t>夜間買電</t>
  </si>
  <si>
    <t>原油のうちコンデンセート（ＮＧＬ）</t>
  </si>
  <si>
    <t>産業用蒸気</t>
  </si>
  <si>
    <t>産業用以外の蒸気</t>
  </si>
  <si>
    <t>GJ/千ｋWh</t>
  </si>
  <si>
    <t>小計②</t>
  </si>
  <si>
    <t>小計①</t>
  </si>
  <si>
    <t>(換算係数）</t>
  </si>
  <si>
    <t>燃 料 及び 熱</t>
  </si>
  <si>
    <t>エネルギーの種類</t>
  </si>
  <si>
    <t>原油</t>
  </si>
  <si>
    <t>電気</t>
  </si>
  <si>
    <t>自家発電</t>
  </si>
  <si>
    <t xml:space="preserve">   </t>
  </si>
  <si>
    <r>
      <t>GＪ/</t>
    </r>
    <r>
      <rPr>
        <i/>
        <sz val="12"/>
        <rFont val="ＭＳ Ｐ明朝"/>
        <family val="1"/>
      </rPr>
      <t>ｋｌ</t>
    </r>
  </si>
  <si>
    <t>揮発油（ガソリン）</t>
  </si>
  <si>
    <r>
      <t>GＪ/</t>
    </r>
    <r>
      <rPr>
        <i/>
        <sz val="12"/>
        <rFont val="ＭＳ Ｐ明朝"/>
        <family val="1"/>
      </rPr>
      <t>ｔ</t>
    </r>
  </si>
  <si>
    <r>
      <t>千ｍ</t>
    </r>
    <r>
      <rPr>
        <sz val="8"/>
        <rFont val="ＭＳ Ｐ明朝"/>
        <family val="1"/>
      </rPr>
      <t>３</t>
    </r>
  </si>
  <si>
    <r>
      <t>GＪ/千ｍ</t>
    </r>
    <r>
      <rPr>
        <i/>
        <sz val="8"/>
        <rFont val="ＭＳ Ｐ明朝"/>
        <family val="1"/>
      </rPr>
      <t>３</t>
    </r>
  </si>
  <si>
    <t>可燃性
天然ガス</t>
  </si>
  <si>
    <r>
      <t>GＪ/千ｍ</t>
    </r>
    <r>
      <rPr>
        <i/>
        <sz val="8"/>
        <rFont val="ＭＳ Ｐ明朝"/>
        <family val="1"/>
      </rPr>
      <t>３</t>
    </r>
  </si>
  <si>
    <t>*</t>
  </si>
  <si>
    <t>GJ/*</t>
  </si>
  <si>
    <t>**</t>
  </si>
  <si>
    <t>GJ/**</t>
  </si>
  <si>
    <t>kl/GJ</t>
  </si>
  <si>
    <t>原油換算エネルギー使用量の計算表</t>
  </si>
  <si>
    <t>単位</t>
  </si>
  <si>
    <t>数値</t>
  </si>
  <si>
    <t>熱量(GJ)</t>
  </si>
  <si>
    <t>b=a×c</t>
  </si>
  <si>
    <t>単位発熱量（単位）</t>
  </si>
  <si>
    <t>c</t>
  </si>
  <si>
    <t>エネルギー使用量</t>
  </si>
  <si>
    <t>冷水</t>
  </si>
  <si>
    <t>都市ガス（　　　　　　　）</t>
  </si>
  <si>
    <t>その他の
燃料
（*1）</t>
  </si>
  <si>
    <t>（*2）</t>
  </si>
  <si>
    <t>(*1)</t>
  </si>
  <si>
    <t>(*2)</t>
  </si>
  <si>
    <t>燃料に都市ガスを使用している場合は、その他の燃料の欄に「都市ガス　○○」（○○には、５C、１３Aなど都市ガスの種類を記入）、換算係数･数値の欄に記入してください。</t>
  </si>
  <si>
    <t>都市ガスはたとえばガスの種類１３Aでも、ガス会社により換算係数が異なります。契約を調べるか、ガス会社に確認ください。</t>
  </si>
  <si>
    <t>自家発電の熱量は燃料の使用量で計算されているため計算しません。</t>
  </si>
  <si>
    <t>④</t>
  </si>
  <si>
    <r>
      <t xml:space="preserve">原油換算  ｋｌ 
</t>
    </r>
    <r>
      <rPr>
        <sz val="12"/>
        <rFont val="ＭＳ Ｐ明朝"/>
        <family val="1"/>
      </rPr>
      <t>④＝③×0.0258</t>
    </r>
  </si>
  <si>
    <r>
      <t>合   計  （</t>
    </r>
    <r>
      <rPr>
        <sz val="11"/>
        <rFont val="ＭＳ Ｐ明朝"/>
        <family val="1"/>
      </rPr>
      <t>GＪ）</t>
    </r>
    <r>
      <rPr>
        <sz val="9"/>
        <rFont val="ＭＳ Ｐ明朝"/>
        <family val="1"/>
      </rPr>
      <t>　</t>
    </r>
    <r>
      <rPr>
        <sz val="12"/>
        <rFont val="ＭＳ Ｐ明朝"/>
        <family val="1"/>
      </rPr>
      <t>（③＝①+②）</t>
    </r>
  </si>
  <si>
    <t>a</t>
  </si>
  <si>
    <t>エネルギーの種類</t>
  </si>
  <si>
    <t>エネルギー使用量</t>
  </si>
  <si>
    <t>a</t>
  </si>
  <si>
    <t>原油</t>
  </si>
  <si>
    <t>揮発油（ガソリン）</t>
  </si>
  <si>
    <r>
      <t>GＪ/千ｍ</t>
    </r>
    <r>
      <rPr>
        <i/>
        <sz val="8"/>
        <rFont val="ＭＳ Ｐ明朝"/>
        <family val="1"/>
      </rPr>
      <t>３</t>
    </r>
  </si>
  <si>
    <t>可燃性
天然ガス</t>
  </si>
  <si>
    <t>都市ガス（　　　　　　　）</t>
  </si>
  <si>
    <t>*</t>
  </si>
  <si>
    <t>GJ/*</t>
  </si>
  <si>
    <t>**</t>
  </si>
  <si>
    <t>GJ/**</t>
  </si>
  <si>
    <t>電気</t>
  </si>
  <si>
    <t>自家発電</t>
  </si>
  <si>
    <t xml:space="preserve">   </t>
  </si>
  <si>
    <t>kl/GJ</t>
  </si>
  <si>
    <t>ＣＯ２</t>
  </si>
  <si>
    <t>排出量（ｔ）</t>
  </si>
  <si>
    <t>排出係数</t>
  </si>
  <si>
    <r>
      <t>合   計  （tCO</t>
    </r>
    <r>
      <rPr>
        <vertAlign val="subscript"/>
        <sz val="12"/>
        <rFont val="ＭＳ Ｐ明朝"/>
        <family val="1"/>
      </rPr>
      <t>2</t>
    </r>
    <r>
      <rPr>
        <sz val="11"/>
        <rFont val="ＭＳ Ｐ明朝"/>
        <family val="1"/>
      </rPr>
      <t>）</t>
    </r>
    <r>
      <rPr>
        <sz val="9"/>
        <rFont val="ＭＳ Ｐ明朝"/>
        <family val="1"/>
      </rPr>
      <t>　</t>
    </r>
    <r>
      <rPr>
        <sz val="12"/>
        <rFont val="ＭＳ Ｐ明朝"/>
        <family val="1"/>
      </rPr>
      <t>（③＝①+②）</t>
    </r>
  </si>
  <si>
    <t>ｔC/GJ</t>
  </si>
  <si>
    <t>ｔCO2/GJ</t>
  </si>
  <si>
    <t>ジェット燃料油</t>
  </si>
  <si>
    <t>ｋｌ</t>
  </si>
  <si>
    <t>二酸化炭素排出量　計算表</t>
  </si>
  <si>
    <t>b×d</t>
  </si>
  <si>
    <t>ｄ</t>
  </si>
  <si>
    <t>(*2)</t>
  </si>
  <si>
    <t>(*3)</t>
  </si>
  <si>
    <t>(*3)</t>
  </si>
  <si>
    <r>
      <t>電気の排出係数については、①0.555kg-CO</t>
    </r>
    <r>
      <rPr>
        <vertAlign val="subscript"/>
        <sz val="10"/>
        <rFont val="ＭＳ Ｐゴシック"/>
        <family val="3"/>
      </rPr>
      <t>2</t>
    </r>
    <r>
      <rPr>
        <sz val="10"/>
        <rFont val="ＭＳ Ｐゴシック"/>
        <family val="3"/>
      </rPr>
      <t>/kWh を下回る排出係数として個別事業者ごとに公表されるものについては、当該排出係数を用いて算定を行い、② ①により排出係数が公表される電気事業者以外の者から供給される電気については、0.555kg-CO</t>
    </r>
    <r>
      <rPr>
        <vertAlign val="subscript"/>
        <sz val="10"/>
        <rFont val="ＭＳ Ｐゴシック"/>
        <family val="3"/>
      </rPr>
      <t>2</t>
    </r>
    <r>
      <rPr>
        <sz val="10"/>
        <rFont val="ＭＳ Ｐゴシック"/>
        <family val="3"/>
      </rPr>
      <t>/kWh 又は電気の使用者において把握できる係数として適切と認められるものを用いて算定を行ってください。</t>
    </r>
  </si>
  <si>
    <t>CO2排出量算定用シートのうち、
液化石油ガス（ＬＰＧ）の排出係数</t>
  </si>
  <si>
    <t>CO2排出量算定用シートのうち、
高炉ガスの排出係数</t>
  </si>
  <si>
    <r>
      <t>【排出係数（ｔＣＯ</t>
    </r>
    <r>
      <rPr>
        <vertAlign val="subscript"/>
        <sz val="11"/>
        <rFont val="ＭＳ Ｐゴシック"/>
        <family val="3"/>
      </rPr>
      <t>２</t>
    </r>
    <r>
      <rPr>
        <sz val="11"/>
        <rFont val="ＭＳ Ｐゴシック"/>
        <family val="3"/>
      </rPr>
      <t>／ＧＪ】
　（修正後）０．０５９０　←　（修正前）０．０５９８
【排出係数（ｔＣ／ＧＪ）】
　（修正後）０．０１６１　←　（修正前）０．０１６３</t>
    </r>
  </si>
  <si>
    <t>CO2排出量算定用シートのうち、
都市ガスの排出係数</t>
  </si>
  <si>
    <r>
      <t>【排出係数（ｔＣＯ</t>
    </r>
    <r>
      <rPr>
        <vertAlign val="subscript"/>
        <sz val="11"/>
        <rFont val="ＭＳ Ｐゴシック"/>
        <family val="3"/>
      </rPr>
      <t>２</t>
    </r>
    <r>
      <rPr>
        <sz val="11"/>
        <rFont val="ＭＳ Ｐゴシック"/>
        <family val="3"/>
      </rPr>
      <t>／ＧＪ】
　（修正後）０．０４９９　←　（修正前）０．０５０６
【排出係数（ｔＣ／ＧＪ）】
　（修正後）０．０１３６　←　（修正前）０．０１３８</t>
    </r>
  </si>
  <si>
    <r>
      <t>【排出係数（ｔＣＯ</t>
    </r>
    <r>
      <rPr>
        <vertAlign val="subscript"/>
        <sz val="11"/>
        <rFont val="ＭＳ Ｐゴシック"/>
        <family val="3"/>
      </rPr>
      <t>２</t>
    </r>
    <r>
      <rPr>
        <sz val="11"/>
        <rFont val="ＭＳ Ｐゴシック"/>
        <family val="3"/>
      </rPr>
      <t>／ＧＪ】
　（修正後）０．０９６４　←　（修正前）０．０９７５
【排出係数（ｔＣ／ＧＪ）】
　（修正後）０．０２６３　←　（修正前）０．０２６６</t>
    </r>
  </si>
  <si>
    <t>長崎県未来につながる環境を守り育てる条例第１５条に規定する
温室効果ガス排出削減計画書・報告書制度</t>
  </si>
  <si>
    <t>（更新箇所）</t>
  </si>
  <si>
    <t>更新内容</t>
  </si>
  <si>
    <t>（更新内容の詳細）</t>
  </si>
  <si>
    <t>「原油換算エネルギー使用量および二酸化炭素排出量の計算表」の更新履歴</t>
  </si>
  <si>
    <t>（更新の理由）</t>
  </si>
  <si>
    <t>国の「温室効果ガス排出量算定・報告・公表制度」のホームページで公表されている排出係数を踏まえ修正</t>
  </si>
  <si>
    <t>更新時期</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</si>
</sst>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 \ \ "/>
    <numFmt numFmtId="183" formatCode="##.###"/>
    <numFmt numFmtId="184" formatCode="0.00#"/>
    <numFmt numFmtId="185" formatCode="#,##0_ "/>
    <numFmt numFmtId="186" formatCode="0.00_ "/>
    <numFmt numFmtId="187" formatCode="0.0_ "/>
    <numFmt numFmtId="188" formatCode="0.0000000_ "/>
    <numFmt numFmtId="189" formatCode="0.000000_ "/>
    <numFmt numFmtId="190" formatCode="0.00000_ "/>
    <numFmt numFmtId="191" formatCode="0.0000_ "/>
    <numFmt numFmtId="192" formatCode="0.000_ "/>
    <numFmt numFmtId="193" formatCode="#,##0.0_ "/>
    <numFmt numFmtId="194" formatCode="#,##0.000;[Red]\-#,##0.000"/>
    <numFmt numFmtId="195" formatCode="#,##0.0000;[Red]\-#,##0.0000"/>
    <numFmt numFmtId="196" formatCode="#,##0.00000;[Red]\-#,##0.00000"/>
    <numFmt numFmtId="197" formatCode="#,##0.000000;[Red]\-#,##0.000000"/>
    <numFmt numFmtId="198" formatCode="yyyy&quot;年&quot;m&quot;月&quot;d&quot;日&quot;"/>
    <numFmt numFmtId="199" formatCode="yyyy/m/d;@"/>
  </numFmts>
  <fonts count="62">
    <font>
      <sz val="11"/>
      <name val="ＭＳ Ｐゴシック"/>
      <family val="3"/>
    </font>
    <font>
      <sz val="12"/>
      <name val="ＭＳ Ｐ明朝"/>
      <family val="1"/>
    </font>
    <font>
      <sz val="10.5"/>
      <name val="ＭＳ Ｐ明朝"/>
      <family val="1"/>
    </font>
    <font>
      <i/>
      <sz val="12"/>
      <name val="ＭＳ Ｐ明朝"/>
      <family val="1"/>
    </font>
    <font>
      <sz val="6"/>
      <name val="ＭＳ Ｐゴシック"/>
      <family val="3"/>
    </font>
    <font>
      <sz val="10"/>
      <name val="ＭＳ Ｐゴシック"/>
      <family val="3"/>
    </font>
    <font>
      <sz val="9"/>
      <name val="ＭＳ Ｐゴシック"/>
      <family val="3"/>
    </font>
    <font>
      <sz val="11"/>
      <name val="ＭＳ Ｐ明朝"/>
      <family val="1"/>
    </font>
    <font>
      <sz val="14"/>
      <name val="ＭＳ Ｐ明朝"/>
      <family val="1"/>
    </font>
    <font>
      <sz val="10"/>
      <name val="ＭＳ Ｐ明朝"/>
      <family val="1"/>
    </font>
    <font>
      <sz val="11"/>
      <color indexed="10"/>
      <name val="ＭＳ Ｐ明朝"/>
      <family val="1"/>
    </font>
    <font>
      <i/>
      <sz val="9"/>
      <name val="ＭＳ Ｐ明朝"/>
      <family val="1"/>
    </font>
    <font>
      <sz val="9"/>
      <name val="ＭＳ Ｐ明朝"/>
      <family val="1"/>
    </font>
    <font>
      <sz val="8"/>
      <name val="ＭＳ Ｐ明朝"/>
      <family val="1"/>
    </font>
    <font>
      <i/>
      <sz val="8"/>
      <name val="ＭＳ Ｐ明朝"/>
      <family val="1"/>
    </font>
    <font>
      <i/>
      <sz val="12"/>
      <color indexed="10"/>
      <name val="ＭＳ Ｐ明朝"/>
      <family val="1"/>
    </font>
    <font>
      <sz val="9"/>
      <color indexed="10"/>
      <name val="ＭＳ Ｐ明朝"/>
      <family val="1"/>
    </font>
    <font>
      <b/>
      <sz val="9"/>
      <name val="ＭＳ Ｐゴシック"/>
      <family val="3"/>
    </font>
    <font>
      <vertAlign val="subscript"/>
      <sz val="12"/>
      <name val="ＭＳ Ｐ明朝"/>
      <family val="1"/>
    </font>
    <font>
      <i/>
      <sz val="10"/>
      <name val="ＭＳ Ｐ明朝"/>
      <family val="1"/>
    </font>
    <font>
      <vertAlign val="subscript"/>
      <sz val="10"/>
      <name val="ＭＳ Ｐゴシック"/>
      <family val="3"/>
    </font>
    <font>
      <vertAlign val="subscript"/>
      <sz val="11"/>
      <name val="ＭＳ Ｐゴシック"/>
      <family val="3"/>
    </font>
    <font>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diagonalUp="1">
      <left style="thin"/>
      <right style="medium"/>
      <top style="hair"/>
      <bottom style="medium"/>
      <diagonal style="thin"/>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hair"/>
      <bottom style="hair"/>
    </border>
    <border>
      <left style="medium"/>
      <right style="thin"/>
      <top style="medium"/>
      <bottom style="hair"/>
    </border>
    <border>
      <left style="thin"/>
      <right>
        <color indexed="63"/>
      </right>
      <top style="medium"/>
      <bottom style="hair"/>
    </border>
    <border>
      <left style="medium"/>
      <right style="medium"/>
      <top style="medium"/>
      <bottom style="hair"/>
    </border>
    <border>
      <left style="thin"/>
      <right>
        <color indexed="63"/>
      </right>
      <top style="hair"/>
      <bottom style="hair"/>
    </border>
    <border>
      <left style="medium"/>
      <right style="medium"/>
      <top style="hair"/>
      <bottom style="hair"/>
    </border>
    <border>
      <left style="medium"/>
      <right style="thin"/>
      <top style="hair"/>
      <bottom style="thin"/>
    </border>
    <border>
      <left style="thin"/>
      <right>
        <color indexed="63"/>
      </right>
      <top style="hair"/>
      <bottom style="thin"/>
    </border>
    <border>
      <left style="medium"/>
      <right style="medium"/>
      <top style="hair"/>
      <bottom style="thin"/>
    </border>
    <border>
      <left style="medium"/>
      <right style="thin"/>
      <top style="thin"/>
      <bottom style="hair"/>
    </border>
    <border>
      <left style="thin"/>
      <right>
        <color indexed="63"/>
      </right>
      <top style="thin"/>
      <bottom style="hair"/>
    </border>
    <border>
      <left style="medium"/>
      <right style="medium"/>
      <top style="thin"/>
      <bottom style="hair"/>
    </border>
    <border>
      <left style="medium"/>
      <right>
        <color indexed="63"/>
      </right>
      <top style="medium"/>
      <bottom style="hair"/>
    </border>
    <border>
      <left style="medium"/>
      <right style="thin"/>
      <top>
        <color indexed="63"/>
      </top>
      <bottom style="hair"/>
    </border>
    <border>
      <left style="thin"/>
      <right>
        <color indexed="63"/>
      </right>
      <top>
        <color indexed="63"/>
      </top>
      <bottom style="hair"/>
    </border>
    <border>
      <left style="thin"/>
      <right>
        <color indexed="63"/>
      </right>
      <top style="hair"/>
      <bottom style="medium"/>
    </border>
    <border>
      <left style="thin"/>
      <right>
        <color indexed="63"/>
      </right>
      <top>
        <color indexed="63"/>
      </top>
      <bottom>
        <color indexed="63"/>
      </bottom>
    </border>
    <border>
      <left style="medium"/>
      <right>
        <color indexed="63"/>
      </right>
      <top>
        <color indexed="63"/>
      </top>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medium"/>
      <right style="medium"/>
      <top style="hair"/>
      <bottom style="medium"/>
    </border>
    <border>
      <left>
        <color indexed="63"/>
      </left>
      <right>
        <color indexed="63"/>
      </right>
      <top>
        <color indexed="63"/>
      </top>
      <bottom style="medium"/>
    </border>
    <border>
      <left style="thin"/>
      <right>
        <color indexed="63"/>
      </right>
      <top style="medium"/>
      <bottom>
        <color indexed="63"/>
      </bottom>
    </border>
    <border>
      <left style="thick">
        <color indexed="8"/>
      </left>
      <right style="thick">
        <color indexed="8"/>
      </right>
      <top style="thick">
        <color indexed="8"/>
      </top>
      <bottom style="thick">
        <color indexed="8"/>
      </bottom>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style="medium"/>
      <bottom>
        <color indexed="63"/>
      </bottom>
    </border>
    <border>
      <left style="medium"/>
      <right style="thin"/>
      <top style="hair"/>
      <bottom style="medium"/>
    </border>
    <border>
      <left style="medium"/>
      <right style="medium"/>
      <top style="hair"/>
      <bottom>
        <color indexed="63"/>
      </bottom>
    </border>
    <border diagonalUp="1">
      <left style="thin"/>
      <right style="thin"/>
      <top style="medium"/>
      <bottom>
        <color indexed="63"/>
      </bottom>
      <diagonal style="thin"/>
    </border>
    <border>
      <left style="thin">
        <color indexed="8"/>
      </left>
      <right style="thin"/>
      <top style="medium">
        <color indexed="8"/>
      </top>
      <bottom style="medium">
        <color indexed="8"/>
      </bottom>
    </border>
    <border>
      <left style="medium"/>
      <right>
        <color indexed="63"/>
      </right>
      <top style="hair"/>
      <bottom>
        <color indexed="63"/>
      </bottom>
    </border>
    <border>
      <left>
        <color indexed="63"/>
      </left>
      <right style="thick">
        <color indexed="8"/>
      </right>
      <top style="medium"/>
      <bottom style="medium"/>
    </border>
    <border>
      <left style="thin"/>
      <right>
        <color indexed="63"/>
      </right>
      <top>
        <color indexed="63"/>
      </top>
      <bottom style="medium"/>
    </border>
    <border diagonalUp="1">
      <left style="thin"/>
      <right>
        <color indexed="63"/>
      </right>
      <top style="hair"/>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hair"/>
    </border>
    <border diagonalUp="1">
      <left style="medium"/>
      <right style="medium"/>
      <top style="hair"/>
      <bottom style="medium"/>
      <diagonal style="thin"/>
    </border>
    <border diagonalUp="1">
      <left style="thick">
        <color indexed="8"/>
      </left>
      <right style="thick">
        <color indexed="8"/>
      </right>
      <top>
        <color indexed="63"/>
      </top>
      <bottom style="thick">
        <color indexed="8"/>
      </bottom>
      <diagonal style="thin">
        <color indexed="8"/>
      </diagonal>
    </border>
    <border>
      <left style="thick">
        <color indexed="8"/>
      </left>
      <right style="thick">
        <color indexed="8"/>
      </right>
      <top>
        <color indexed="63"/>
      </top>
      <bottom style="thick">
        <color indexed="8"/>
      </bottom>
    </border>
    <border>
      <left style="thin"/>
      <right style="medium"/>
      <top style="medium"/>
      <bottom style="medium"/>
    </border>
    <border diagonalUp="1">
      <left style="thin"/>
      <right style="thin"/>
      <top style="medium"/>
      <bottom style="medium"/>
      <diagonal style="thin"/>
    </border>
    <border diagonalUp="1">
      <left style="thin"/>
      <right style="medium"/>
      <top style="medium"/>
      <bottom style="hair"/>
      <diagonal style="thin"/>
    </border>
    <border diagonalUp="1">
      <left style="thin"/>
      <right style="medium"/>
      <top style="hair"/>
      <bottom style="thin"/>
      <diagonal style="thin"/>
    </border>
    <border diagonalUp="1">
      <left style="thin"/>
      <right style="medium"/>
      <top style="thin"/>
      <bottom style="hair"/>
      <diagonal style="thin"/>
    </border>
    <border diagonalUp="1">
      <left style="thin"/>
      <right style="medium"/>
      <top style="hair"/>
      <bottom style="hair"/>
      <diagonal style="thin"/>
    </border>
    <border diagonalUp="1">
      <left style="medium"/>
      <right>
        <color indexed="63"/>
      </right>
      <top style="medium"/>
      <bottom style="hair"/>
      <diagonal style="thin"/>
    </border>
    <border diagonalUp="1">
      <left style="medium"/>
      <right style="medium"/>
      <top style="hair"/>
      <bottom style="hair"/>
      <diagonal style="thin"/>
    </border>
    <border diagonalUp="1">
      <left style="medium"/>
      <right style="medium"/>
      <top style="medium"/>
      <bottom style="hair"/>
      <diagonal style="thin"/>
    </border>
    <border diagonalUp="1">
      <left style="medium"/>
      <right>
        <color indexed="63"/>
      </right>
      <top style="hair"/>
      <bottom style="thin"/>
      <diagonal style="thin"/>
    </border>
    <border diagonalUp="1">
      <left style="medium"/>
      <right style="medium"/>
      <top style="hair"/>
      <bottom style="thin"/>
      <diagonal style="thin"/>
    </border>
    <border diagonalUp="1">
      <left style="medium"/>
      <right>
        <color indexed="63"/>
      </right>
      <top style="thin"/>
      <bottom style="hair"/>
      <diagonal style="thin"/>
    </border>
    <border diagonalUp="1">
      <left style="medium"/>
      <right style="medium"/>
      <top style="thin"/>
      <bottom style="hair"/>
      <diagonal style="thin"/>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thin"/>
      <right style="thin"/>
      <top>
        <color indexed="63"/>
      </top>
      <bottom style="hair"/>
    </border>
    <border>
      <left style="thin"/>
      <right style="thin"/>
      <top style="hair"/>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hair"/>
      <bottom style="thin"/>
    </border>
    <border>
      <left style="thin"/>
      <right style="medium"/>
      <top style="medium"/>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color indexed="9"/>
      </right>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style="hair"/>
      <bottom style="medium"/>
    </border>
    <border>
      <left>
        <color indexed="63"/>
      </left>
      <right style="medium"/>
      <top style="thin"/>
      <bottom style="hair"/>
    </border>
    <border>
      <left>
        <color indexed="63"/>
      </left>
      <right>
        <color indexed="63"/>
      </right>
      <top style="hair"/>
      <bottom style="medium"/>
    </border>
    <border>
      <left>
        <color indexed="63"/>
      </left>
      <right>
        <color indexed="63"/>
      </right>
      <top style="medium"/>
      <bottom style="hair"/>
    </border>
    <border>
      <left>
        <color indexed="63"/>
      </left>
      <right style="medium"/>
      <top style="medium"/>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40">
    <xf numFmtId="0" fontId="0" fillId="0" borderId="0" xfId="0" applyAlignment="1">
      <alignment vertical="center"/>
    </xf>
    <xf numFmtId="0" fontId="5" fillId="0" borderId="0" xfId="0" applyFont="1" applyAlignment="1">
      <alignment vertical="center"/>
    </xf>
    <xf numFmtId="0" fontId="1"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justify" vertical="top" wrapText="1"/>
      <protection/>
    </xf>
    <xf numFmtId="0" fontId="2" fillId="0" borderId="12" xfId="0" applyFont="1" applyFill="1" applyBorder="1" applyAlignment="1" applyProtection="1">
      <alignment horizontal="right"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1"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180" fontId="1" fillId="0" borderId="25" xfId="49" applyNumberFormat="1" applyFont="1" applyFill="1" applyBorder="1" applyAlignment="1" applyProtection="1">
      <alignment vertical="center" wrapText="1"/>
      <protection/>
    </xf>
    <xf numFmtId="0" fontId="3" fillId="0" borderId="26"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180" fontId="1" fillId="0" borderId="27" xfId="49" applyNumberFormat="1" applyFont="1" applyFill="1" applyBorder="1" applyAlignment="1" applyProtection="1">
      <alignment vertical="center" wrapText="1"/>
      <protection/>
    </xf>
    <xf numFmtId="0" fontId="3" fillId="0" borderId="28"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180" fontId="1" fillId="0" borderId="30" xfId="49" applyNumberFormat="1" applyFont="1" applyFill="1" applyBorder="1" applyAlignment="1" applyProtection="1">
      <alignment vertical="center" wrapText="1"/>
      <protection/>
    </xf>
    <xf numFmtId="0" fontId="3" fillId="0" borderId="31"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180" fontId="1" fillId="0" borderId="33" xfId="49" applyNumberFormat="1" applyFont="1" applyFill="1" applyBorder="1" applyAlignment="1" applyProtection="1">
      <alignment vertical="center" wrapText="1"/>
      <protection/>
    </xf>
    <xf numFmtId="0" fontId="3" fillId="0" borderId="34"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2" fillId="0" borderId="29"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center" wrapText="1"/>
      <protection/>
    </xf>
    <xf numFmtId="0" fontId="1" fillId="0" borderId="35"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180" fontId="1" fillId="0" borderId="37" xfId="49" applyNumberFormat="1" applyFont="1" applyFill="1" applyBorder="1" applyAlignment="1" applyProtection="1">
      <alignment vertical="center" wrapText="1"/>
      <protection/>
    </xf>
    <xf numFmtId="180" fontId="1" fillId="0" borderId="38" xfId="49" applyNumberFormat="1" applyFont="1" applyFill="1" applyBorder="1" applyAlignment="1" applyProtection="1">
      <alignment vertical="center" wrapText="1"/>
      <protection/>
    </xf>
    <xf numFmtId="180" fontId="1" fillId="0" borderId="39" xfId="0" applyNumberFormat="1" applyFont="1" applyFill="1" applyBorder="1" applyAlignment="1" applyProtection="1">
      <alignment horizontal="right" vertical="center" wrapText="1"/>
      <protection/>
    </xf>
    <xf numFmtId="0" fontId="2" fillId="0" borderId="35" xfId="0" applyFont="1" applyFill="1" applyBorder="1" applyAlignment="1" applyProtection="1">
      <alignment horizontal="center" vertical="center" wrapText="1"/>
      <protection/>
    </xf>
    <xf numFmtId="4" fontId="1" fillId="0" borderId="40" xfId="0" applyNumberFormat="1"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4" fontId="1" fillId="0" borderId="41" xfId="0" applyNumberFormat="1" applyFont="1" applyFill="1" applyBorder="1" applyAlignment="1" applyProtection="1">
      <alignment horizontal="center" vertical="center" wrapText="1"/>
      <protection/>
    </xf>
    <xf numFmtId="0" fontId="12" fillId="0" borderId="31" xfId="0" applyFont="1" applyFill="1" applyBorder="1" applyAlignment="1" applyProtection="1">
      <alignment horizontal="center" vertical="center" wrapText="1"/>
      <protection/>
    </xf>
    <xf numFmtId="0" fontId="1" fillId="0" borderId="42"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4" fontId="1" fillId="0" borderId="42" xfId="0" applyNumberFormat="1" applyFont="1" applyFill="1" applyBorder="1" applyAlignment="1" applyProtection="1">
      <alignment horizontal="center" vertical="center" wrapText="1"/>
      <protection/>
    </xf>
    <xf numFmtId="0" fontId="12" fillId="0" borderId="34" xfId="0" applyFont="1" applyFill="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12" fillId="0" borderId="44"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187" fontId="1" fillId="0" borderId="45" xfId="0" applyNumberFormat="1" applyFont="1" applyFill="1" applyBorder="1" applyAlignment="1" applyProtection="1">
      <alignment horizontal="right" vertical="center" wrapText="1"/>
      <protection/>
    </xf>
    <xf numFmtId="180" fontId="1" fillId="0" borderId="46" xfId="49" applyNumberFormat="1" applyFont="1" applyFill="1" applyBorder="1" applyAlignment="1" applyProtection="1">
      <alignment horizontal="right" vertical="center" wrapText="1"/>
      <protection/>
    </xf>
    <xf numFmtId="0" fontId="3" fillId="0" borderId="13" xfId="0" applyFont="1" applyFill="1" applyBorder="1" applyAlignment="1" applyProtection="1">
      <alignment horizontal="center" vertical="center" wrapText="1"/>
      <protection/>
    </xf>
    <xf numFmtId="0" fontId="9" fillId="0" borderId="0" xfId="0" applyFont="1" applyFill="1" applyAlignment="1" applyProtection="1">
      <alignment vertical="center" wrapText="1"/>
      <protection/>
    </xf>
    <xf numFmtId="180" fontId="1" fillId="0" borderId="13" xfId="49" applyNumberFormat="1" applyFont="1" applyFill="1" applyBorder="1" applyAlignment="1" applyProtection="1">
      <alignment horizontal="center" vertical="center" wrapText="1"/>
      <protection/>
    </xf>
    <xf numFmtId="180" fontId="1" fillId="0" borderId="47" xfId="49" applyNumberFormat="1" applyFont="1" applyFill="1" applyBorder="1" applyAlignment="1" applyProtection="1">
      <alignment horizontal="right" vertical="center" wrapText="1"/>
      <protection/>
    </xf>
    <xf numFmtId="0" fontId="12" fillId="0" borderId="43" xfId="0" applyFont="1" applyFill="1" applyBorder="1" applyAlignment="1" applyProtection="1">
      <alignment horizontal="center" vertical="center" wrapText="1"/>
      <protection/>
    </xf>
    <xf numFmtId="180" fontId="1" fillId="0" borderId="48" xfId="49" applyNumberFormat="1" applyFont="1" applyFill="1" applyBorder="1" applyAlignment="1" applyProtection="1">
      <alignment vertical="center" wrapText="1"/>
      <protection/>
    </xf>
    <xf numFmtId="180" fontId="1" fillId="0" borderId="49" xfId="49" applyNumberFormat="1" applyFont="1" applyFill="1" applyBorder="1" applyAlignment="1" applyProtection="1">
      <alignment vertical="center" wrapText="1"/>
      <protection/>
    </xf>
    <xf numFmtId="180" fontId="1" fillId="0" borderId="50" xfId="49" applyNumberFormat="1" applyFont="1" applyFill="1" applyBorder="1" applyAlignment="1" applyProtection="1">
      <alignment vertical="center" wrapText="1"/>
      <protection/>
    </xf>
    <xf numFmtId="0" fontId="9" fillId="0" borderId="51" xfId="0" applyFont="1" applyFill="1" applyBorder="1" applyAlignment="1" applyProtection="1">
      <alignment vertical="center" wrapText="1"/>
      <protection/>
    </xf>
    <xf numFmtId="0" fontId="12" fillId="0" borderId="0" xfId="0" applyFont="1" applyBorder="1" applyAlignment="1" applyProtection="1">
      <alignment vertical="center"/>
      <protection/>
    </xf>
    <xf numFmtId="0" fontId="12" fillId="0" borderId="52" xfId="0" applyFont="1" applyFill="1" applyBorder="1" applyAlignment="1" applyProtection="1">
      <alignment horizontal="center" vertical="center" wrapText="1"/>
      <protection/>
    </xf>
    <xf numFmtId="0" fontId="11" fillId="0" borderId="44"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top" wrapText="1"/>
      <protection/>
    </xf>
    <xf numFmtId="0" fontId="1" fillId="0" borderId="54" xfId="0" applyFont="1" applyFill="1" applyBorder="1" applyAlignment="1" applyProtection="1">
      <alignment horizontal="justify" vertical="top" wrapText="1"/>
      <protection/>
    </xf>
    <xf numFmtId="38" fontId="1" fillId="0" borderId="55" xfId="49" applyFont="1" applyFill="1" applyBorder="1" applyAlignment="1" applyProtection="1">
      <alignment horizontal="right" vertical="center" wrapText="1"/>
      <protection/>
    </xf>
    <xf numFmtId="0" fontId="1" fillId="0" borderId="56" xfId="0" applyFont="1" applyFill="1" applyBorder="1" applyAlignment="1" applyProtection="1">
      <alignment horizontal="center" vertical="center" wrapText="1"/>
      <protection/>
    </xf>
    <xf numFmtId="0" fontId="1" fillId="0" borderId="0" xfId="0" applyFont="1" applyFill="1" applyAlignment="1" applyProtection="1">
      <alignment vertical="center"/>
      <protection/>
    </xf>
    <xf numFmtId="0" fontId="1" fillId="0" borderId="0" xfId="0" applyFont="1" applyFill="1" applyAlignment="1" applyProtection="1">
      <alignment vertical="top"/>
      <protection/>
    </xf>
    <xf numFmtId="0" fontId="1" fillId="0" borderId="57" xfId="0" applyFont="1" applyFill="1" applyBorder="1" applyAlignment="1" applyProtection="1">
      <alignment horizontal="right" vertical="center" wrapText="1"/>
      <protection/>
    </xf>
    <xf numFmtId="0" fontId="1" fillId="0" borderId="58" xfId="0" applyFont="1" applyFill="1" applyBorder="1" applyAlignment="1" applyProtection="1">
      <alignment horizontal="center" vertical="center" wrapText="1"/>
      <protection/>
    </xf>
    <xf numFmtId="0" fontId="2" fillId="0" borderId="59" xfId="0" applyFont="1" applyFill="1" applyBorder="1" applyAlignment="1" applyProtection="1">
      <alignment horizontal="right" vertical="center" wrapText="1"/>
      <protection/>
    </xf>
    <xf numFmtId="0" fontId="1" fillId="0" borderId="60" xfId="0" applyFont="1" applyFill="1" applyBorder="1" applyAlignment="1" applyProtection="1">
      <alignment horizontal="center" vertical="center" wrapText="1"/>
      <protection/>
    </xf>
    <xf numFmtId="0" fontId="1" fillId="0" borderId="61" xfId="0" applyFont="1" applyFill="1" applyBorder="1" applyAlignment="1" applyProtection="1">
      <alignment horizontal="center" vertical="center" wrapText="1"/>
      <protection/>
    </xf>
    <xf numFmtId="180" fontId="1" fillId="0" borderId="26" xfId="49" applyNumberFormat="1" applyFont="1" applyFill="1" applyBorder="1" applyAlignment="1" applyProtection="1">
      <alignment vertical="center" wrapText="1"/>
      <protection/>
    </xf>
    <xf numFmtId="180" fontId="1" fillId="0" borderId="28" xfId="49" applyNumberFormat="1" applyFont="1" applyFill="1" applyBorder="1" applyAlignment="1" applyProtection="1">
      <alignment vertical="center" wrapText="1"/>
      <protection/>
    </xf>
    <xf numFmtId="180" fontId="1" fillId="0" borderId="31" xfId="49" applyNumberFormat="1" applyFont="1" applyFill="1" applyBorder="1" applyAlignment="1" applyProtection="1">
      <alignment vertical="center" wrapText="1"/>
      <protection/>
    </xf>
    <xf numFmtId="180" fontId="1" fillId="0" borderId="34" xfId="49" applyNumberFormat="1" applyFont="1" applyFill="1" applyBorder="1" applyAlignment="1" applyProtection="1">
      <alignment vertical="center" wrapText="1"/>
      <protection/>
    </xf>
    <xf numFmtId="180" fontId="1" fillId="0" borderId="44" xfId="49" applyNumberFormat="1" applyFont="1" applyFill="1" applyBorder="1" applyAlignment="1" applyProtection="1">
      <alignment vertical="center" wrapText="1"/>
      <protection/>
    </xf>
    <xf numFmtId="180" fontId="1" fillId="0" borderId="62" xfId="49" applyNumberFormat="1" applyFont="1" applyFill="1" applyBorder="1" applyAlignment="1" applyProtection="1">
      <alignment vertical="center" wrapText="1"/>
      <protection/>
    </xf>
    <xf numFmtId="180" fontId="1" fillId="0" borderId="61" xfId="0" applyNumberFormat="1" applyFont="1" applyFill="1" applyBorder="1" applyAlignment="1" applyProtection="1">
      <alignment horizontal="right" vertical="center" wrapText="1"/>
      <protection/>
    </xf>
    <xf numFmtId="0" fontId="2" fillId="0" borderId="63" xfId="0" applyFont="1" applyFill="1" applyBorder="1" applyAlignment="1" applyProtection="1">
      <alignment horizontal="right" vertical="center" wrapText="1"/>
      <protection/>
    </xf>
    <xf numFmtId="180" fontId="1" fillId="0" borderId="64" xfId="49" applyNumberFormat="1" applyFont="1" applyFill="1" applyBorder="1" applyAlignment="1" applyProtection="1">
      <alignment horizontal="right" vertical="center" wrapText="1"/>
      <protection/>
    </xf>
    <xf numFmtId="180" fontId="1" fillId="0" borderId="65" xfId="49" applyNumberFormat="1" applyFont="1" applyFill="1" applyBorder="1" applyAlignment="1" applyProtection="1">
      <alignment horizontal="right" vertical="center" wrapText="1"/>
      <protection/>
    </xf>
    <xf numFmtId="180" fontId="1" fillId="0" borderId="66" xfId="49" applyNumberFormat="1" applyFont="1" applyFill="1" applyBorder="1" applyAlignment="1" applyProtection="1">
      <alignment horizontal="right" vertical="center" wrapText="1"/>
      <protection/>
    </xf>
    <xf numFmtId="180" fontId="1" fillId="0" borderId="67" xfId="49"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9" fillId="0" borderId="60" xfId="0" applyFont="1" applyBorder="1" applyAlignment="1" applyProtection="1">
      <alignment horizontal="center" vertical="center"/>
      <protection/>
    </xf>
    <xf numFmtId="0" fontId="9" fillId="0" borderId="61"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195" fontId="19" fillId="0" borderId="26" xfId="49" applyNumberFormat="1" applyFont="1" applyFill="1" applyBorder="1" applyAlignment="1" applyProtection="1">
      <alignment vertical="center" wrapText="1"/>
      <protection/>
    </xf>
    <xf numFmtId="195" fontId="19" fillId="0" borderId="28" xfId="49" applyNumberFormat="1" applyFont="1" applyFill="1" applyBorder="1" applyAlignment="1" applyProtection="1">
      <alignment vertical="center" wrapText="1"/>
      <protection/>
    </xf>
    <xf numFmtId="195" fontId="19" fillId="0" borderId="31" xfId="49" applyNumberFormat="1" applyFont="1" applyFill="1" applyBorder="1" applyAlignment="1" applyProtection="1">
      <alignment vertical="center" wrapText="1"/>
      <protection/>
    </xf>
    <xf numFmtId="195" fontId="19" fillId="0" borderId="34" xfId="49" applyNumberFormat="1" applyFont="1" applyFill="1" applyBorder="1" applyAlignment="1" applyProtection="1">
      <alignment vertical="center" wrapText="1"/>
      <protection/>
    </xf>
    <xf numFmtId="195" fontId="19" fillId="0" borderId="44" xfId="49" applyNumberFormat="1" applyFont="1" applyFill="1" applyBorder="1" applyAlignment="1" applyProtection="1">
      <alignment vertical="center" wrapText="1"/>
      <protection/>
    </xf>
    <xf numFmtId="195" fontId="19" fillId="0" borderId="62" xfId="49" applyNumberFormat="1" applyFont="1" applyFill="1" applyBorder="1" applyAlignment="1" applyProtection="1">
      <alignment vertical="center" wrapText="1"/>
      <protection/>
    </xf>
    <xf numFmtId="195" fontId="19" fillId="0" borderId="61" xfId="0" applyNumberFormat="1" applyFont="1" applyFill="1" applyBorder="1" applyAlignment="1" applyProtection="1">
      <alignment horizontal="right" vertical="center" wrapText="1"/>
      <protection/>
    </xf>
    <xf numFmtId="0" fontId="19" fillId="0" borderId="0" xfId="0" applyFont="1" applyAlignment="1" applyProtection="1">
      <alignment vertical="center"/>
      <protection/>
    </xf>
    <xf numFmtId="180" fontId="1" fillId="0" borderId="68" xfId="49" applyNumberFormat="1" applyFont="1" applyFill="1" applyBorder="1" applyAlignment="1" applyProtection="1">
      <alignment vertical="center" wrapText="1"/>
      <protection/>
    </xf>
    <xf numFmtId="180" fontId="1" fillId="0" borderId="69" xfId="49" applyNumberFormat="1" applyFont="1" applyFill="1" applyBorder="1" applyAlignment="1" applyProtection="1">
      <alignment vertical="center" wrapText="1"/>
      <protection/>
    </xf>
    <xf numFmtId="180" fontId="1" fillId="0" borderId="70" xfId="49" applyNumberFormat="1" applyFont="1" applyFill="1" applyBorder="1" applyAlignment="1" applyProtection="1">
      <alignment vertical="center" wrapText="1"/>
      <protection/>
    </xf>
    <xf numFmtId="180" fontId="1" fillId="0" borderId="71" xfId="49" applyNumberFormat="1" applyFont="1" applyFill="1" applyBorder="1" applyAlignment="1" applyProtection="1">
      <alignment vertical="center" wrapText="1"/>
      <protection/>
    </xf>
    <xf numFmtId="180" fontId="1" fillId="0" borderId="12" xfId="49" applyNumberFormat="1" applyFont="1" applyFill="1" applyBorder="1" applyAlignment="1" applyProtection="1">
      <alignment vertical="center" wrapText="1"/>
      <protection/>
    </xf>
    <xf numFmtId="4" fontId="1" fillId="0" borderId="72" xfId="0" applyNumberFormat="1" applyFont="1" applyFill="1" applyBorder="1" applyAlignment="1" applyProtection="1">
      <alignment horizontal="center" vertical="center" wrapText="1"/>
      <protection/>
    </xf>
    <xf numFmtId="0" fontId="1" fillId="0" borderId="73" xfId="0" applyFont="1" applyFill="1" applyBorder="1" applyAlignment="1" applyProtection="1">
      <alignment horizontal="center" vertical="center" wrapText="1"/>
      <protection/>
    </xf>
    <xf numFmtId="0" fontId="1" fillId="0" borderId="63" xfId="0" applyFont="1" applyFill="1" applyBorder="1" applyAlignment="1" applyProtection="1">
      <alignment horizontal="center" vertical="top" wrapText="1"/>
      <protection/>
    </xf>
    <xf numFmtId="0" fontId="12" fillId="0" borderId="74" xfId="0" applyFont="1" applyFill="1" applyBorder="1" applyAlignment="1" applyProtection="1">
      <alignment horizontal="center" vertical="center" wrapText="1"/>
      <protection/>
    </xf>
    <xf numFmtId="4" fontId="1" fillId="0" borderId="75" xfId="0" applyNumberFormat="1" applyFont="1" applyFill="1" applyBorder="1" applyAlignment="1" applyProtection="1">
      <alignment horizontal="center" vertical="center" wrapText="1"/>
      <protection/>
    </xf>
    <xf numFmtId="0" fontId="12" fillId="0" borderId="76" xfId="0" applyFont="1" applyFill="1" applyBorder="1" applyAlignment="1" applyProtection="1">
      <alignment horizontal="center" vertical="center" wrapText="1"/>
      <protection/>
    </xf>
    <xf numFmtId="4" fontId="1" fillId="0" borderId="77" xfId="0" applyNumberFormat="1" applyFont="1" applyFill="1" applyBorder="1" applyAlignment="1" applyProtection="1">
      <alignment horizontal="center" vertical="center" wrapText="1"/>
      <protection/>
    </xf>
    <xf numFmtId="0" fontId="12" fillId="0" borderId="78" xfId="0" applyFont="1" applyFill="1" applyBorder="1" applyAlignment="1" applyProtection="1">
      <alignment horizontal="center" vertical="center" wrapText="1"/>
      <protection/>
    </xf>
    <xf numFmtId="0" fontId="12" fillId="0" borderId="63" xfId="0" applyFont="1" applyFill="1" applyBorder="1" applyAlignment="1" applyProtection="1">
      <alignment horizontal="center" vertical="center" wrapText="1"/>
      <protection/>
    </xf>
    <xf numFmtId="38" fontId="1" fillId="33" borderId="79" xfId="49" applyFont="1" applyFill="1" applyBorder="1" applyAlignment="1" applyProtection="1">
      <alignment vertical="center" wrapText="1"/>
      <protection locked="0"/>
    </xf>
    <xf numFmtId="38" fontId="1" fillId="33" borderId="80" xfId="49" applyFont="1" applyFill="1" applyBorder="1" applyAlignment="1" applyProtection="1">
      <alignment vertical="center" wrapText="1"/>
      <protection locked="0"/>
    </xf>
    <xf numFmtId="38" fontId="1" fillId="33" borderId="81" xfId="49" applyFont="1" applyFill="1" applyBorder="1" applyAlignment="1" applyProtection="1">
      <alignment vertical="center" wrapText="1"/>
      <protection locked="0"/>
    </xf>
    <xf numFmtId="38" fontId="1" fillId="33" borderId="82" xfId="49" applyFont="1" applyFill="1" applyBorder="1" applyAlignment="1" applyProtection="1">
      <alignment vertical="center" wrapText="1"/>
      <protection locked="0"/>
    </xf>
    <xf numFmtId="38" fontId="1" fillId="33" borderId="83" xfId="49" applyFont="1" applyFill="1" applyBorder="1" applyAlignment="1" applyProtection="1">
      <alignment vertical="center" wrapText="1"/>
      <protection locked="0"/>
    </xf>
    <xf numFmtId="38" fontId="1" fillId="33" borderId="84" xfId="49" applyFont="1" applyFill="1" applyBorder="1" applyAlignment="1" applyProtection="1">
      <alignment vertical="center" wrapText="1"/>
      <protection locked="0"/>
    </xf>
    <xf numFmtId="0" fontId="2" fillId="33" borderId="85" xfId="0" applyFont="1" applyFill="1" applyBorder="1" applyAlignment="1" applyProtection="1">
      <alignment horizontal="center" vertical="center" wrapText="1"/>
      <protection locked="0"/>
    </xf>
    <xf numFmtId="187" fontId="15" fillId="33" borderId="34" xfId="0" applyNumberFormat="1" applyFont="1" applyFill="1" applyBorder="1" applyAlignment="1" applyProtection="1">
      <alignment horizontal="center" vertical="center" wrapText="1"/>
      <protection locked="0"/>
    </xf>
    <xf numFmtId="0" fontId="15" fillId="33" borderId="28" xfId="0" applyFont="1" applyFill="1" applyBorder="1" applyAlignment="1" applyProtection="1">
      <alignment horizontal="center" vertical="center" wrapText="1"/>
      <protection locked="0"/>
    </xf>
    <xf numFmtId="0" fontId="15" fillId="33" borderId="44" xfId="0" applyFont="1" applyFill="1" applyBorder="1" applyAlignment="1" applyProtection="1">
      <alignment horizontal="center" vertical="center" wrapText="1"/>
      <protection locked="0"/>
    </xf>
    <xf numFmtId="197" fontId="19" fillId="33" borderId="26" xfId="49" applyNumberFormat="1" applyFont="1" applyFill="1" applyBorder="1" applyAlignment="1" applyProtection="1">
      <alignment vertical="center" wrapText="1"/>
      <protection locked="0"/>
    </xf>
    <xf numFmtId="197" fontId="19" fillId="33" borderId="28" xfId="49" applyNumberFormat="1" applyFont="1" applyFill="1" applyBorder="1" applyAlignment="1" applyProtection="1">
      <alignment vertical="center" wrapText="1"/>
      <protection locked="0"/>
    </xf>
    <xf numFmtId="197" fontId="19" fillId="33" borderId="15" xfId="49" applyNumberFormat="1" applyFont="1" applyFill="1" applyBorder="1" applyAlignment="1" applyProtection="1">
      <alignment vertical="center" wrapText="1"/>
      <protection locked="0"/>
    </xf>
    <xf numFmtId="187" fontId="3" fillId="0" borderId="34" xfId="0" applyNumberFormat="1" applyFont="1" applyFill="1" applyBorder="1" applyAlignment="1" applyProtection="1">
      <alignment horizontal="center" vertical="center" wrapText="1"/>
      <protection/>
    </xf>
    <xf numFmtId="0" fontId="1" fillId="0" borderId="44" xfId="0" applyFont="1" applyFill="1" applyBorder="1" applyAlignment="1" applyProtection="1">
      <alignment horizontal="center" vertical="center" wrapText="1"/>
      <protection/>
    </xf>
    <xf numFmtId="0" fontId="0" fillId="0" borderId="86" xfId="0" applyBorder="1" applyAlignment="1">
      <alignment horizontal="center" vertical="center"/>
    </xf>
    <xf numFmtId="0" fontId="0" fillId="0" borderId="86" xfId="0" applyBorder="1" applyAlignment="1">
      <alignment vertical="center" wrapText="1"/>
    </xf>
    <xf numFmtId="0" fontId="1" fillId="0" borderId="87" xfId="0" applyFont="1" applyFill="1" applyBorder="1" applyAlignment="1" applyProtection="1">
      <alignment horizontal="center" vertical="center" wrapText="1"/>
      <protection/>
    </xf>
    <xf numFmtId="0" fontId="1" fillId="0" borderId="88" xfId="0" applyFont="1" applyFill="1" applyBorder="1" applyAlignment="1" applyProtection="1">
      <alignment horizontal="center" vertical="center" wrapText="1"/>
      <protection/>
    </xf>
    <xf numFmtId="0" fontId="1" fillId="0" borderId="51" xfId="0" applyFont="1" applyFill="1" applyBorder="1" applyAlignment="1" applyProtection="1">
      <alignment horizontal="center" vertical="center" wrapText="1"/>
      <protection/>
    </xf>
    <xf numFmtId="0" fontId="1" fillId="0" borderId="89" xfId="0" applyFont="1" applyFill="1" applyBorder="1" applyAlignment="1" applyProtection="1">
      <alignment horizontal="center" vertical="center" wrapText="1"/>
      <protection/>
    </xf>
    <xf numFmtId="0" fontId="1" fillId="0" borderId="90" xfId="0" applyFont="1" applyFill="1" applyBorder="1" applyAlignment="1" applyProtection="1">
      <alignment horizontal="center" vertical="center" wrapText="1"/>
      <protection/>
    </xf>
    <xf numFmtId="0" fontId="1" fillId="0" borderId="91" xfId="0" applyFont="1" applyFill="1" applyBorder="1" applyAlignment="1" applyProtection="1">
      <alignment horizontal="center" vertical="center" wrapText="1"/>
      <protection/>
    </xf>
    <xf numFmtId="0" fontId="9" fillId="0" borderId="80"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1" fillId="0" borderId="92" xfId="0" applyFont="1" applyFill="1" applyBorder="1" applyAlignment="1" applyProtection="1">
      <alignment horizontal="center" vertical="center" wrapText="1"/>
      <protection/>
    </xf>
    <xf numFmtId="0" fontId="1" fillId="0" borderId="86"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80" xfId="0" applyFont="1" applyFill="1" applyBorder="1" applyAlignment="1" applyProtection="1">
      <alignment horizontal="center" vertical="center" wrapText="1"/>
      <protection/>
    </xf>
    <xf numFmtId="0" fontId="1" fillId="0" borderId="49"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81" xfId="0" applyFont="1" applyFill="1" applyBorder="1" applyAlignment="1" applyProtection="1">
      <alignment horizontal="center" vertical="center" wrapText="1"/>
      <protection/>
    </xf>
    <xf numFmtId="0" fontId="1" fillId="0" borderId="93" xfId="0" applyFont="1" applyFill="1" applyBorder="1" applyAlignment="1" applyProtection="1">
      <alignment horizontal="center" vertical="center" wrapText="1"/>
      <protection/>
    </xf>
    <xf numFmtId="0" fontId="9" fillId="0" borderId="82" xfId="0" applyFont="1" applyFill="1" applyBorder="1" applyAlignment="1" applyProtection="1">
      <alignment horizontal="center" vertical="center" wrapText="1"/>
      <protection/>
    </xf>
    <xf numFmtId="0" fontId="9" fillId="0" borderId="48" xfId="0" applyFont="1" applyFill="1" applyBorder="1" applyAlignment="1" applyProtection="1">
      <alignment horizontal="center" vertical="center" wrapText="1"/>
      <protection/>
    </xf>
    <xf numFmtId="0" fontId="9" fillId="0" borderId="81" xfId="0" applyFont="1" applyFill="1" applyBorder="1" applyAlignment="1" applyProtection="1">
      <alignment horizontal="center" vertical="center" wrapText="1"/>
      <protection/>
    </xf>
    <xf numFmtId="0" fontId="9" fillId="0" borderId="93" xfId="0" applyFont="1" applyFill="1" applyBorder="1" applyAlignment="1" applyProtection="1">
      <alignment horizontal="center" vertical="center" wrapText="1"/>
      <protection/>
    </xf>
    <xf numFmtId="0" fontId="8" fillId="0" borderId="0" xfId="0" applyFont="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79" xfId="0" applyFont="1" applyFill="1" applyBorder="1" applyAlignment="1" applyProtection="1">
      <alignment horizontal="center" vertical="center" wrapText="1"/>
      <protection/>
    </xf>
    <xf numFmtId="0" fontId="1" fillId="0" borderId="94" xfId="0" applyFont="1" applyFill="1" applyBorder="1" applyAlignment="1" applyProtection="1">
      <alignment horizontal="center" vertical="center" wrapText="1"/>
      <protection/>
    </xf>
    <xf numFmtId="0" fontId="10" fillId="0" borderId="45" xfId="0" applyFont="1" applyBorder="1" applyAlignment="1" applyProtection="1">
      <alignment horizontal="center" vertical="center"/>
      <protection/>
    </xf>
    <xf numFmtId="0" fontId="1" fillId="0" borderId="95" xfId="0" applyFont="1" applyFill="1" applyBorder="1" applyAlignment="1" applyProtection="1">
      <alignment horizontal="center" vertical="center" wrapText="1"/>
      <protection/>
    </xf>
    <xf numFmtId="0" fontId="1" fillId="0" borderId="96" xfId="0" applyFont="1" applyFill="1" applyBorder="1" applyAlignment="1" applyProtection="1">
      <alignment horizontal="center" vertical="center" wrapText="1"/>
      <protection/>
    </xf>
    <xf numFmtId="0" fontId="8" fillId="0" borderId="87" xfId="0" applyFont="1" applyFill="1" applyBorder="1" applyAlignment="1" applyProtection="1">
      <alignment horizontal="center" vertical="center" textRotation="255" wrapText="1"/>
      <protection/>
    </xf>
    <xf numFmtId="0" fontId="7" fillId="0" borderId="1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8" fillId="0" borderId="10" xfId="0" applyFont="1" applyFill="1" applyBorder="1" applyAlignment="1" applyProtection="1">
      <alignment horizontal="center" vertical="center" textRotation="255" wrapText="1"/>
      <protection/>
    </xf>
    <xf numFmtId="0" fontId="8" fillId="0" borderId="19" xfId="0" applyFont="1" applyFill="1" applyBorder="1" applyAlignment="1" applyProtection="1">
      <alignment horizontal="center" vertical="center" textRotation="255" wrapText="1"/>
      <protection/>
    </xf>
    <xf numFmtId="0" fontId="1" fillId="0" borderId="32" xfId="0" applyFont="1" applyFill="1" applyBorder="1" applyAlignment="1" applyProtection="1">
      <alignment horizontal="center" vertical="center" wrapText="1"/>
      <protection/>
    </xf>
    <xf numFmtId="0" fontId="1" fillId="0" borderId="82" xfId="0" applyFont="1" applyFill="1" applyBorder="1" applyAlignment="1" applyProtection="1">
      <alignment horizontal="center" vertical="center" wrapText="1"/>
      <protection/>
    </xf>
    <xf numFmtId="0" fontId="1" fillId="0" borderId="48" xfId="0" applyFont="1" applyFill="1" applyBorder="1" applyAlignment="1" applyProtection="1">
      <alignment horizontal="center" vertical="center" wrapText="1"/>
      <protection/>
    </xf>
    <xf numFmtId="0" fontId="2" fillId="0" borderId="9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98" xfId="0" applyFont="1" applyFill="1" applyBorder="1" applyAlignment="1" applyProtection="1">
      <alignment horizontal="center" vertical="center" wrapText="1"/>
      <protection/>
    </xf>
    <xf numFmtId="0" fontId="2" fillId="0" borderId="99" xfId="0" applyFont="1" applyFill="1" applyBorder="1" applyAlignment="1" applyProtection="1">
      <alignment horizontal="center" vertical="center" wrapText="1"/>
      <protection/>
    </xf>
    <xf numFmtId="0" fontId="2" fillId="0" borderId="92" xfId="0" applyFont="1" applyFill="1" applyBorder="1" applyAlignment="1" applyProtection="1">
      <alignment horizontal="center" vertical="center" wrapText="1"/>
      <protection/>
    </xf>
    <xf numFmtId="0" fontId="2" fillId="0" borderId="86" xfId="0" applyFont="1" applyFill="1" applyBorder="1" applyAlignment="1" applyProtection="1">
      <alignment horizontal="center" vertical="center" wrapText="1"/>
      <protection/>
    </xf>
    <xf numFmtId="0" fontId="5" fillId="0" borderId="0" xfId="0" applyFont="1" applyAlignment="1">
      <alignment horizontal="left" vertical="center" wrapText="1"/>
    </xf>
    <xf numFmtId="0" fontId="8" fillId="0" borderId="95" xfId="0" applyFont="1" applyFill="1" applyBorder="1" applyAlignment="1" applyProtection="1">
      <alignment horizontal="center" vertical="center" wrapText="1"/>
      <protection/>
    </xf>
    <xf numFmtId="0" fontId="8" fillId="0" borderId="96" xfId="0" applyFont="1" applyFill="1" applyBorder="1" applyAlignment="1" applyProtection="1">
      <alignment horizontal="center" vertical="center" wrapText="1"/>
      <protection/>
    </xf>
    <xf numFmtId="0" fontId="1" fillId="0" borderId="100"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97"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101" xfId="0" applyFont="1" applyFill="1" applyBorder="1" applyAlignment="1" applyProtection="1">
      <alignment horizontal="center" vertical="center" wrapText="1"/>
      <protection/>
    </xf>
    <xf numFmtId="0" fontId="1" fillId="0" borderId="102"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locked="0"/>
    </xf>
    <xf numFmtId="0" fontId="1" fillId="0" borderId="103"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104"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xf>
    <xf numFmtId="0" fontId="1" fillId="0" borderId="105" xfId="0" applyFont="1" applyFill="1" applyBorder="1" applyAlignment="1" applyProtection="1">
      <alignment horizontal="center" vertical="center" wrapText="1"/>
      <protection/>
    </xf>
    <xf numFmtId="0" fontId="1" fillId="0" borderId="103" xfId="0" applyFont="1" applyFill="1" applyBorder="1" applyAlignment="1" applyProtection="1">
      <alignment horizontal="center" vertical="center" wrapText="1"/>
      <protection/>
    </xf>
    <xf numFmtId="0" fontId="1" fillId="0" borderId="35" xfId="0" applyFont="1" applyFill="1" applyBorder="1" applyAlignment="1" applyProtection="1">
      <alignment horizontal="center" vertical="center" wrapText="1"/>
      <protection/>
    </xf>
    <xf numFmtId="0" fontId="1" fillId="0" borderId="106" xfId="0" applyFont="1" applyFill="1" applyBorder="1" applyAlignment="1" applyProtection="1">
      <alignment horizontal="center" vertical="center" wrapText="1"/>
      <protection/>
    </xf>
    <xf numFmtId="0" fontId="1" fillId="0" borderId="107"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locked="0"/>
    </xf>
    <xf numFmtId="0" fontId="1" fillId="0" borderId="91" xfId="0" applyFont="1" applyFill="1" applyBorder="1" applyAlignment="1" applyProtection="1">
      <alignment horizontal="center" vertical="center" wrapText="1"/>
      <protection locked="0"/>
    </xf>
    <xf numFmtId="0" fontId="1" fillId="0" borderId="108" xfId="0" applyFont="1" applyFill="1" applyBorder="1" applyAlignment="1" applyProtection="1">
      <alignment horizontal="center" vertical="center" wrapText="1"/>
      <protection/>
    </xf>
    <xf numFmtId="0" fontId="1" fillId="0" borderId="109" xfId="0" applyFont="1" applyFill="1" applyBorder="1" applyAlignment="1" applyProtection="1">
      <alignment horizontal="center" vertical="center" wrapText="1"/>
      <protection/>
    </xf>
    <xf numFmtId="0" fontId="1" fillId="0" borderId="110" xfId="0" applyFont="1" applyFill="1" applyBorder="1" applyAlignment="1" applyProtection="1">
      <alignment horizontal="center" vertical="center" wrapText="1"/>
      <protection/>
    </xf>
    <xf numFmtId="0" fontId="1" fillId="0" borderId="111" xfId="0" applyFont="1" applyFill="1" applyBorder="1" applyAlignment="1" applyProtection="1">
      <alignment horizontal="center" vertical="center" wrapText="1"/>
      <protection/>
    </xf>
    <xf numFmtId="0" fontId="1" fillId="0" borderId="112" xfId="0" applyFont="1" applyFill="1" applyBorder="1" applyAlignment="1" applyProtection="1">
      <alignment horizontal="center" vertical="center" wrapText="1"/>
      <protection/>
    </xf>
    <xf numFmtId="0" fontId="1" fillId="0" borderId="113" xfId="0" applyFont="1" applyFill="1" applyBorder="1" applyAlignment="1" applyProtection="1">
      <alignment horizontal="center" vertical="center" wrapText="1"/>
      <protection/>
    </xf>
    <xf numFmtId="0" fontId="12" fillId="0" borderId="60" xfId="0" applyFont="1" applyFill="1" applyBorder="1" applyAlignment="1" applyProtection="1">
      <alignment horizontal="center" vertical="center" wrapText="1"/>
      <protection/>
    </xf>
    <xf numFmtId="0" fontId="12" fillId="0" borderId="61"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 fillId="0" borderId="114" xfId="0" applyFont="1" applyFill="1" applyBorder="1" applyAlignment="1" applyProtection="1">
      <alignment horizontal="center" vertical="center" wrapText="1"/>
      <protection/>
    </xf>
    <xf numFmtId="0" fontId="1" fillId="0" borderId="115" xfId="0" applyFont="1" applyFill="1" applyBorder="1" applyAlignment="1" applyProtection="1">
      <alignment horizontal="center" vertical="center" wrapText="1"/>
      <protection/>
    </xf>
    <xf numFmtId="0" fontId="1" fillId="0" borderId="116" xfId="0" applyFont="1" applyFill="1" applyBorder="1" applyAlignment="1" applyProtection="1">
      <alignment horizontal="center" vertical="center" wrapText="1"/>
      <protection/>
    </xf>
    <xf numFmtId="0" fontId="12" fillId="0" borderId="117" xfId="0" applyFont="1" applyFill="1" applyBorder="1" applyAlignment="1" applyProtection="1">
      <alignment horizontal="center" vertical="center" wrapText="1"/>
      <protection/>
    </xf>
    <xf numFmtId="0" fontId="12" fillId="0" borderId="118" xfId="0" applyFont="1" applyFill="1" applyBorder="1" applyAlignment="1" applyProtection="1">
      <alignment horizontal="center" vertical="center" wrapText="1"/>
      <protection/>
    </xf>
    <xf numFmtId="0" fontId="12" fillId="0" borderId="119" xfId="0" applyFont="1" applyFill="1" applyBorder="1" applyAlignment="1" applyProtection="1">
      <alignment horizontal="center" vertical="center" wrapText="1"/>
      <protection/>
    </xf>
    <xf numFmtId="0" fontId="1" fillId="0" borderId="87" xfId="0" applyFont="1" applyFill="1" applyBorder="1" applyAlignment="1" applyProtection="1">
      <alignment horizontal="center" vertical="center" shrinkToFit="1"/>
      <protection/>
    </xf>
    <xf numFmtId="0" fontId="1" fillId="0" borderId="88" xfId="0" applyFont="1" applyFill="1" applyBorder="1" applyAlignment="1" applyProtection="1">
      <alignment horizontal="center" vertical="center" shrinkToFit="1"/>
      <protection/>
    </xf>
    <xf numFmtId="0" fontId="5" fillId="0" borderId="0" xfId="0" applyFont="1" applyAlignment="1">
      <alignment vertical="top" wrapText="1"/>
    </xf>
    <xf numFmtId="0" fontId="0" fillId="0" borderId="86" xfId="0" applyBorder="1" applyAlignment="1">
      <alignment horizontal="center" vertical="center"/>
    </xf>
    <xf numFmtId="0" fontId="22" fillId="0" borderId="0" xfId="0" applyFont="1" applyAlignment="1">
      <alignment horizontal="center" vertical="center" wrapText="1"/>
    </xf>
    <xf numFmtId="0" fontId="22" fillId="8" borderId="120" xfId="0" applyFont="1" applyFill="1" applyBorder="1" applyAlignment="1">
      <alignment horizontal="center" vertical="center"/>
    </xf>
    <xf numFmtId="0" fontId="22" fillId="8" borderId="109" xfId="0" applyFont="1" applyFill="1" applyBorder="1" applyAlignment="1">
      <alignment horizontal="center" vertical="center"/>
    </xf>
    <xf numFmtId="0" fontId="22" fillId="8" borderId="121" xfId="0" applyFont="1" applyFill="1" applyBorder="1" applyAlignment="1">
      <alignment horizontal="center" vertical="center"/>
    </xf>
    <xf numFmtId="0" fontId="0" fillId="0" borderId="122" xfId="0"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left" vertical="center" wrapText="1"/>
    </xf>
    <xf numFmtId="199" fontId="0" fillId="0" borderId="122" xfId="0" applyNumberFormat="1" applyBorder="1" applyAlignment="1">
      <alignment horizontal="center" vertical="center"/>
    </xf>
    <xf numFmtId="199" fontId="0" fillId="0" borderId="123" xfId="0" applyNumberFormat="1" applyBorder="1" applyAlignment="1">
      <alignment horizontal="center" vertical="center"/>
    </xf>
    <xf numFmtId="199" fontId="0" fillId="0" borderId="124"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48"/>
  <sheetViews>
    <sheetView showGridLines="0" tabSelected="1" showOutlineSymbols="0" zoomScale="90" zoomScaleNormal="90" zoomScalePageLayoutView="0" workbookViewId="0" topLeftCell="A1">
      <selection activeCell="H26" sqref="H26"/>
    </sheetView>
  </sheetViews>
  <sheetFormatPr defaultColWidth="9.00390625" defaultRowHeight="13.5"/>
  <cols>
    <col min="1" max="1" width="1.875" style="9" customWidth="1"/>
    <col min="2" max="2" width="4.625" style="9" customWidth="1"/>
    <col min="3" max="3" width="6.875" style="9" customWidth="1"/>
    <col min="4" max="4" width="3.875" style="9" customWidth="1"/>
    <col min="5" max="5" width="6.875" style="9" customWidth="1"/>
    <col min="6" max="6" width="17.50390625" style="9" customWidth="1"/>
    <col min="7" max="7" width="8.875" style="9" customWidth="1"/>
    <col min="8" max="8" width="11.875" style="9" customWidth="1"/>
    <col min="9" max="9" width="14.25390625" style="9" customWidth="1"/>
    <col min="10" max="10" width="12.00390625" style="9" customWidth="1"/>
    <col min="11" max="11" width="10.75390625" style="9" customWidth="1"/>
    <col min="12" max="12" width="0.875" style="9" customWidth="1"/>
    <col min="13" max="13" width="10.125" style="9" hidden="1" customWidth="1"/>
    <col min="14" max="14" width="8.50390625" style="9" hidden="1" customWidth="1"/>
    <col min="15" max="16384" width="9.00390625" style="9" customWidth="1"/>
  </cols>
  <sheetData>
    <row r="1" spans="2:11" ht="24.75" customHeight="1">
      <c r="B1" s="163" t="s">
        <v>56</v>
      </c>
      <c r="C1" s="163"/>
      <c r="D1" s="163"/>
      <c r="E1" s="163"/>
      <c r="F1" s="163"/>
      <c r="G1" s="163"/>
      <c r="H1" s="163"/>
      <c r="I1" s="163"/>
      <c r="J1" s="163"/>
      <c r="K1" s="163"/>
    </row>
    <row r="2" spans="2:11" ht="24" customHeight="1" thickBot="1">
      <c r="B2" s="173"/>
      <c r="C2" s="173"/>
      <c r="D2" s="173"/>
      <c r="E2" s="173"/>
      <c r="F2" s="173"/>
      <c r="G2" s="173"/>
      <c r="H2" s="173"/>
      <c r="I2" s="173"/>
      <c r="J2" s="173"/>
      <c r="K2" s="173"/>
    </row>
    <row r="3" spans="2:11" ht="17.25" customHeight="1">
      <c r="B3" s="143" t="s">
        <v>39</v>
      </c>
      <c r="C3" s="145"/>
      <c r="D3" s="145"/>
      <c r="E3" s="145"/>
      <c r="F3" s="144"/>
      <c r="G3" s="143" t="s">
        <v>63</v>
      </c>
      <c r="H3" s="145"/>
      <c r="I3" s="144"/>
      <c r="J3" s="143" t="s">
        <v>61</v>
      </c>
      <c r="K3" s="144"/>
    </row>
    <row r="4" spans="2:11" ht="5.25" customHeight="1">
      <c r="B4" s="164"/>
      <c r="C4" s="165"/>
      <c r="D4" s="165"/>
      <c r="E4" s="165"/>
      <c r="F4" s="166"/>
      <c r="G4" s="2"/>
      <c r="H4" s="14"/>
      <c r="I4" s="14"/>
      <c r="J4" s="15"/>
      <c r="K4" s="16"/>
    </row>
    <row r="5" spans="2:11" ht="15.75" customHeight="1">
      <c r="B5" s="164"/>
      <c r="C5" s="165"/>
      <c r="D5" s="165"/>
      <c r="E5" s="165"/>
      <c r="F5" s="166"/>
      <c r="G5" s="17" t="s">
        <v>57</v>
      </c>
      <c r="H5" s="18" t="s">
        <v>58</v>
      </c>
      <c r="I5" s="14" t="s">
        <v>59</v>
      </c>
      <c r="J5" s="15"/>
      <c r="K5" s="16"/>
    </row>
    <row r="6" spans="2:11" ht="14.25" customHeight="1" thickBot="1">
      <c r="B6" s="167"/>
      <c r="C6" s="168"/>
      <c r="D6" s="168"/>
      <c r="E6" s="168"/>
      <c r="F6" s="169"/>
      <c r="G6" s="20"/>
      <c r="H6" s="21" t="s">
        <v>76</v>
      </c>
      <c r="I6" s="22" t="s">
        <v>60</v>
      </c>
      <c r="J6" s="19" t="s">
        <v>62</v>
      </c>
      <c r="K6" s="6"/>
    </row>
    <row r="7" spans="2:14" ht="15" customHeight="1">
      <c r="B7" s="176" t="s">
        <v>38</v>
      </c>
      <c r="C7" s="170" t="s">
        <v>40</v>
      </c>
      <c r="D7" s="171"/>
      <c r="E7" s="171"/>
      <c r="F7" s="172"/>
      <c r="G7" s="24" t="s">
        <v>0</v>
      </c>
      <c r="H7" s="126"/>
      <c r="I7" s="25">
        <f aca="true" t="shared" si="0" ref="I7:I35">IF(SUM(H7)=0,"",H7*J7)</f>
      </c>
      <c r="J7" s="26">
        <v>38.2</v>
      </c>
      <c r="K7" s="27" t="s">
        <v>44</v>
      </c>
      <c r="M7" s="9">
        <v>0.258</v>
      </c>
      <c r="N7" s="9">
        <f aca="true" t="shared" si="1" ref="N7:N29">+J7*M7/1000</f>
        <v>0.0098556</v>
      </c>
    </row>
    <row r="8" spans="2:14" ht="15" customHeight="1">
      <c r="B8" s="179"/>
      <c r="C8" s="146" t="s">
        <v>31</v>
      </c>
      <c r="D8" s="147"/>
      <c r="E8" s="147"/>
      <c r="F8" s="148"/>
      <c r="G8" s="23" t="s">
        <v>0</v>
      </c>
      <c r="H8" s="127"/>
      <c r="I8" s="28">
        <f t="shared" si="0"/>
      </c>
      <c r="J8" s="29">
        <v>35.3</v>
      </c>
      <c r="K8" s="30" t="s">
        <v>44</v>
      </c>
      <c r="M8" s="9">
        <v>0.258</v>
      </c>
      <c r="N8" s="9">
        <f t="shared" si="1"/>
        <v>0.0091074</v>
      </c>
    </row>
    <row r="9" spans="2:14" ht="15" customHeight="1">
      <c r="B9" s="179"/>
      <c r="C9" s="153" t="s">
        <v>45</v>
      </c>
      <c r="D9" s="154"/>
      <c r="E9" s="154"/>
      <c r="F9" s="155"/>
      <c r="G9" s="23" t="s">
        <v>0</v>
      </c>
      <c r="H9" s="127"/>
      <c r="I9" s="28">
        <f t="shared" si="0"/>
      </c>
      <c r="J9" s="29">
        <v>34.6</v>
      </c>
      <c r="K9" s="30" t="s">
        <v>44</v>
      </c>
      <c r="M9" s="9">
        <v>0.258</v>
      </c>
      <c r="N9" s="9">
        <f t="shared" si="1"/>
        <v>0.0089268</v>
      </c>
    </row>
    <row r="10" spans="2:14" ht="15" customHeight="1">
      <c r="B10" s="179"/>
      <c r="C10" s="153" t="s">
        <v>1</v>
      </c>
      <c r="D10" s="154"/>
      <c r="E10" s="154"/>
      <c r="F10" s="155"/>
      <c r="G10" s="23" t="s">
        <v>0</v>
      </c>
      <c r="H10" s="127"/>
      <c r="I10" s="28">
        <f t="shared" si="0"/>
      </c>
      <c r="J10" s="29">
        <v>33.6</v>
      </c>
      <c r="K10" s="30" t="s">
        <v>44</v>
      </c>
      <c r="M10" s="9">
        <v>0.258</v>
      </c>
      <c r="N10" s="9">
        <f t="shared" si="1"/>
        <v>0.0086688</v>
      </c>
    </row>
    <row r="11" spans="2:14" ht="15" customHeight="1">
      <c r="B11" s="179"/>
      <c r="C11" s="153" t="s">
        <v>2</v>
      </c>
      <c r="D11" s="154"/>
      <c r="E11" s="154"/>
      <c r="F11" s="155"/>
      <c r="G11" s="23" t="s">
        <v>0</v>
      </c>
      <c r="H11" s="127"/>
      <c r="I11" s="28">
        <f t="shared" si="0"/>
      </c>
      <c r="J11" s="29">
        <v>36.7</v>
      </c>
      <c r="K11" s="30" t="s">
        <v>44</v>
      </c>
      <c r="M11" s="9">
        <v>0.258</v>
      </c>
      <c r="N11" s="9">
        <f t="shared" si="1"/>
        <v>0.0094686</v>
      </c>
    </row>
    <row r="12" spans="2:14" ht="15" customHeight="1">
      <c r="B12" s="179"/>
      <c r="C12" s="153" t="s">
        <v>3</v>
      </c>
      <c r="D12" s="154"/>
      <c r="E12" s="154"/>
      <c r="F12" s="155"/>
      <c r="G12" s="23" t="s">
        <v>0</v>
      </c>
      <c r="H12" s="127"/>
      <c r="I12" s="28">
        <f t="shared" si="0"/>
      </c>
      <c r="J12" s="29">
        <v>37.7</v>
      </c>
      <c r="K12" s="30" t="s">
        <v>44</v>
      </c>
      <c r="M12" s="9">
        <v>0.258</v>
      </c>
      <c r="N12" s="9">
        <f t="shared" si="1"/>
        <v>0.009726600000000002</v>
      </c>
    </row>
    <row r="13" spans="2:14" ht="15" customHeight="1">
      <c r="B13" s="179"/>
      <c r="C13" s="153" t="s">
        <v>4</v>
      </c>
      <c r="D13" s="154"/>
      <c r="E13" s="154"/>
      <c r="F13" s="155"/>
      <c r="G13" s="23" t="s">
        <v>0</v>
      </c>
      <c r="H13" s="127"/>
      <c r="I13" s="28">
        <f t="shared" si="0"/>
      </c>
      <c r="J13" s="29">
        <v>39.1</v>
      </c>
      <c r="K13" s="30" t="s">
        <v>44</v>
      </c>
      <c r="M13" s="9">
        <v>0.258</v>
      </c>
      <c r="N13" s="9">
        <f t="shared" si="1"/>
        <v>0.010087800000000001</v>
      </c>
    </row>
    <row r="14" spans="2:14" ht="15" customHeight="1">
      <c r="B14" s="179"/>
      <c r="C14" s="153" t="s">
        <v>5</v>
      </c>
      <c r="D14" s="154"/>
      <c r="E14" s="154"/>
      <c r="F14" s="155"/>
      <c r="G14" s="23" t="s">
        <v>0</v>
      </c>
      <c r="H14" s="127"/>
      <c r="I14" s="28">
        <f t="shared" si="0"/>
      </c>
      <c r="J14" s="29">
        <v>41.9</v>
      </c>
      <c r="K14" s="30" t="s">
        <v>44</v>
      </c>
      <c r="M14" s="9">
        <v>0.258</v>
      </c>
      <c r="N14" s="9">
        <f t="shared" si="1"/>
        <v>0.0108102</v>
      </c>
    </row>
    <row r="15" spans="2:14" ht="15" customHeight="1">
      <c r="B15" s="179"/>
      <c r="C15" s="153" t="s">
        <v>6</v>
      </c>
      <c r="D15" s="154"/>
      <c r="E15" s="154"/>
      <c r="F15" s="155"/>
      <c r="G15" s="23" t="s">
        <v>7</v>
      </c>
      <c r="H15" s="127"/>
      <c r="I15" s="28">
        <f t="shared" si="0"/>
      </c>
      <c r="J15" s="29">
        <v>40.9</v>
      </c>
      <c r="K15" s="30" t="s">
        <v>46</v>
      </c>
      <c r="M15" s="9">
        <v>0.258</v>
      </c>
      <c r="N15" s="9">
        <f t="shared" si="1"/>
        <v>0.0105522</v>
      </c>
    </row>
    <row r="16" spans="2:14" ht="15" customHeight="1">
      <c r="B16" s="179"/>
      <c r="C16" s="156" t="s">
        <v>8</v>
      </c>
      <c r="D16" s="157"/>
      <c r="E16" s="157"/>
      <c r="F16" s="158"/>
      <c r="G16" s="31" t="s">
        <v>7</v>
      </c>
      <c r="H16" s="128"/>
      <c r="I16" s="32">
        <f t="shared" si="0"/>
      </c>
      <c r="J16" s="33">
        <v>29.9</v>
      </c>
      <c r="K16" s="34" t="s">
        <v>46</v>
      </c>
      <c r="M16" s="9">
        <v>0.258</v>
      </c>
      <c r="N16" s="9">
        <f t="shared" si="1"/>
        <v>0.0077142</v>
      </c>
    </row>
    <row r="17" spans="2:14" ht="15" customHeight="1">
      <c r="B17" s="179"/>
      <c r="C17" s="188" t="s">
        <v>9</v>
      </c>
      <c r="D17" s="189"/>
      <c r="E17" s="159" t="s">
        <v>10</v>
      </c>
      <c r="F17" s="160"/>
      <c r="G17" s="35" t="s">
        <v>7</v>
      </c>
      <c r="H17" s="129"/>
      <c r="I17" s="36">
        <f t="shared" si="0"/>
      </c>
      <c r="J17" s="37">
        <v>50.8</v>
      </c>
      <c r="K17" s="38" t="s">
        <v>46</v>
      </c>
      <c r="M17" s="9">
        <v>0.258</v>
      </c>
      <c r="N17" s="9">
        <f t="shared" si="1"/>
        <v>0.013106399999999999</v>
      </c>
    </row>
    <row r="18" spans="2:14" ht="15" customHeight="1">
      <c r="B18" s="179"/>
      <c r="C18" s="188"/>
      <c r="D18" s="189"/>
      <c r="E18" s="161" t="s">
        <v>11</v>
      </c>
      <c r="F18" s="162"/>
      <c r="G18" s="39" t="s">
        <v>47</v>
      </c>
      <c r="H18" s="128"/>
      <c r="I18" s="32">
        <f t="shared" si="0"/>
      </c>
      <c r="J18" s="33">
        <v>44.9</v>
      </c>
      <c r="K18" s="34" t="s">
        <v>48</v>
      </c>
      <c r="M18" s="9">
        <v>0.258</v>
      </c>
      <c r="N18" s="9">
        <f t="shared" si="1"/>
        <v>0.0115842</v>
      </c>
    </row>
    <row r="19" spans="2:14" ht="15" customHeight="1">
      <c r="B19" s="179"/>
      <c r="C19" s="184" t="s">
        <v>49</v>
      </c>
      <c r="D19" s="185"/>
      <c r="E19" s="159" t="s">
        <v>12</v>
      </c>
      <c r="F19" s="160"/>
      <c r="G19" s="35" t="s">
        <v>7</v>
      </c>
      <c r="H19" s="129"/>
      <c r="I19" s="36">
        <f t="shared" si="0"/>
      </c>
      <c r="J19" s="37">
        <v>54.6</v>
      </c>
      <c r="K19" s="38" t="s">
        <v>46</v>
      </c>
      <c r="M19" s="9">
        <v>0.258</v>
      </c>
      <c r="N19" s="9">
        <f t="shared" si="1"/>
        <v>0.0140868</v>
      </c>
    </row>
    <row r="20" spans="2:14" ht="15" customHeight="1">
      <c r="B20" s="179"/>
      <c r="C20" s="186"/>
      <c r="D20" s="187"/>
      <c r="E20" s="161" t="s">
        <v>13</v>
      </c>
      <c r="F20" s="162"/>
      <c r="G20" s="39" t="s">
        <v>47</v>
      </c>
      <c r="H20" s="128"/>
      <c r="I20" s="32">
        <f t="shared" si="0"/>
      </c>
      <c r="J20" s="33">
        <v>43.5</v>
      </c>
      <c r="K20" s="34" t="s">
        <v>50</v>
      </c>
      <c r="M20" s="9">
        <v>0.258</v>
      </c>
      <c r="N20" s="9">
        <f t="shared" si="1"/>
        <v>0.011223</v>
      </c>
    </row>
    <row r="21" spans="2:14" ht="15" customHeight="1">
      <c r="B21" s="179"/>
      <c r="C21" s="151" t="s">
        <v>14</v>
      </c>
      <c r="D21" s="152"/>
      <c r="E21" s="159" t="s">
        <v>15</v>
      </c>
      <c r="F21" s="160"/>
      <c r="G21" s="35" t="s">
        <v>7</v>
      </c>
      <c r="H21" s="129"/>
      <c r="I21" s="36">
        <f t="shared" si="0"/>
      </c>
      <c r="J21" s="139">
        <v>29</v>
      </c>
      <c r="K21" s="38" t="s">
        <v>46</v>
      </c>
      <c r="M21" s="9">
        <v>0.258</v>
      </c>
      <c r="N21" s="9">
        <f t="shared" si="1"/>
        <v>0.007482</v>
      </c>
    </row>
    <row r="22" spans="2:14" ht="15" customHeight="1">
      <c r="B22" s="179"/>
      <c r="C22" s="151"/>
      <c r="D22" s="152"/>
      <c r="E22" s="149" t="s">
        <v>16</v>
      </c>
      <c r="F22" s="150"/>
      <c r="G22" s="23" t="s">
        <v>7</v>
      </c>
      <c r="H22" s="127"/>
      <c r="I22" s="28">
        <f t="shared" si="0"/>
      </c>
      <c r="J22" s="29">
        <v>25.7</v>
      </c>
      <c r="K22" s="30" t="s">
        <v>46</v>
      </c>
      <c r="M22" s="9">
        <v>0.258</v>
      </c>
      <c r="N22" s="9">
        <f t="shared" si="1"/>
        <v>0.0066306</v>
      </c>
    </row>
    <row r="23" spans="2:14" ht="15" customHeight="1">
      <c r="B23" s="179"/>
      <c r="C23" s="151"/>
      <c r="D23" s="152"/>
      <c r="E23" s="161" t="s">
        <v>17</v>
      </c>
      <c r="F23" s="162"/>
      <c r="G23" s="31" t="s">
        <v>7</v>
      </c>
      <c r="H23" s="128"/>
      <c r="I23" s="32">
        <f t="shared" si="0"/>
      </c>
      <c r="J23" s="33">
        <v>26.9</v>
      </c>
      <c r="K23" s="34" t="s">
        <v>46</v>
      </c>
      <c r="M23" s="9">
        <v>0.258</v>
      </c>
      <c r="N23" s="9">
        <f t="shared" si="1"/>
        <v>0.0069402</v>
      </c>
    </row>
    <row r="24" spans="2:14" ht="15" customHeight="1">
      <c r="B24" s="179"/>
      <c r="C24" s="181" t="s">
        <v>18</v>
      </c>
      <c r="D24" s="182"/>
      <c r="E24" s="182"/>
      <c r="F24" s="183"/>
      <c r="G24" s="35" t="s">
        <v>7</v>
      </c>
      <c r="H24" s="129"/>
      <c r="I24" s="36">
        <f t="shared" si="0"/>
      </c>
      <c r="J24" s="37">
        <v>29.4</v>
      </c>
      <c r="K24" s="38" t="s">
        <v>46</v>
      </c>
      <c r="M24" s="9">
        <v>0.258</v>
      </c>
      <c r="N24" s="9">
        <f t="shared" si="1"/>
        <v>0.007585199999999999</v>
      </c>
    </row>
    <row r="25" spans="2:14" ht="15" customHeight="1">
      <c r="B25" s="179"/>
      <c r="C25" s="153" t="s">
        <v>19</v>
      </c>
      <c r="D25" s="154"/>
      <c r="E25" s="154"/>
      <c r="F25" s="155"/>
      <c r="G25" s="23" t="s">
        <v>7</v>
      </c>
      <c r="H25" s="127"/>
      <c r="I25" s="28">
        <f t="shared" si="0"/>
      </c>
      <c r="J25" s="29">
        <v>37.3</v>
      </c>
      <c r="K25" s="30" t="s">
        <v>46</v>
      </c>
      <c r="M25" s="9">
        <v>0.258</v>
      </c>
      <c r="N25" s="9">
        <f t="shared" si="1"/>
        <v>0.0096234</v>
      </c>
    </row>
    <row r="26" spans="2:14" ht="15" customHeight="1">
      <c r="B26" s="179"/>
      <c r="C26" s="153" t="s">
        <v>20</v>
      </c>
      <c r="D26" s="154"/>
      <c r="E26" s="154"/>
      <c r="F26" s="155"/>
      <c r="G26" s="40" t="s">
        <v>47</v>
      </c>
      <c r="H26" s="127"/>
      <c r="I26" s="28">
        <f t="shared" si="0"/>
      </c>
      <c r="J26" s="29">
        <v>21.1</v>
      </c>
      <c r="K26" s="30" t="s">
        <v>50</v>
      </c>
      <c r="M26" s="9">
        <v>0.258</v>
      </c>
      <c r="N26" s="9">
        <f t="shared" si="1"/>
        <v>0.0054438</v>
      </c>
    </row>
    <row r="27" spans="2:14" ht="15" customHeight="1">
      <c r="B27" s="179"/>
      <c r="C27" s="153" t="s">
        <v>21</v>
      </c>
      <c r="D27" s="154"/>
      <c r="E27" s="154"/>
      <c r="F27" s="155"/>
      <c r="G27" s="40" t="s">
        <v>47</v>
      </c>
      <c r="H27" s="127"/>
      <c r="I27" s="28">
        <f t="shared" si="0"/>
      </c>
      <c r="J27" s="29">
        <v>3.41</v>
      </c>
      <c r="K27" s="30" t="s">
        <v>50</v>
      </c>
      <c r="M27" s="9">
        <v>0.258</v>
      </c>
      <c r="N27" s="9">
        <f t="shared" si="1"/>
        <v>0.00087978</v>
      </c>
    </row>
    <row r="28" spans="2:14" ht="15" customHeight="1">
      <c r="B28" s="179"/>
      <c r="C28" s="156" t="s">
        <v>22</v>
      </c>
      <c r="D28" s="157"/>
      <c r="E28" s="157"/>
      <c r="F28" s="158"/>
      <c r="G28" s="39" t="s">
        <v>47</v>
      </c>
      <c r="H28" s="128"/>
      <c r="I28" s="32">
        <f t="shared" si="0"/>
      </c>
      <c r="J28" s="33">
        <v>8.41</v>
      </c>
      <c r="K28" s="34" t="s">
        <v>50</v>
      </c>
      <c r="M28" s="9">
        <v>0.258</v>
      </c>
      <c r="N28" s="9">
        <f t="shared" si="1"/>
        <v>0.00216978</v>
      </c>
    </row>
    <row r="29" spans="2:14" ht="15" customHeight="1">
      <c r="B29" s="179"/>
      <c r="C29" s="195" t="s">
        <v>66</v>
      </c>
      <c r="D29" s="196"/>
      <c r="E29" s="201" t="s">
        <v>65</v>
      </c>
      <c r="F29" s="202"/>
      <c r="G29" s="41" t="s">
        <v>47</v>
      </c>
      <c r="H29" s="129"/>
      <c r="I29" s="69">
        <f t="shared" si="0"/>
      </c>
      <c r="J29" s="133"/>
      <c r="K29" s="38" t="s">
        <v>50</v>
      </c>
      <c r="M29" s="9">
        <v>0.258</v>
      </c>
      <c r="N29" s="9">
        <f t="shared" si="1"/>
        <v>0</v>
      </c>
    </row>
    <row r="30" spans="2:11" ht="15" customHeight="1">
      <c r="B30" s="179"/>
      <c r="C30" s="164"/>
      <c r="D30" s="197"/>
      <c r="E30" s="209"/>
      <c r="F30" s="210"/>
      <c r="G30" s="40" t="s">
        <v>51</v>
      </c>
      <c r="H30" s="127"/>
      <c r="I30" s="70">
        <f t="shared" si="0"/>
      </c>
      <c r="J30" s="134"/>
      <c r="K30" s="30" t="s">
        <v>52</v>
      </c>
    </row>
    <row r="31" spans="2:11" ht="15" customHeight="1" thickBot="1">
      <c r="B31" s="179"/>
      <c r="C31" s="167"/>
      <c r="D31" s="198"/>
      <c r="E31" s="199"/>
      <c r="F31" s="200"/>
      <c r="G31" s="74" t="s">
        <v>53</v>
      </c>
      <c r="H31" s="130"/>
      <c r="I31" s="71">
        <f t="shared" si="0"/>
      </c>
      <c r="J31" s="135"/>
      <c r="K31" s="75" t="s">
        <v>54</v>
      </c>
    </row>
    <row r="32" spans="2:11" ht="15" customHeight="1">
      <c r="B32" s="179"/>
      <c r="C32" s="206" t="s">
        <v>32</v>
      </c>
      <c r="D32" s="207"/>
      <c r="E32" s="207"/>
      <c r="F32" s="208"/>
      <c r="G32" s="43" t="s">
        <v>23</v>
      </c>
      <c r="H32" s="131"/>
      <c r="I32" s="44">
        <f t="shared" si="0"/>
      </c>
      <c r="J32" s="48">
        <v>1.02</v>
      </c>
      <c r="K32" s="217" t="s">
        <v>37</v>
      </c>
    </row>
    <row r="33" spans="2:11" ht="15" customHeight="1">
      <c r="B33" s="179"/>
      <c r="C33" s="146" t="s">
        <v>33</v>
      </c>
      <c r="D33" s="147"/>
      <c r="E33" s="147"/>
      <c r="F33" s="148"/>
      <c r="G33" s="40" t="s">
        <v>23</v>
      </c>
      <c r="H33" s="127"/>
      <c r="I33" s="28">
        <f t="shared" si="0"/>
      </c>
      <c r="J33" s="76">
        <v>1.36</v>
      </c>
      <c r="K33" s="218"/>
    </row>
    <row r="34" spans="2:11" ht="15" customHeight="1">
      <c r="B34" s="179"/>
      <c r="C34" s="146" t="s">
        <v>24</v>
      </c>
      <c r="D34" s="147"/>
      <c r="E34" s="147"/>
      <c r="F34" s="148"/>
      <c r="G34" s="40" t="s">
        <v>23</v>
      </c>
      <c r="H34" s="127"/>
      <c r="I34" s="28">
        <f t="shared" si="0"/>
      </c>
      <c r="J34" s="76">
        <v>1.36</v>
      </c>
      <c r="K34" s="218"/>
    </row>
    <row r="35" spans="2:11" ht="15" thickBot="1">
      <c r="B35" s="179"/>
      <c r="C35" s="203" t="s">
        <v>64</v>
      </c>
      <c r="D35" s="204"/>
      <c r="E35" s="204"/>
      <c r="F35" s="205"/>
      <c r="G35" s="68" t="s">
        <v>23</v>
      </c>
      <c r="H35" s="130"/>
      <c r="I35" s="45">
        <f t="shared" si="0"/>
      </c>
      <c r="J35" s="77">
        <v>1.36</v>
      </c>
      <c r="K35" s="219"/>
    </row>
    <row r="36" spans="2:11" ht="30.75" customHeight="1" thickBot="1">
      <c r="B36" s="180"/>
      <c r="C36" s="175" t="s">
        <v>36</v>
      </c>
      <c r="D36" s="175"/>
      <c r="E36" s="175"/>
      <c r="F36" s="194"/>
      <c r="G36" s="2"/>
      <c r="H36" s="78"/>
      <c r="I36" s="46">
        <f>IF(SUM(I7:I35)=0,"",SUM(I7:I35))</f>
      </c>
      <c r="J36" s="66">
        <f>IF(SUM(I36)=0,"",I36*J43)</f>
      </c>
      <c r="K36" s="3"/>
    </row>
    <row r="37" spans="2:14" ht="19.5" customHeight="1">
      <c r="B37" s="176" t="s">
        <v>41</v>
      </c>
      <c r="C37" s="220" t="s">
        <v>25</v>
      </c>
      <c r="D37" s="221"/>
      <c r="E37" s="222"/>
      <c r="F37" s="42" t="s">
        <v>26</v>
      </c>
      <c r="G37" s="47" t="s">
        <v>27</v>
      </c>
      <c r="H37" s="126"/>
      <c r="I37" s="25">
        <f>IF(SUM(H37)=0,"",H37*J37)</f>
      </c>
      <c r="J37" s="48">
        <v>9.97</v>
      </c>
      <c r="K37" s="49" t="s">
        <v>34</v>
      </c>
      <c r="M37" s="9">
        <v>0.258</v>
      </c>
      <c r="N37" s="9">
        <f>+J37*M37/1000</f>
        <v>0.0025722600000000003</v>
      </c>
    </row>
    <row r="38" spans="2:14" ht="19.5" customHeight="1">
      <c r="B38" s="177"/>
      <c r="C38" s="211"/>
      <c r="D38" s="212"/>
      <c r="E38" s="213"/>
      <c r="F38" s="50" t="s">
        <v>30</v>
      </c>
      <c r="G38" s="51" t="s">
        <v>27</v>
      </c>
      <c r="H38" s="128"/>
      <c r="I38" s="32">
        <f>IF(SUM(H38)=0,"",H38*J38)</f>
      </c>
      <c r="J38" s="52">
        <v>9.28</v>
      </c>
      <c r="K38" s="53" t="s">
        <v>34</v>
      </c>
      <c r="M38" s="9">
        <v>0.258</v>
      </c>
      <c r="N38" s="9">
        <f>+J38*M38/1000</f>
        <v>0.0023942399999999997</v>
      </c>
    </row>
    <row r="39" spans="2:11" ht="19.5" customHeight="1">
      <c r="B39" s="177"/>
      <c r="C39" s="211" t="s">
        <v>28</v>
      </c>
      <c r="D39" s="212"/>
      <c r="E39" s="213"/>
      <c r="F39" s="54" t="s">
        <v>29</v>
      </c>
      <c r="G39" s="55" t="s">
        <v>27</v>
      </c>
      <c r="H39" s="129"/>
      <c r="I39" s="36">
        <f>IF(SUM(H39)=0,"",H39*J39)</f>
      </c>
      <c r="J39" s="56">
        <v>9.76</v>
      </c>
      <c r="K39" s="57" t="s">
        <v>34</v>
      </c>
    </row>
    <row r="40" spans="2:11" ht="19.5" customHeight="1" thickBot="1">
      <c r="B40" s="177"/>
      <c r="C40" s="214"/>
      <c r="D40" s="215"/>
      <c r="E40" s="216"/>
      <c r="F40" s="58" t="s">
        <v>42</v>
      </c>
      <c r="G40" s="59" t="s">
        <v>27</v>
      </c>
      <c r="H40" s="132"/>
      <c r="I40" s="4" t="s">
        <v>43</v>
      </c>
      <c r="J40" s="80" t="s">
        <v>67</v>
      </c>
      <c r="K40" s="60" t="s">
        <v>34</v>
      </c>
    </row>
    <row r="41" spans="2:14" ht="30" customHeight="1" thickBot="1">
      <c r="B41" s="178"/>
      <c r="C41" s="175" t="s">
        <v>35</v>
      </c>
      <c r="D41" s="175"/>
      <c r="E41" s="193"/>
      <c r="F41" s="194"/>
      <c r="G41" s="61" t="s">
        <v>27</v>
      </c>
      <c r="H41" s="79">
        <f>IF(SUM(H37:H39)=0,"",SUM(H37:H39))</f>
      </c>
      <c r="I41" s="62">
        <f>IF(SUM(I37:I39)=0,"",SUM(I37:I39))</f>
      </c>
      <c r="J41" s="5"/>
      <c r="K41" s="6"/>
      <c r="N41" s="10"/>
    </row>
    <row r="42" spans="2:11" ht="33" customHeight="1" thickBot="1">
      <c r="B42" s="174" t="s">
        <v>75</v>
      </c>
      <c r="C42" s="175"/>
      <c r="D42" s="175"/>
      <c r="E42" s="175"/>
      <c r="F42" s="175"/>
      <c r="G42" s="175"/>
      <c r="H42" s="168"/>
      <c r="I42" s="63">
        <f>IF(SUM(I36,I41)=0,"",SUM(I36,I41))</f>
      </c>
      <c r="J42" s="7"/>
      <c r="K42" s="8"/>
    </row>
    <row r="43" spans="2:11" ht="36.75" customHeight="1" thickBot="1" thickTop="1">
      <c r="B43" s="191" t="s">
        <v>74</v>
      </c>
      <c r="C43" s="192"/>
      <c r="D43" s="192"/>
      <c r="E43" s="192"/>
      <c r="F43" s="192"/>
      <c r="G43" s="192"/>
      <c r="H43" s="83" t="s">
        <v>73</v>
      </c>
      <c r="I43" s="67">
        <f>IF(SUM(I42)=0,"",I42*J43)</f>
      </c>
      <c r="J43" s="8">
        <v>0.0258</v>
      </c>
      <c r="K43" s="64" t="s">
        <v>55</v>
      </c>
    </row>
    <row r="44" spans="2:11" ht="8.25" customHeight="1">
      <c r="B44" s="65"/>
      <c r="C44" s="65"/>
      <c r="D44" s="65"/>
      <c r="E44" s="65"/>
      <c r="F44" s="65"/>
      <c r="G44" s="65"/>
      <c r="H44" s="72"/>
      <c r="I44" s="65"/>
      <c r="J44" s="72"/>
      <c r="K44" s="65"/>
    </row>
    <row r="45" spans="2:13" ht="27.75" customHeight="1">
      <c r="B45" s="82" t="s">
        <v>68</v>
      </c>
      <c r="C45" s="190" t="s">
        <v>70</v>
      </c>
      <c r="D45" s="190"/>
      <c r="E45" s="190"/>
      <c r="F45" s="190"/>
      <c r="G45" s="190"/>
      <c r="H45" s="190"/>
      <c r="I45" s="190"/>
      <c r="J45" s="190"/>
      <c r="K45" s="190"/>
      <c r="L45" s="11"/>
      <c r="M45" s="11"/>
    </row>
    <row r="46" spans="2:13" ht="11.25" customHeight="1">
      <c r="B46" s="12"/>
      <c r="C46" s="1" t="s">
        <v>71</v>
      </c>
      <c r="D46" s="13"/>
      <c r="E46" s="13"/>
      <c r="F46" s="13"/>
      <c r="G46" s="13"/>
      <c r="H46" s="73"/>
      <c r="I46" s="73"/>
      <c r="J46" s="73"/>
      <c r="K46" s="13"/>
      <c r="L46" s="11"/>
      <c r="M46" s="11"/>
    </row>
    <row r="47" spans="2:13" ht="11.25" customHeight="1">
      <c r="B47" s="81" t="s">
        <v>69</v>
      </c>
      <c r="C47" s="1" t="s">
        <v>72</v>
      </c>
      <c r="D47" s="13"/>
      <c r="E47" s="13"/>
      <c r="F47" s="13"/>
      <c r="G47" s="13"/>
      <c r="H47" s="13"/>
      <c r="I47" s="13"/>
      <c r="J47" s="13"/>
      <c r="K47" s="13"/>
      <c r="L47" s="11"/>
      <c r="M47" s="11"/>
    </row>
    <row r="48" ht="11.25" customHeight="1">
      <c r="C48" s="1"/>
    </row>
    <row r="49" ht="11.25" customHeight="1"/>
    <row r="50" ht="11.25" customHeight="1"/>
    <row r="51" ht="11.25" customHeight="1"/>
    <row r="52" ht="11.25" customHeight="1"/>
    <row r="53" ht="11.25" customHeight="1"/>
  </sheetData>
  <sheetProtection sheet="1" objects="1" scenarios="1" selectLockedCells="1"/>
  <mergeCells count="48">
    <mergeCell ref="E30:F30"/>
    <mergeCell ref="C39:E40"/>
    <mergeCell ref="C36:F36"/>
    <mergeCell ref="K32:K35"/>
    <mergeCell ref="C27:F27"/>
    <mergeCell ref="C28:F28"/>
    <mergeCell ref="C37:E38"/>
    <mergeCell ref="C34:F34"/>
    <mergeCell ref="E23:F23"/>
    <mergeCell ref="C45:K45"/>
    <mergeCell ref="B43:G43"/>
    <mergeCell ref="C41:F41"/>
    <mergeCell ref="C29:D31"/>
    <mergeCell ref="E31:F31"/>
    <mergeCell ref="E29:F29"/>
    <mergeCell ref="C35:F35"/>
    <mergeCell ref="C32:F32"/>
    <mergeCell ref="C33:F33"/>
    <mergeCell ref="B42:H42"/>
    <mergeCell ref="B37:B41"/>
    <mergeCell ref="B7:B36"/>
    <mergeCell ref="C24:F24"/>
    <mergeCell ref="C25:F25"/>
    <mergeCell ref="C26:F26"/>
    <mergeCell ref="C10:F10"/>
    <mergeCell ref="E20:F20"/>
    <mergeCell ref="C19:D20"/>
    <mergeCell ref="C17:D18"/>
    <mergeCell ref="E17:F17"/>
    <mergeCell ref="E18:F18"/>
    <mergeCell ref="E19:F19"/>
    <mergeCell ref="C13:F13"/>
    <mergeCell ref="C14:F14"/>
    <mergeCell ref="B1:K1"/>
    <mergeCell ref="B3:F6"/>
    <mergeCell ref="C7:F7"/>
    <mergeCell ref="C9:F9"/>
    <mergeCell ref="B2:K2"/>
    <mergeCell ref="J3:K3"/>
    <mergeCell ref="G3:I3"/>
    <mergeCell ref="C8:F8"/>
    <mergeCell ref="E22:F22"/>
    <mergeCell ref="C21:D23"/>
    <mergeCell ref="C11:F11"/>
    <mergeCell ref="C15:F15"/>
    <mergeCell ref="C16:F16"/>
    <mergeCell ref="E21:F21"/>
    <mergeCell ref="C12:F12"/>
  </mergeCells>
  <printOptions/>
  <pageMargins left="0.3937007874015748" right="0.1968503937007874" top="0.3937007874015748" bottom="0.1968503937007874" header="0.5118110236220472" footer="0.5118110236220472"/>
  <pageSetup fitToHeight="1" fitToWidth="1" horizontalDpi="1200" verticalDpi="12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Q49"/>
  <sheetViews>
    <sheetView showGridLines="0" showOutlineSymbols="0" zoomScale="90" zoomScaleNormal="90" zoomScaleSheetLayoutView="90" zoomScalePageLayoutView="0" workbookViewId="0" topLeftCell="A1">
      <selection activeCell="H38" sqref="H38"/>
    </sheetView>
  </sheetViews>
  <sheetFormatPr defaultColWidth="9.00390625" defaultRowHeight="13.5"/>
  <cols>
    <col min="1" max="1" width="1.875" style="9" customWidth="1"/>
    <col min="2" max="2" width="4.625" style="9" customWidth="1"/>
    <col min="3" max="3" width="6.875" style="9" customWidth="1"/>
    <col min="4" max="4" width="3.875" style="9" customWidth="1"/>
    <col min="5" max="5" width="6.875" style="9" customWidth="1"/>
    <col min="6" max="6" width="17.50390625" style="9" customWidth="1"/>
    <col min="7" max="7" width="6.875" style="9" bestFit="1" customWidth="1"/>
    <col min="8" max="8" width="8.50390625" style="9" customWidth="1"/>
    <col min="9" max="9" width="10.375" style="9" customWidth="1"/>
    <col min="10" max="10" width="11.125" style="9" bestFit="1" customWidth="1"/>
    <col min="11" max="11" width="8.75390625" style="9" customWidth="1"/>
    <col min="12" max="12" width="8.875" style="9" bestFit="1" customWidth="1"/>
    <col min="13" max="13" width="0.875" style="9" customWidth="1"/>
    <col min="14" max="14" width="10.125" style="9" hidden="1" customWidth="1"/>
    <col min="15" max="15" width="8.50390625" style="9" hidden="1" customWidth="1"/>
    <col min="16" max="16" width="8.875" style="100" bestFit="1" customWidth="1"/>
    <col min="17" max="17" width="8.625" style="100" bestFit="1" customWidth="1"/>
    <col min="18" max="16384" width="9.00390625" style="9" customWidth="1"/>
  </cols>
  <sheetData>
    <row r="1" spans="2:12" ht="24.75" customHeight="1">
      <c r="B1" s="163" t="s">
        <v>101</v>
      </c>
      <c r="C1" s="163"/>
      <c r="D1" s="163"/>
      <c r="E1" s="163"/>
      <c r="F1" s="163"/>
      <c r="G1" s="163"/>
      <c r="H1" s="163"/>
      <c r="I1" s="163"/>
      <c r="J1" s="163"/>
      <c r="K1" s="163"/>
      <c r="L1" s="163"/>
    </row>
    <row r="2" spans="2:12" ht="24" customHeight="1" thickBot="1">
      <c r="B2" s="173"/>
      <c r="C2" s="173"/>
      <c r="D2" s="173"/>
      <c r="E2" s="173"/>
      <c r="F2" s="173"/>
      <c r="G2" s="173"/>
      <c r="H2" s="173"/>
      <c r="I2" s="173"/>
      <c r="J2" s="173"/>
      <c r="K2" s="173"/>
      <c r="L2" s="173"/>
    </row>
    <row r="3" spans="2:17" ht="17.25" customHeight="1">
      <c r="B3" s="143" t="s">
        <v>77</v>
      </c>
      <c r="C3" s="145"/>
      <c r="D3" s="145"/>
      <c r="E3" s="145"/>
      <c r="F3" s="144"/>
      <c r="G3" s="143" t="s">
        <v>78</v>
      </c>
      <c r="H3" s="145"/>
      <c r="I3" s="145"/>
      <c r="J3" s="86" t="s">
        <v>93</v>
      </c>
      <c r="K3" s="226" t="s">
        <v>61</v>
      </c>
      <c r="L3" s="227"/>
      <c r="P3" s="101" t="s">
        <v>95</v>
      </c>
      <c r="Q3" s="101" t="s">
        <v>95</v>
      </c>
    </row>
    <row r="4" spans="2:17" ht="5.25" customHeight="1">
      <c r="B4" s="164"/>
      <c r="C4" s="165"/>
      <c r="D4" s="165"/>
      <c r="E4" s="165"/>
      <c r="F4" s="166"/>
      <c r="G4" s="2"/>
      <c r="H4" s="14"/>
      <c r="I4" s="14"/>
      <c r="J4" s="87"/>
      <c r="K4" s="15"/>
      <c r="L4" s="16"/>
      <c r="P4" s="102"/>
      <c r="Q4" s="102"/>
    </row>
    <row r="5" spans="2:17" ht="15.75" customHeight="1">
      <c r="B5" s="164"/>
      <c r="C5" s="165"/>
      <c r="D5" s="165"/>
      <c r="E5" s="165"/>
      <c r="F5" s="166"/>
      <c r="G5" s="17" t="s">
        <v>57</v>
      </c>
      <c r="H5" s="18" t="s">
        <v>58</v>
      </c>
      <c r="I5" s="14" t="s">
        <v>59</v>
      </c>
      <c r="J5" s="87" t="s">
        <v>94</v>
      </c>
      <c r="K5" s="15"/>
      <c r="L5" s="16"/>
      <c r="P5" s="102" t="s">
        <v>98</v>
      </c>
      <c r="Q5" s="102" t="s">
        <v>97</v>
      </c>
    </row>
    <row r="6" spans="2:17" ht="14.25" customHeight="1" thickBot="1">
      <c r="B6" s="167"/>
      <c r="C6" s="168"/>
      <c r="D6" s="168"/>
      <c r="E6" s="168"/>
      <c r="F6" s="169"/>
      <c r="G6" s="20"/>
      <c r="H6" s="21" t="s">
        <v>79</v>
      </c>
      <c r="I6" s="84" t="s">
        <v>60</v>
      </c>
      <c r="J6" s="7" t="s">
        <v>102</v>
      </c>
      <c r="K6" s="19" t="s">
        <v>62</v>
      </c>
      <c r="L6" s="6"/>
      <c r="P6" s="103" t="s">
        <v>103</v>
      </c>
      <c r="Q6" s="103"/>
    </row>
    <row r="7" spans="2:17" ht="15" customHeight="1">
      <c r="B7" s="176" t="s">
        <v>38</v>
      </c>
      <c r="C7" s="170" t="s">
        <v>80</v>
      </c>
      <c r="D7" s="171"/>
      <c r="E7" s="171"/>
      <c r="F7" s="172"/>
      <c r="G7" s="24" t="s">
        <v>0</v>
      </c>
      <c r="H7" s="126"/>
      <c r="I7" s="25">
        <f aca="true" t="shared" si="0" ref="I7:I32">IF(SUM(H7)=0,"",H7*K7)</f>
      </c>
      <c r="J7" s="88">
        <f>IF(SUM(I7)=0,"",I7*P7)</f>
      </c>
      <c r="K7" s="26">
        <v>38.2</v>
      </c>
      <c r="L7" s="27" t="s">
        <v>44</v>
      </c>
      <c r="N7" s="9">
        <v>0.258</v>
      </c>
      <c r="O7" s="9">
        <f aca="true" t="shared" si="1" ref="O7:O30">+K7*N7/1000</f>
        <v>0.0098556</v>
      </c>
      <c r="P7" s="104">
        <f>ROUND(+Q7*44/12,4)</f>
        <v>0.0686</v>
      </c>
      <c r="Q7" s="104">
        <v>0.0187</v>
      </c>
    </row>
    <row r="8" spans="2:17" ht="15" customHeight="1">
      <c r="B8" s="179"/>
      <c r="C8" s="146" t="s">
        <v>31</v>
      </c>
      <c r="D8" s="147"/>
      <c r="E8" s="147"/>
      <c r="F8" s="148"/>
      <c r="G8" s="23" t="s">
        <v>0</v>
      </c>
      <c r="H8" s="127"/>
      <c r="I8" s="28">
        <f t="shared" si="0"/>
      </c>
      <c r="J8" s="89">
        <f aca="true" t="shared" si="2" ref="J8:J32">IF(SUM(I8)=0,"",I8*P8)</f>
      </c>
      <c r="K8" s="29">
        <v>35.3</v>
      </c>
      <c r="L8" s="30" t="s">
        <v>44</v>
      </c>
      <c r="N8" s="9">
        <v>0.258</v>
      </c>
      <c r="O8" s="9">
        <f t="shared" si="1"/>
        <v>0.0091074</v>
      </c>
      <c r="P8" s="105">
        <f aca="true" t="shared" si="3" ref="P8:P32">ROUND(+Q8*44/12,4)</f>
        <v>0.0675</v>
      </c>
      <c r="Q8" s="105">
        <v>0.0184</v>
      </c>
    </row>
    <row r="9" spans="2:17" ht="15" customHeight="1">
      <c r="B9" s="179"/>
      <c r="C9" s="153" t="s">
        <v>81</v>
      </c>
      <c r="D9" s="154"/>
      <c r="E9" s="154"/>
      <c r="F9" s="155"/>
      <c r="G9" s="23" t="s">
        <v>0</v>
      </c>
      <c r="H9" s="127"/>
      <c r="I9" s="28">
        <f t="shared" si="0"/>
      </c>
      <c r="J9" s="89">
        <f t="shared" si="2"/>
      </c>
      <c r="K9" s="29">
        <v>34.6</v>
      </c>
      <c r="L9" s="30" t="s">
        <v>44</v>
      </c>
      <c r="N9" s="9">
        <v>0.258</v>
      </c>
      <c r="O9" s="9">
        <f t="shared" si="1"/>
        <v>0.0089268</v>
      </c>
      <c r="P9" s="105">
        <f t="shared" si="3"/>
        <v>0.0671</v>
      </c>
      <c r="Q9" s="105">
        <v>0.0183</v>
      </c>
    </row>
    <row r="10" spans="2:17" ht="15" customHeight="1">
      <c r="B10" s="179"/>
      <c r="C10" s="153" t="s">
        <v>1</v>
      </c>
      <c r="D10" s="154"/>
      <c r="E10" s="154"/>
      <c r="F10" s="155"/>
      <c r="G10" s="23" t="s">
        <v>0</v>
      </c>
      <c r="H10" s="127"/>
      <c r="I10" s="28">
        <f t="shared" si="0"/>
      </c>
      <c r="J10" s="89">
        <f t="shared" si="2"/>
      </c>
      <c r="K10" s="29">
        <v>33.6</v>
      </c>
      <c r="L10" s="30" t="s">
        <v>44</v>
      </c>
      <c r="N10" s="9">
        <v>0.258</v>
      </c>
      <c r="O10" s="9">
        <f t="shared" si="1"/>
        <v>0.0086688</v>
      </c>
      <c r="P10" s="105">
        <f t="shared" si="3"/>
        <v>0.0667</v>
      </c>
      <c r="Q10" s="105">
        <v>0.0182</v>
      </c>
    </row>
    <row r="11" spans="2:17" ht="15" customHeight="1">
      <c r="B11" s="179"/>
      <c r="C11" s="153" t="s">
        <v>99</v>
      </c>
      <c r="D11" s="154"/>
      <c r="E11" s="154"/>
      <c r="F11" s="155"/>
      <c r="G11" s="23" t="s">
        <v>100</v>
      </c>
      <c r="H11" s="127"/>
      <c r="I11" s="28">
        <f>IF(SUM(H11)=0,"",H11*K11)</f>
      </c>
      <c r="J11" s="89">
        <f>IF(SUM(I11)=0,"",I11*P11)</f>
      </c>
      <c r="K11" s="29">
        <v>36.7</v>
      </c>
      <c r="L11" s="30" t="s">
        <v>44</v>
      </c>
      <c r="P11" s="105">
        <f t="shared" si="3"/>
        <v>0.0671</v>
      </c>
      <c r="Q11" s="105">
        <v>0.0183</v>
      </c>
    </row>
    <row r="12" spans="2:17" ht="15" customHeight="1">
      <c r="B12" s="179"/>
      <c r="C12" s="153" t="s">
        <v>2</v>
      </c>
      <c r="D12" s="154"/>
      <c r="E12" s="154"/>
      <c r="F12" s="155"/>
      <c r="G12" s="23" t="s">
        <v>0</v>
      </c>
      <c r="H12" s="127"/>
      <c r="I12" s="28">
        <f t="shared" si="0"/>
      </c>
      <c r="J12" s="89">
        <f t="shared" si="2"/>
      </c>
      <c r="K12" s="29">
        <v>36.7</v>
      </c>
      <c r="L12" s="30" t="s">
        <v>44</v>
      </c>
      <c r="N12" s="9">
        <v>0.258</v>
      </c>
      <c r="O12" s="9">
        <f t="shared" si="1"/>
        <v>0.0094686</v>
      </c>
      <c r="P12" s="105">
        <f t="shared" si="3"/>
        <v>0.0678</v>
      </c>
      <c r="Q12" s="105">
        <v>0.0185</v>
      </c>
    </row>
    <row r="13" spans="2:17" ht="15" customHeight="1">
      <c r="B13" s="179"/>
      <c r="C13" s="153" t="s">
        <v>3</v>
      </c>
      <c r="D13" s="154"/>
      <c r="E13" s="154"/>
      <c r="F13" s="155"/>
      <c r="G13" s="23" t="s">
        <v>0</v>
      </c>
      <c r="H13" s="127"/>
      <c r="I13" s="28">
        <f t="shared" si="0"/>
      </c>
      <c r="J13" s="89">
        <f t="shared" si="2"/>
      </c>
      <c r="K13" s="29">
        <v>37.7</v>
      </c>
      <c r="L13" s="30" t="s">
        <v>44</v>
      </c>
      <c r="N13" s="9">
        <v>0.258</v>
      </c>
      <c r="O13" s="9">
        <f t="shared" si="1"/>
        <v>0.009726600000000002</v>
      </c>
      <c r="P13" s="105">
        <f t="shared" si="3"/>
        <v>0.0686</v>
      </c>
      <c r="Q13" s="105">
        <v>0.0187</v>
      </c>
    </row>
    <row r="14" spans="2:17" ht="15" customHeight="1">
      <c r="B14" s="179"/>
      <c r="C14" s="153" t="s">
        <v>4</v>
      </c>
      <c r="D14" s="154"/>
      <c r="E14" s="154"/>
      <c r="F14" s="155"/>
      <c r="G14" s="23" t="s">
        <v>0</v>
      </c>
      <c r="H14" s="127"/>
      <c r="I14" s="28">
        <f t="shared" si="0"/>
      </c>
      <c r="J14" s="89">
        <f t="shared" si="2"/>
      </c>
      <c r="K14" s="29">
        <v>39.1</v>
      </c>
      <c r="L14" s="30" t="s">
        <v>44</v>
      </c>
      <c r="N14" s="9">
        <v>0.258</v>
      </c>
      <c r="O14" s="9">
        <f t="shared" si="1"/>
        <v>0.010087800000000001</v>
      </c>
      <c r="P14" s="105">
        <f t="shared" si="3"/>
        <v>0.0693</v>
      </c>
      <c r="Q14" s="105">
        <v>0.0189</v>
      </c>
    </row>
    <row r="15" spans="2:17" ht="15" customHeight="1">
      <c r="B15" s="179"/>
      <c r="C15" s="153" t="s">
        <v>5</v>
      </c>
      <c r="D15" s="154"/>
      <c r="E15" s="154"/>
      <c r="F15" s="155"/>
      <c r="G15" s="23" t="s">
        <v>0</v>
      </c>
      <c r="H15" s="127"/>
      <c r="I15" s="28">
        <f t="shared" si="0"/>
      </c>
      <c r="J15" s="89">
        <f t="shared" si="2"/>
      </c>
      <c r="K15" s="29">
        <v>41.9</v>
      </c>
      <c r="L15" s="30" t="s">
        <v>44</v>
      </c>
      <c r="N15" s="9">
        <v>0.258</v>
      </c>
      <c r="O15" s="9">
        <f t="shared" si="1"/>
        <v>0.0108102</v>
      </c>
      <c r="P15" s="105">
        <f t="shared" si="3"/>
        <v>0.0715</v>
      </c>
      <c r="Q15" s="105">
        <v>0.0195</v>
      </c>
    </row>
    <row r="16" spans="2:17" ht="15" customHeight="1">
      <c r="B16" s="179"/>
      <c r="C16" s="153" t="s">
        <v>6</v>
      </c>
      <c r="D16" s="154"/>
      <c r="E16" s="154"/>
      <c r="F16" s="155"/>
      <c r="G16" s="23" t="s">
        <v>7</v>
      </c>
      <c r="H16" s="127"/>
      <c r="I16" s="28">
        <f t="shared" si="0"/>
      </c>
      <c r="J16" s="89">
        <f t="shared" si="2"/>
      </c>
      <c r="K16" s="29">
        <v>40.9</v>
      </c>
      <c r="L16" s="30" t="s">
        <v>46</v>
      </c>
      <c r="N16" s="9">
        <v>0.258</v>
      </c>
      <c r="O16" s="9">
        <f t="shared" si="1"/>
        <v>0.0105522</v>
      </c>
      <c r="P16" s="105">
        <f t="shared" si="3"/>
        <v>0.0763</v>
      </c>
      <c r="Q16" s="105">
        <v>0.0208</v>
      </c>
    </row>
    <row r="17" spans="2:17" ht="15" customHeight="1">
      <c r="B17" s="179"/>
      <c r="C17" s="156" t="s">
        <v>8</v>
      </c>
      <c r="D17" s="157"/>
      <c r="E17" s="157"/>
      <c r="F17" s="158"/>
      <c r="G17" s="31" t="s">
        <v>7</v>
      </c>
      <c r="H17" s="128"/>
      <c r="I17" s="32">
        <f t="shared" si="0"/>
      </c>
      <c r="J17" s="90">
        <f t="shared" si="2"/>
      </c>
      <c r="K17" s="33">
        <v>29.9</v>
      </c>
      <c r="L17" s="34" t="s">
        <v>46</v>
      </c>
      <c r="N17" s="9">
        <v>0.258</v>
      </c>
      <c r="O17" s="9">
        <f t="shared" si="1"/>
        <v>0.0077142</v>
      </c>
      <c r="P17" s="106">
        <f t="shared" si="3"/>
        <v>0.0931</v>
      </c>
      <c r="Q17" s="106">
        <v>0.0254</v>
      </c>
    </row>
    <row r="18" spans="2:17" ht="15" customHeight="1">
      <c r="B18" s="179"/>
      <c r="C18" s="188" t="s">
        <v>9</v>
      </c>
      <c r="D18" s="189"/>
      <c r="E18" s="159" t="s">
        <v>10</v>
      </c>
      <c r="F18" s="160"/>
      <c r="G18" s="35" t="s">
        <v>7</v>
      </c>
      <c r="H18" s="129"/>
      <c r="I18" s="36">
        <f t="shared" si="0"/>
      </c>
      <c r="J18" s="91">
        <f t="shared" si="2"/>
      </c>
      <c r="K18" s="37">
        <v>50.8</v>
      </c>
      <c r="L18" s="38" t="s">
        <v>46</v>
      </c>
      <c r="N18" s="9">
        <v>0.258</v>
      </c>
      <c r="O18" s="9">
        <f t="shared" si="1"/>
        <v>0.013106399999999999</v>
      </c>
      <c r="P18" s="107">
        <f t="shared" si="3"/>
        <v>0.059</v>
      </c>
      <c r="Q18" s="107">
        <v>0.0161</v>
      </c>
    </row>
    <row r="19" spans="2:17" ht="15" customHeight="1">
      <c r="B19" s="179"/>
      <c r="C19" s="188"/>
      <c r="D19" s="189"/>
      <c r="E19" s="161" t="s">
        <v>11</v>
      </c>
      <c r="F19" s="162"/>
      <c r="G19" s="39" t="s">
        <v>47</v>
      </c>
      <c r="H19" s="128"/>
      <c r="I19" s="32">
        <f t="shared" si="0"/>
      </c>
      <c r="J19" s="90">
        <f t="shared" si="2"/>
      </c>
      <c r="K19" s="33">
        <v>44.9</v>
      </c>
      <c r="L19" s="34" t="s">
        <v>82</v>
      </c>
      <c r="N19" s="9">
        <v>0.258</v>
      </c>
      <c r="O19" s="9">
        <f t="shared" si="1"/>
        <v>0.0115842</v>
      </c>
      <c r="P19" s="106">
        <f t="shared" si="3"/>
        <v>0.0521</v>
      </c>
      <c r="Q19" s="106">
        <v>0.0142</v>
      </c>
    </row>
    <row r="20" spans="2:17" ht="15" customHeight="1">
      <c r="B20" s="179"/>
      <c r="C20" s="184" t="s">
        <v>83</v>
      </c>
      <c r="D20" s="185"/>
      <c r="E20" s="159" t="s">
        <v>12</v>
      </c>
      <c r="F20" s="160"/>
      <c r="G20" s="35" t="s">
        <v>7</v>
      </c>
      <c r="H20" s="129"/>
      <c r="I20" s="36">
        <f t="shared" si="0"/>
      </c>
      <c r="J20" s="91">
        <f t="shared" si="2"/>
      </c>
      <c r="K20" s="37">
        <v>54.6</v>
      </c>
      <c r="L20" s="38" t="s">
        <v>46</v>
      </c>
      <c r="N20" s="9">
        <v>0.258</v>
      </c>
      <c r="O20" s="9">
        <f t="shared" si="1"/>
        <v>0.0140868</v>
      </c>
      <c r="P20" s="107">
        <f t="shared" si="3"/>
        <v>0.0495</v>
      </c>
      <c r="Q20" s="107">
        <v>0.0135</v>
      </c>
    </row>
    <row r="21" spans="2:17" ht="15" customHeight="1">
      <c r="B21" s="179"/>
      <c r="C21" s="186"/>
      <c r="D21" s="187"/>
      <c r="E21" s="161" t="s">
        <v>13</v>
      </c>
      <c r="F21" s="162"/>
      <c r="G21" s="39" t="s">
        <v>47</v>
      </c>
      <c r="H21" s="128"/>
      <c r="I21" s="32">
        <f t="shared" si="0"/>
      </c>
      <c r="J21" s="90">
        <f t="shared" si="2"/>
      </c>
      <c r="K21" s="33">
        <v>43.5</v>
      </c>
      <c r="L21" s="34" t="s">
        <v>50</v>
      </c>
      <c r="N21" s="9">
        <v>0.258</v>
      </c>
      <c r="O21" s="9">
        <f t="shared" si="1"/>
        <v>0.011223</v>
      </c>
      <c r="P21" s="106">
        <f t="shared" si="3"/>
        <v>0.051</v>
      </c>
      <c r="Q21" s="106">
        <v>0.0139</v>
      </c>
    </row>
    <row r="22" spans="2:17" ht="15" customHeight="1">
      <c r="B22" s="179"/>
      <c r="C22" s="151" t="s">
        <v>14</v>
      </c>
      <c r="D22" s="152"/>
      <c r="E22" s="159" t="s">
        <v>15</v>
      </c>
      <c r="F22" s="160"/>
      <c r="G22" s="35" t="s">
        <v>7</v>
      </c>
      <c r="H22" s="129"/>
      <c r="I22" s="36">
        <f t="shared" si="0"/>
      </c>
      <c r="J22" s="91">
        <f t="shared" si="2"/>
      </c>
      <c r="K22" s="139">
        <v>29</v>
      </c>
      <c r="L22" s="38" t="s">
        <v>46</v>
      </c>
      <c r="N22" s="9">
        <v>0.258</v>
      </c>
      <c r="O22" s="9">
        <f t="shared" si="1"/>
        <v>0.007482</v>
      </c>
      <c r="P22" s="107">
        <f t="shared" si="3"/>
        <v>0.0898</v>
      </c>
      <c r="Q22" s="107">
        <v>0.0245</v>
      </c>
    </row>
    <row r="23" spans="2:17" ht="15" customHeight="1">
      <c r="B23" s="179"/>
      <c r="C23" s="151"/>
      <c r="D23" s="152"/>
      <c r="E23" s="149" t="s">
        <v>16</v>
      </c>
      <c r="F23" s="150"/>
      <c r="G23" s="23" t="s">
        <v>7</v>
      </c>
      <c r="H23" s="127"/>
      <c r="I23" s="28">
        <f t="shared" si="0"/>
      </c>
      <c r="J23" s="89">
        <f t="shared" si="2"/>
      </c>
      <c r="K23" s="29">
        <v>25.7</v>
      </c>
      <c r="L23" s="30" t="s">
        <v>46</v>
      </c>
      <c r="N23" s="9">
        <v>0.258</v>
      </c>
      <c r="O23" s="9">
        <f t="shared" si="1"/>
        <v>0.0066306</v>
      </c>
      <c r="P23" s="105">
        <f t="shared" si="3"/>
        <v>0.0906</v>
      </c>
      <c r="Q23" s="105">
        <v>0.0247</v>
      </c>
    </row>
    <row r="24" spans="2:17" ht="15" customHeight="1">
      <c r="B24" s="179"/>
      <c r="C24" s="151"/>
      <c r="D24" s="152"/>
      <c r="E24" s="161" t="s">
        <v>17</v>
      </c>
      <c r="F24" s="162"/>
      <c r="G24" s="31" t="s">
        <v>7</v>
      </c>
      <c r="H24" s="128"/>
      <c r="I24" s="32">
        <f t="shared" si="0"/>
      </c>
      <c r="J24" s="90">
        <f t="shared" si="2"/>
      </c>
      <c r="K24" s="33">
        <v>26.9</v>
      </c>
      <c r="L24" s="34" t="s">
        <v>46</v>
      </c>
      <c r="N24" s="9">
        <v>0.258</v>
      </c>
      <c r="O24" s="9">
        <f t="shared" si="1"/>
        <v>0.0069402</v>
      </c>
      <c r="P24" s="106">
        <f t="shared" si="3"/>
        <v>0.0935</v>
      </c>
      <c r="Q24" s="106">
        <v>0.0255</v>
      </c>
    </row>
    <row r="25" spans="2:17" ht="15" customHeight="1">
      <c r="B25" s="179"/>
      <c r="C25" s="181" t="s">
        <v>18</v>
      </c>
      <c r="D25" s="182"/>
      <c r="E25" s="182"/>
      <c r="F25" s="183"/>
      <c r="G25" s="35" t="s">
        <v>7</v>
      </c>
      <c r="H25" s="129"/>
      <c r="I25" s="36">
        <f t="shared" si="0"/>
      </c>
      <c r="J25" s="91">
        <f t="shared" si="2"/>
      </c>
      <c r="K25" s="37">
        <v>29.4</v>
      </c>
      <c r="L25" s="38" t="s">
        <v>46</v>
      </c>
      <c r="N25" s="9">
        <v>0.258</v>
      </c>
      <c r="O25" s="9">
        <f t="shared" si="1"/>
        <v>0.007585199999999999</v>
      </c>
      <c r="P25" s="107">
        <f t="shared" si="3"/>
        <v>0.1078</v>
      </c>
      <c r="Q25" s="107">
        <v>0.0294</v>
      </c>
    </row>
    <row r="26" spans="2:17" ht="15" customHeight="1">
      <c r="B26" s="179"/>
      <c r="C26" s="153" t="s">
        <v>19</v>
      </c>
      <c r="D26" s="154"/>
      <c r="E26" s="154"/>
      <c r="F26" s="155"/>
      <c r="G26" s="23" t="s">
        <v>7</v>
      </c>
      <c r="H26" s="127"/>
      <c r="I26" s="28">
        <f t="shared" si="0"/>
      </c>
      <c r="J26" s="89">
        <f t="shared" si="2"/>
      </c>
      <c r="K26" s="29">
        <v>37.3</v>
      </c>
      <c r="L26" s="30" t="s">
        <v>46</v>
      </c>
      <c r="N26" s="9">
        <v>0.258</v>
      </c>
      <c r="O26" s="9">
        <f t="shared" si="1"/>
        <v>0.0096234</v>
      </c>
      <c r="P26" s="105">
        <f t="shared" si="3"/>
        <v>0.0766</v>
      </c>
      <c r="Q26" s="105">
        <v>0.0209</v>
      </c>
    </row>
    <row r="27" spans="2:17" ht="15" customHeight="1">
      <c r="B27" s="179"/>
      <c r="C27" s="153" t="s">
        <v>20</v>
      </c>
      <c r="D27" s="154"/>
      <c r="E27" s="154"/>
      <c r="F27" s="155"/>
      <c r="G27" s="40" t="s">
        <v>47</v>
      </c>
      <c r="H27" s="127"/>
      <c r="I27" s="28">
        <f t="shared" si="0"/>
      </c>
      <c r="J27" s="89">
        <f t="shared" si="2"/>
      </c>
      <c r="K27" s="29">
        <v>21.1</v>
      </c>
      <c r="L27" s="30" t="s">
        <v>50</v>
      </c>
      <c r="N27" s="9">
        <v>0.258</v>
      </c>
      <c r="O27" s="9">
        <f t="shared" si="1"/>
        <v>0.0054438</v>
      </c>
      <c r="P27" s="105">
        <f t="shared" si="3"/>
        <v>0.0403</v>
      </c>
      <c r="Q27" s="105">
        <v>0.011</v>
      </c>
    </row>
    <row r="28" spans="2:17" ht="15" customHeight="1">
      <c r="B28" s="179"/>
      <c r="C28" s="153" t="s">
        <v>21</v>
      </c>
      <c r="D28" s="154"/>
      <c r="E28" s="154"/>
      <c r="F28" s="155"/>
      <c r="G28" s="40" t="s">
        <v>47</v>
      </c>
      <c r="H28" s="127"/>
      <c r="I28" s="28">
        <f t="shared" si="0"/>
      </c>
      <c r="J28" s="89">
        <f t="shared" si="2"/>
      </c>
      <c r="K28" s="29">
        <v>3.41</v>
      </c>
      <c r="L28" s="30" t="s">
        <v>50</v>
      </c>
      <c r="N28" s="9">
        <v>0.258</v>
      </c>
      <c r="O28" s="9">
        <f t="shared" si="1"/>
        <v>0.00087978</v>
      </c>
      <c r="P28" s="105">
        <f t="shared" si="3"/>
        <v>0.0964</v>
      </c>
      <c r="Q28" s="105">
        <v>0.0263</v>
      </c>
    </row>
    <row r="29" spans="2:17" ht="15" customHeight="1">
      <c r="B29" s="179"/>
      <c r="C29" s="156" t="s">
        <v>22</v>
      </c>
      <c r="D29" s="157"/>
      <c r="E29" s="157"/>
      <c r="F29" s="158"/>
      <c r="G29" s="39" t="s">
        <v>47</v>
      </c>
      <c r="H29" s="128"/>
      <c r="I29" s="32">
        <f t="shared" si="0"/>
      </c>
      <c r="J29" s="90">
        <f t="shared" si="2"/>
      </c>
      <c r="K29" s="33">
        <v>8.41</v>
      </c>
      <c r="L29" s="34" t="s">
        <v>50</v>
      </c>
      <c r="N29" s="9">
        <v>0.258</v>
      </c>
      <c r="O29" s="9">
        <f t="shared" si="1"/>
        <v>0.00216978</v>
      </c>
      <c r="P29" s="106">
        <f t="shared" si="3"/>
        <v>0.1408</v>
      </c>
      <c r="Q29" s="106">
        <v>0.0384</v>
      </c>
    </row>
    <row r="30" spans="2:17" ht="15" customHeight="1">
      <c r="B30" s="179"/>
      <c r="C30" s="195" t="s">
        <v>66</v>
      </c>
      <c r="D30" s="196"/>
      <c r="E30" s="201" t="s">
        <v>84</v>
      </c>
      <c r="F30" s="202"/>
      <c r="G30" s="41" t="s">
        <v>47</v>
      </c>
      <c r="H30" s="129"/>
      <c r="I30" s="36">
        <f t="shared" si="0"/>
      </c>
      <c r="J30" s="91">
        <f t="shared" si="2"/>
      </c>
      <c r="K30" s="133"/>
      <c r="L30" s="38" t="s">
        <v>50</v>
      </c>
      <c r="N30" s="9">
        <v>0.258</v>
      </c>
      <c r="O30" s="9">
        <f t="shared" si="1"/>
        <v>0</v>
      </c>
      <c r="P30" s="107">
        <f t="shared" si="3"/>
        <v>0.0499</v>
      </c>
      <c r="Q30" s="107">
        <v>0.0136</v>
      </c>
    </row>
    <row r="31" spans="2:17" ht="15" customHeight="1">
      <c r="B31" s="179"/>
      <c r="C31" s="164"/>
      <c r="D31" s="197"/>
      <c r="E31" s="209"/>
      <c r="F31" s="210"/>
      <c r="G31" s="40" t="s">
        <v>85</v>
      </c>
      <c r="H31" s="127"/>
      <c r="I31" s="28">
        <f t="shared" si="0"/>
      </c>
      <c r="J31" s="89">
        <f t="shared" si="2"/>
      </c>
      <c r="K31" s="134"/>
      <c r="L31" s="30" t="s">
        <v>86</v>
      </c>
      <c r="P31" s="105">
        <f t="shared" si="3"/>
        <v>0</v>
      </c>
      <c r="Q31" s="105"/>
    </row>
    <row r="32" spans="2:17" ht="15" customHeight="1" thickBot="1">
      <c r="B32" s="179"/>
      <c r="C32" s="167"/>
      <c r="D32" s="198"/>
      <c r="E32" s="199"/>
      <c r="F32" s="200"/>
      <c r="G32" s="74" t="s">
        <v>87</v>
      </c>
      <c r="H32" s="130"/>
      <c r="I32" s="45">
        <f t="shared" si="0"/>
      </c>
      <c r="J32" s="92">
        <f t="shared" si="2"/>
      </c>
      <c r="K32" s="135"/>
      <c r="L32" s="75" t="s">
        <v>88</v>
      </c>
      <c r="P32" s="108">
        <f t="shared" si="3"/>
        <v>0</v>
      </c>
      <c r="Q32" s="108"/>
    </row>
    <row r="33" spans="2:16" ht="15" customHeight="1">
      <c r="B33" s="179"/>
      <c r="C33" s="206" t="s">
        <v>32</v>
      </c>
      <c r="D33" s="207"/>
      <c r="E33" s="207"/>
      <c r="F33" s="208"/>
      <c r="G33" s="43" t="s">
        <v>23</v>
      </c>
      <c r="H33" s="131"/>
      <c r="I33" s="112"/>
      <c r="J33" s="93">
        <f>IF(SUM(H33)=0,"",H33*P33)</f>
      </c>
      <c r="K33" s="117"/>
      <c r="L33" s="223"/>
      <c r="P33" s="109">
        <v>0.06</v>
      </c>
    </row>
    <row r="34" spans="2:16" ht="15" customHeight="1">
      <c r="B34" s="179"/>
      <c r="C34" s="146" t="s">
        <v>33</v>
      </c>
      <c r="D34" s="147"/>
      <c r="E34" s="147"/>
      <c r="F34" s="148"/>
      <c r="G34" s="40" t="s">
        <v>23</v>
      </c>
      <c r="H34" s="127"/>
      <c r="I34" s="115"/>
      <c r="J34" s="89">
        <f>IF(SUM(H34)=0,"",H34*P34)</f>
      </c>
      <c r="K34" s="118"/>
      <c r="L34" s="224"/>
      <c r="P34" s="105">
        <v>0.057</v>
      </c>
    </row>
    <row r="35" spans="2:16" ht="15" customHeight="1">
      <c r="B35" s="179"/>
      <c r="C35" s="146" t="s">
        <v>24</v>
      </c>
      <c r="D35" s="147"/>
      <c r="E35" s="147"/>
      <c r="F35" s="148"/>
      <c r="G35" s="40" t="s">
        <v>23</v>
      </c>
      <c r="H35" s="127"/>
      <c r="I35" s="115"/>
      <c r="J35" s="89">
        <f>IF(SUM(H35)=0,"",H35*P35)</f>
      </c>
      <c r="K35" s="118"/>
      <c r="L35" s="224"/>
      <c r="P35" s="105">
        <v>0.057</v>
      </c>
    </row>
    <row r="36" spans="2:16" ht="15" thickBot="1">
      <c r="B36" s="179"/>
      <c r="C36" s="203" t="s">
        <v>64</v>
      </c>
      <c r="D36" s="204"/>
      <c r="E36" s="204"/>
      <c r="F36" s="205"/>
      <c r="G36" s="68" t="s">
        <v>23</v>
      </c>
      <c r="H36" s="130"/>
      <c r="I36" s="116"/>
      <c r="J36" s="92">
        <f>IF(SUM(H36)=0,"",H36*P36)</f>
      </c>
      <c r="K36" s="119"/>
      <c r="L36" s="225"/>
      <c r="P36" s="108">
        <v>0.057</v>
      </c>
    </row>
    <row r="37" spans="2:16" ht="30.75" customHeight="1" thickBot="1">
      <c r="B37" s="180"/>
      <c r="C37" s="175" t="s">
        <v>36</v>
      </c>
      <c r="D37" s="175"/>
      <c r="E37" s="175"/>
      <c r="F37" s="194"/>
      <c r="G37" s="2"/>
      <c r="H37" s="78"/>
      <c r="I37" s="46">
        <f>IF(SUM(I7:I36)=0,"",SUM(I7:I36))</f>
      </c>
      <c r="J37" s="94">
        <f>IF(SUM(J7:J36)=0,"",SUM(J7:J36))</f>
      </c>
      <c r="K37" s="66">
        <f>IF(SUM(I37)=0,"",I37*K44)</f>
      </c>
      <c r="L37" s="3"/>
      <c r="P37" s="110"/>
    </row>
    <row r="38" spans="2:17" ht="19.5" customHeight="1">
      <c r="B38" s="176" t="s">
        <v>89</v>
      </c>
      <c r="C38" s="220" t="s">
        <v>25</v>
      </c>
      <c r="D38" s="221"/>
      <c r="E38" s="222"/>
      <c r="F38" s="42" t="s">
        <v>26</v>
      </c>
      <c r="G38" s="47" t="s">
        <v>27</v>
      </c>
      <c r="H38" s="126"/>
      <c r="I38" s="112">
        <f>IF(SUM(H38)=0,"",H38*K38)</f>
      </c>
      <c r="J38" s="88">
        <f>IF(SUM(H38)=0,"",H38*P38)</f>
      </c>
      <c r="K38" s="117"/>
      <c r="L38" s="120"/>
      <c r="N38" s="9">
        <v>0.258</v>
      </c>
      <c r="O38" s="9">
        <f>+K38*N38/1000</f>
        <v>0</v>
      </c>
      <c r="P38" s="136"/>
      <c r="Q38" s="100" t="s">
        <v>105</v>
      </c>
    </row>
    <row r="39" spans="2:17" ht="19.5" customHeight="1">
      <c r="B39" s="177"/>
      <c r="C39" s="211"/>
      <c r="D39" s="212"/>
      <c r="E39" s="213"/>
      <c r="F39" s="50" t="s">
        <v>30</v>
      </c>
      <c r="G39" s="51" t="s">
        <v>27</v>
      </c>
      <c r="H39" s="128"/>
      <c r="I39" s="113">
        <f>IF(SUM(H39)=0,"",H39*K39)</f>
      </c>
      <c r="J39" s="90">
        <f>IF(SUM(H39)=0,"",H39*P39)</f>
      </c>
      <c r="K39" s="121"/>
      <c r="L39" s="122"/>
      <c r="N39" s="9">
        <v>0.258</v>
      </c>
      <c r="O39" s="9">
        <f>+K39*N39/1000</f>
        <v>0</v>
      </c>
      <c r="P39" s="137"/>
      <c r="Q39" s="100" t="s">
        <v>105</v>
      </c>
    </row>
    <row r="40" spans="2:17" ht="19.5" customHeight="1" thickBot="1">
      <c r="B40" s="177"/>
      <c r="C40" s="211" t="s">
        <v>28</v>
      </c>
      <c r="D40" s="212"/>
      <c r="E40" s="213"/>
      <c r="F40" s="54" t="s">
        <v>29</v>
      </c>
      <c r="G40" s="55" t="s">
        <v>27</v>
      </c>
      <c r="H40" s="129"/>
      <c r="I40" s="114">
        <f>IF(SUM(H40)=0,"",H40*K40)</f>
      </c>
      <c r="J40" s="91">
        <f>IF(SUM(H40)=0,"",H40*P40)</f>
      </c>
      <c r="K40" s="123"/>
      <c r="L40" s="124"/>
      <c r="P40" s="138"/>
      <c r="Q40" s="100" t="s">
        <v>105</v>
      </c>
    </row>
    <row r="41" spans="2:16" ht="19.5" customHeight="1" thickBot="1">
      <c r="B41" s="177"/>
      <c r="C41" s="214"/>
      <c r="D41" s="215"/>
      <c r="E41" s="216"/>
      <c r="F41" s="58" t="s">
        <v>90</v>
      </c>
      <c r="G41" s="59" t="s">
        <v>27</v>
      </c>
      <c r="H41" s="132"/>
      <c r="I41" s="85" t="s">
        <v>91</v>
      </c>
      <c r="J41" s="95" t="s">
        <v>43</v>
      </c>
      <c r="K41" s="140" t="s">
        <v>67</v>
      </c>
      <c r="L41" s="125"/>
      <c r="P41" s="111"/>
    </row>
    <row r="42" spans="2:15" ht="30" customHeight="1" thickBot="1">
      <c r="B42" s="178"/>
      <c r="C42" s="175" t="s">
        <v>35</v>
      </c>
      <c r="D42" s="175"/>
      <c r="E42" s="193"/>
      <c r="F42" s="194"/>
      <c r="G42" s="61" t="s">
        <v>27</v>
      </c>
      <c r="H42" s="79">
        <f>IF(SUM(H38:H40)=0,"",SUM(H38:H40))</f>
      </c>
      <c r="I42" s="62">
        <f>IF(SUM(I38:I40)=0,"",SUM(I38:I40))</f>
      </c>
      <c r="J42" s="62">
        <f>IF(SUM(J38:J40)=0,"",SUM(J38:J40))</f>
      </c>
      <c r="K42" s="5"/>
      <c r="L42" s="6"/>
      <c r="O42" s="10"/>
    </row>
    <row r="43" spans="2:12" ht="33" customHeight="1" thickBot="1">
      <c r="B43" s="174" t="s">
        <v>96</v>
      </c>
      <c r="C43" s="175"/>
      <c r="D43" s="175"/>
      <c r="E43" s="175"/>
      <c r="F43" s="175"/>
      <c r="G43" s="175"/>
      <c r="H43" s="168"/>
      <c r="I43" s="99"/>
      <c r="J43" s="98">
        <f>IF(SUM(J37,J42)=0,"",SUM(J37,J42))</f>
      </c>
      <c r="K43" s="7"/>
      <c r="L43" s="8"/>
    </row>
    <row r="44" spans="2:12" ht="36.75" customHeight="1" hidden="1" thickBot="1" thickTop="1">
      <c r="B44" s="191" t="s">
        <v>74</v>
      </c>
      <c r="C44" s="192"/>
      <c r="D44" s="192"/>
      <c r="E44" s="192"/>
      <c r="F44" s="192"/>
      <c r="G44" s="192"/>
      <c r="H44" s="83" t="s">
        <v>73</v>
      </c>
      <c r="I44" s="96">
        <f>IF(SUM(I43)=0,"",I43*K44)</f>
      </c>
      <c r="J44" s="97">
        <f>IF(SUM(J43)=0,"",J43*L44)</f>
      </c>
      <c r="K44" s="8">
        <v>0.0258</v>
      </c>
      <c r="L44" s="64" t="s">
        <v>92</v>
      </c>
    </row>
    <row r="45" spans="2:12" ht="8.25" customHeight="1">
      <c r="B45" s="65"/>
      <c r="C45" s="65"/>
      <c r="D45" s="65"/>
      <c r="E45" s="65"/>
      <c r="F45" s="65"/>
      <c r="G45" s="65"/>
      <c r="H45" s="72"/>
      <c r="I45" s="65"/>
      <c r="J45" s="65"/>
      <c r="K45" s="72"/>
      <c r="L45" s="65"/>
    </row>
    <row r="46" spans="2:14" ht="27.75" customHeight="1">
      <c r="B46" s="82" t="s">
        <v>68</v>
      </c>
      <c r="C46" s="190" t="s">
        <v>70</v>
      </c>
      <c r="D46" s="190"/>
      <c r="E46" s="190"/>
      <c r="F46" s="190"/>
      <c r="G46" s="190"/>
      <c r="H46" s="190"/>
      <c r="I46" s="190"/>
      <c r="J46" s="190"/>
      <c r="K46" s="190"/>
      <c r="L46" s="190"/>
      <c r="M46" s="11"/>
      <c r="N46" s="11"/>
    </row>
    <row r="47" spans="2:14" ht="11.25" customHeight="1">
      <c r="B47" s="12"/>
      <c r="C47" s="1" t="s">
        <v>71</v>
      </c>
      <c r="D47" s="13"/>
      <c r="E47" s="13"/>
      <c r="F47" s="13"/>
      <c r="G47" s="13"/>
      <c r="H47" s="73"/>
      <c r="I47" s="73"/>
      <c r="J47" s="73"/>
      <c r="K47" s="73"/>
      <c r="L47" s="13"/>
      <c r="M47" s="11"/>
      <c r="N47" s="11"/>
    </row>
    <row r="48" spans="2:14" ht="19.5" customHeight="1">
      <c r="B48" s="81" t="s">
        <v>104</v>
      </c>
      <c r="C48" s="1" t="s">
        <v>72</v>
      </c>
      <c r="D48" s="13"/>
      <c r="E48" s="13"/>
      <c r="F48" s="13"/>
      <c r="G48" s="13"/>
      <c r="H48" s="13"/>
      <c r="I48" s="13"/>
      <c r="J48" s="13"/>
      <c r="K48" s="13"/>
      <c r="L48" s="13"/>
      <c r="M48" s="11"/>
      <c r="N48" s="11"/>
    </row>
    <row r="49" spans="2:12" ht="56.25" customHeight="1">
      <c r="B49" s="82" t="s">
        <v>106</v>
      </c>
      <c r="C49" s="228" t="s">
        <v>107</v>
      </c>
      <c r="D49" s="228"/>
      <c r="E49" s="228"/>
      <c r="F49" s="228"/>
      <c r="G49" s="228"/>
      <c r="H49" s="228"/>
      <c r="I49" s="228"/>
      <c r="J49" s="228"/>
      <c r="K49" s="228"/>
      <c r="L49" s="228"/>
    </row>
    <row r="50" ht="11.25" customHeight="1"/>
    <row r="51" ht="11.25" customHeight="1"/>
    <row r="52" ht="11.25" customHeight="1"/>
    <row r="53" ht="11.25" customHeight="1"/>
    <row r="54" ht="11.25" customHeight="1"/>
  </sheetData>
  <sheetProtection sheet="1" objects="1" scenarios="1" selectLockedCells="1"/>
  <mergeCells count="50">
    <mergeCell ref="K3:L3"/>
    <mergeCell ref="G3:I3"/>
    <mergeCell ref="C14:F14"/>
    <mergeCell ref="C15:F15"/>
    <mergeCell ref="C49:L49"/>
    <mergeCell ref="C18:D19"/>
    <mergeCell ref="E18:F18"/>
    <mergeCell ref="E19:F19"/>
    <mergeCell ref="E22:F22"/>
    <mergeCell ref="E23:F23"/>
    <mergeCell ref="C8:F8"/>
    <mergeCell ref="C12:F12"/>
    <mergeCell ref="C13:F13"/>
    <mergeCell ref="C10:F10"/>
    <mergeCell ref="C17:F17"/>
    <mergeCell ref="B1:L1"/>
    <mergeCell ref="B3:F6"/>
    <mergeCell ref="C7:F7"/>
    <mergeCell ref="C9:F9"/>
    <mergeCell ref="B2:L2"/>
    <mergeCell ref="C33:F33"/>
    <mergeCell ref="C34:F34"/>
    <mergeCell ref="C35:F35"/>
    <mergeCell ref="C37:F37"/>
    <mergeCell ref="C11:F11"/>
    <mergeCell ref="C16:F16"/>
    <mergeCell ref="E21:F21"/>
    <mergeCell ref="C20:D21"/>
    <mergeCell ref="C22:D24"/>
    <mergeCell ref="E20:F20"/>
    <mergeCell ref="B43:H43"/>
    <mergeCell ref="B38:B42"/>
    <mergeCell ref="B7:B37"/>
    <mergeCell ref="C25:F25"/>
    <mergeCell ref="C26:F26"/>
    <mergeCell ref="C27:F27"/>
    <mergeCell ref="C28:F28"/>
    <mergeCell ref="C29:F29"/>
    <mergeCell ref="C38:E39"/>
    <mergeCell ref="C36:F36"/>
    <mergeCell ref="L33:L36"/>
    <mergeCell ref="E24:F24"/>
    <mergeCell ref="C46:L46"/>
    <mergeCell ref="B44:G44"/>
    <mergeCell ref="C42:F42"/>
    <mergeCell ref="C30:D32"/>
    <mergeCell ref="E32:F32"/>
    <mergeCell ref="E30:F30"/>
    <mergeCell ref="E31:F31"/>
    <mergeCell ref="C40:E41"/>
  </mergeCells>
  <printOptions/>
  <pageMargins left="0.3937007874015748" right="0.1968503937007874" top="0.3937007874015748" bottom="0.1968503937007874" header="0.5118110236220472" footer="0.5118110236220472"/>
  <pageSetup fitToHeight="1" fitToWidth="1" horizontalDpi="1200" verticalDpi="1200" orientation="portrait" paperSize="9" scale="8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E9"/>
  <sheetViews>
    <sheetView zoomScalePageLayoutView="0" workbookViewId="0" topLeftCell="A1">
      <selection activeCell="B7" sqref="B7:B9"/>
    </sheetView>
  </sheetViews>
  <sheetFormatPr defaultColWidth="9.00390625" defaultRowHeight="13.5"/>
  <cols>
    <col min="1" max="1" width="2.75390625" style="0" customWidth="1"/>
    <col min="2" max="2" width="11.875" style="0" customWidth="1"/>
    <col min="3" max="3" width="32.625" style="0" customWidth="1"/>
    <col min="4" max="4" width="43.50390625" style="0" customWidth="1"/>
    <col min="5" max="5" width="26.125" style="0" customWidth="1"/>
  </cols>
  <sheetData>
    <row r="2" spans="2:5" ht="36" customHeight="1">
      <c r="B2" s="230" t="s">
        <v>114</v>
      </c>
      <c r="C2" s="230"/>
      <c r="D2" s="230"/>
      <c r="E2" s="230"/>
    </row>
    <row r="4" spans="2:5" ht="21.75" customHeight="1">
      <c r="B4" s="231" t="s">
        <v>118</v>
      </c>
      <c r="C4" s="232"/>
      <c r="D4" s="232"/>
      <c r="E4" s="233"/>
    </row>
    <row r="5" spans="2:5" ht="18" customHeight="1">
      <c r="B5" s="229" t="s">
        <v>121</v>
      </c>
      <c r="C5" s="229" t="s">
        <v>116</v>
      </c>
      <c r="D5" s="229"/>
      <c r="E5" s="229"/>
    </row>
    <row r="6" spans="2:5" ht="18" customHeight="1">
      <c r="B6" s="229"/>
      <c r="C6" s="141" t="s">
        <v>115</v>
      </c>
      <c r="D6" s="141" t="s">
        <v>117</v>
      </c>
      <c r="E6" s="141" t="s">
        <v>119</v>
      </c>
    </row>
    <row r="7" spans="2:5" ht="80.25" customHeight="1">
      <c r="B7" s="237">
        <v>43264</v>
      </c>
      <c r="C7" s="142" t="s">
        <v>108</v>
      </c>
      <c r="D7" s="142" t="s">
        <v>110</v>
      </c>
      <c r="E7" s="234" t="s">
        <v>120</v>
      </c>
    </row>
    <row r="8" spans="2:5" ht="80.25" customHeight="1">
      <c r="B8" s="238"/>
      <c r="C8" s="142" t="s">
        <v>109</v>
      </c>
      <c r="D8" s="142" t="s">
        <v>113</v>
      </c>
      <c r="E8" s="235"/>
    </row>
    <row r="9" spans="2:5" ht="80.25" customHeight="1">
      <c r="B9" s="239"/>
      <c r="C9" s="142" t="s">
        <v>111</v>
      </c>
      <c r="D9" s="142" t="s">
        <v>112</v>
      </c>
      <c r="E9" s="236"/>
    </row>
  </sheetData>
  <sheetProtection sheet="1"/>
  <mergeCells count="6">
    <mergeCell ref="B5:B6"/>
    <mergeCell ref="B7:B9"/>
    <mergeCell ref="B2:E2"/>
    <mergeCell ref="B4:E4"/>
    <mergeCell ref="C5:E5"/>
    <mergeCell ref="E7:E9"/>
  </mergeCells>
  <printOptions/>
  <pageMargins left="0.59" right="0.52" top="0.75" bottom="0.75" header="0.3" footer="0.3"/>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c:creator>
  <cp:keywords/>
  <dc:description/>
  <cp:lastModifiedBy>藤 哲士</cp:lastModifiedBy>
  <cp:lastPrinted>2018-06-12T09:23:22Z</cp:lastPrinted>
  <dcterms:created xsi:type="dcterms:W3CDTF">2005-12-26T02:29:21Z</dcterms:created>
  <dcterms:modified xsi:type="dcterms:W3CDTF">2018-06-13T01:40:12Z</dcterms:modified>
  <cp:category/>
  <cp:version/>
  <cp:contentType/>
  <cp:contentStatus/>
</cp:coreProperties>
</file>