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10.0.36.31\財政班\□新居\203 財政状況資料集（内容確認等）\平成29年度決算（H30年度～Ｒ1作業）\19 公表\02 公表資料\"/>
    </mc:Choice>
  </mc:AlternateContent>
  <xr:revisionPtr revIDLastSave="0" documentId="13_ncr:1_{F4112EC0-C515-4CEE-B8ED-C33FA3F5F0C3}" xr6:coauthVersionLast="36" xr6:coauthVersionMax="36" xr10:uidLastSave="{00000000-0000-0000-0000-000000000000}"/>
  <bookViews>
    <workbookView xWindow="0" yWindow="0" windowWidth="19200" windowHeight="116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O37" i="10"/>
  <c r="AM37" i="10"/>
  <c r="C37" i="10"/>
  <c r="CO36" i="10"/>
  <c r="CO35" i="10"/>
  <c r="C35" i="10"/>
  <c r="C34" i="10"/>
  <c r="C36" i="10" l="1"/>
  <c r="U34" i="10" s="1"/>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BE34" i="10" s="1"/>
  <c r="BE35" i="10" s="1"/>
  <c r="BE36" i="10" s="1"/>
  <c r="BE37" i="10" s="1"/>
  <c r="BE38" i="10" s="1"/>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<sst xmlns="http://schemas.openxmlformats.org/spreadsheetml/2006/main" count="1024" uniqueCount="615">
  <si>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</si>
  <si>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</si>
  <si>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</si>
  <si>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</si>
  <si>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</si>
  <si>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</si>
  <si>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</si>
  <si>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</si>
  <si>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</si>
  <si>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</si>
  <si>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</si>
  <si>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</si>
  <si>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</si>
  <si>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</si>
  <si>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</si>
  <si>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</si>
  <si>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</si>
  <si>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</si>
  <si>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</si>
  <si>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</si>
  <si>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</si>
  <si>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</si>
  <si>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</si>
  <si>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</si>
  <si>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</si>
  <si>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</si>
  <si>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</si>
  <si>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</si>
  <si>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</si>
  <si>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</si>
  <si>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</si>
  <si>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</si>
  <si>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</si>
  <si>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</si>
  <si>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</si>
  <si>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</si>
  <si>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</si>
  <si>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</si>
  <si>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</si>
  <si>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</si>
  <si>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</si>
  <si>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</si>
  <si>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</si>
  <si>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</si>
  <si>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</si>
  <si>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</si>
  <si>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</si>
  <si>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</si>
  <si>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</si>
  <si>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</si>
  <si>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</si>
  <si>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</si>
  <si>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</si>
  <si>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</si>
  <si>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</si>
  <si>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</si>
  <si>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</si>
  <si>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</si>
  <si>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</si>
  <si>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</si>
  <si>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</si>
  <si>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</si>
  <si>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</si>
  <si>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</si>
  <si>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</si>
  <si>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</si>
  <si>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</si>
  <si>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</si>
  <si>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</si>
  <si>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</si>
  <si>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</si>
  <si>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</si>
  <si>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</si>
  <si>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</si>
  <si>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</si>
  <si>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</si>
  <si>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</si>
  <si>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</si>
  <si>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</si>
  <si>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</si>
  <si>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</si>
  <si>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</si>
  <si>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</si>
  <si>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</si>
  <si>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</si>
  <si>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</si>
  <si>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</si>
  <si>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</si>
  <si>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</si>
  <si>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</si>
  <si>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</si>
  <si>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</si>
  <si>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</si>
  <si>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</si>
  <si>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</si>
  <si>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</si>
  <si>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</si>
  <si>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</si>
  <si>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</si>
  <si>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</si>
  <si>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</si>
  <si>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</si>
  <si>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</si>
  <si>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</si>
  <si>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</si>
  <si>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</si>
  <si>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</si>
  <si>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</si>
  <si>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</si>
  <si>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</si>
  <si>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</si>
  <si>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</si>
  <si>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</si>
  <si>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</si>
  <si>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</si>
  <si>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</si>
  <si>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</si>
  <si>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</si>
  <si>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</si>
  <si>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</si>
  <si>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</si>
  <si>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</si>
  <si>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</si>
  <si>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</si>
  <si>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</si>
  <si>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</si>
  <si>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</si>
  <si>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</si>
  <si>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</si>
  <si>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</si>
  <si>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</si>
  <si>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</si>
  <si>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</si>
  <si>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</si>
  <si>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</si>
  <si>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</si>
  <si>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</si>
  <si>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</si>
  <si>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</si>
  <si>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</si>
  <si>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</si>
  <si>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</si>
  <si>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</si>
  <si>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</si>
  <si>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</si>
  <si>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</si>
  <si>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</si>
  <si>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</si>
  <si>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</si>
  <si>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</si>
  <si>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</si>
  <si>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</si>
  <si>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</si>
  <si>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</si>
  <si>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</si>
  <si>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</si>
  <si>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</si>
  <si>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</si>
  <si>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</si>
  <si>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</si>
  <si>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</si>
  <si>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</si>
  <si>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</si>
  <si>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</si>
  <si>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</si>
  <si>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</si>
  <si>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</si>
  <si>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</si>
  <si>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</si>
  <si>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</si>
  <si>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</si>
  <si>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</si>
  <si>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</si>
  <si>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</si>
  <si>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</si>
  <si>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</si>
  <si>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</si>
  <si>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</si>
  <si>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</si>
  <si>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</si>
  <si>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</si>
  <si>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</si>
  <si>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</si>
  <si>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</si>
  <si>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</si>
  <si>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</si>
  <si>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</si>
  <si>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</si>
  <si>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</si>
  <si>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</si>
  <si>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</si>
  <si>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</si>
  <si>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</si>
  <si>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</si>
  <si>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</si>
  <si>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</si>
  <si>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</si>
  <si>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</si>
  <si>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</si>
  <si>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</si>
  <si>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</si>
  <si>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</si>
  <si>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</si>
  <si>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</si>
  <si>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</si>
  <si>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</si>
  <si>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</si>
  <si>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</si>
  <si>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</si>
  <si>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</si>
  <si>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</si>
  <si>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</si>
  <si>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長崎県松浦市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</si>
  <si>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</si>
  <si>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</si>
  <si>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</si>
  <si>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</si>
  <si>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</si>
  <si>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</si>
  <si>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</si>
  <si>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</si>
  <si>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</si>
  <si>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</si>
  <si>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</si>
  <si>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</si>
  <si>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</si>
  <si>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</si>
  <si>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</si>
  <si>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</si>
  <si>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</si>
  <si>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</si>
  <si>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</si>
  <si>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</si>
  <si>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</si>
  <si>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</si>
  <si>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</si>
  <si>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</si>
  <si>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</si>
  <si>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</si>
  <si>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</si>
  <si>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</si>
  <si>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</si>
  <si>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</si>
  <si>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</si>
  <si>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</si>
  <si>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</si>
  <si>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</si>
  <si>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</si>
  <si>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</si>
  <si>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</si>
  <si>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</si>
  <si>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</si>
  <si>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</si>
  <si>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</si>
  <si>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</si>
  <si>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</si>
  <si>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</si>
  <si>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</si>
  <si>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</si>
  <si>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</si>
  <si>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</si>
  <si>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</si>
  <si>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</si>
  <si>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</si>
  <si>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</si>
  <si>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</si>
  <si>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</si>
  <si>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</si>
  <si>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</si>
  <si>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</si>
  <si>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</si>
  <si>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</si>
  <si>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</si>
  <si>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</si>
  <si>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</si>
  <si>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</si>
  <si>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</si>
  <si>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</si>
  <si>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</si>
  <si>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</si>
  <si>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</si>
  <si>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</si>
  <si>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</si>
  <si>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</si>
  <si>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</si>
  <si>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</si>
  <si>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</si>
  <si>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</si>
  <si>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</si>
  <si>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</si>
  <si>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</si>
  <si>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</si>
  <si>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</si>
  <si>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</si>
  <si>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</si>
  <si>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</si>
  <si>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</si>
  <si>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</si>
  <si>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</si>
  <si>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</si>
  <si>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</si>
  <si>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</si>
  <si>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</si>
  <si>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</si>
  <si>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</si>
  <si>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</si>
  <si>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</si>
  <si>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</si>
  <si>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</si>
  <si>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</si>
  <si>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</si>
  <si>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</si>
  <si>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</si>
  <si>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</si>
  <si>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</si>
  <si>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</si>
  <si>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</si>
  <si>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</si>
  <si>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</si>
  <si>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</si>
  <si>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</si>
  <si>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</si>
  <si>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</si>
  <si>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</si>
  <si>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</si>
  <si>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</si>
  <si>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</si>
  <si>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</si>
  <si>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</si>
  <si>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</si>
  <si>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</si>
  <si>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</si>
  <si>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</si>
  <si>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</si>
  <si>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</si>
  <si>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</si>
  <si>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</si>
  <si>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</si>
  <si>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</si>
  <si>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</si>
  <si>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</si>
  <si>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</si>
  <si>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</si>
  <si>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</si>
  <si>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</si>
  <si>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</si>
  <si>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</si>
  <si>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</si>
  <si>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</si>
  <si>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</si>
  <si>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</si>
  <si>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</si>
  <si>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</si>
  <si>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</si>
  <si>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</si>
  <si>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</si>
  <si>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</si>
  <si>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</si>
  <si>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</si>
  <si>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</si>
  <si>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</si>
  <si>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</si>
  <si>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</si>
  <si>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長崎県松浦市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</si>
  <si>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</si>
  <si>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</si>
  <si>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</si>
  <si>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</si>
  <si>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</si>
  <si>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</si>
  <si>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</si>
  <si>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</si>
  <si>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</si>
  <si>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</si>
  <si>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</si>
  <si>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</si>
  <si>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</si>
  <si>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</si>
  <si>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</si>
  <si>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</si>
  <si>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</si>
  <si>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</si>
  <si>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</si>
  <si>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</si>
  <si>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</si>
  <si>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</si>
  <si>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</si>
  <si>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</si>
  <si>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</si>
  <si>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</si>
  <si>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</si>
  <si>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</si>
  <si>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</si>
  <si>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</si>
  <si>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</si>
  <si>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</si>
  <si>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</si>
  <si>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</si>
  <si>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</si>
  <si>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</si>
  <si>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</si>
  <si>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</si>
  <si>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</si>
  <si>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</si>
  <si>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</si>
  <si>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</si>
  <si>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</si>
  <si>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</si>
  <si>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</si>
  <si>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</si>
  <si>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</si>
  <si>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</si>
  <si>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簡易水道事業特別会計</t>
    <phoneticPr fontId="5"/>
  </si>
  <si>
    <t>法非適用企業</t>
    <phoneticPr fontId="5"/>
  </si>
  <si>
    <t>松浦魚市場特別会計</t>
    <phoneticPr fontId="5"/>
  </si>
  <si>
    <t>下水道事業特別会計</t>
    <phoneticPr fontId="5"/>
  </si>
  <si>
    <t>臨海土地造成事業特別会計</t>
    <phoneticPr fontId="5"/>
  </si>
  <si>
    <t>-</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</si>
  <si>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</si>
  <si>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</si>
  <si>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</si>
  <si>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</si>
  <si>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</si>
  <si>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</si>
  <si>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</si>
  <si>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</si>
  <si>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</si>
  <si>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</si>
  <si>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</si>
  <si>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</si>
  <si>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</si>
  <si>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</si>
  <si>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</si>
  <si>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</si>
  <si>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</si>
  <si>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</si>
  <si>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</si>
  <si>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</si>
  <si>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</si>
  <si>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</si>
  <si>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</si>
  <si>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</si>
  <si>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</si>
  <si>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</si>
  <si>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</si>
  <si>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</si>
  <si>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</si>
  <si>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</si>
  <si>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</si>
  <si>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</si>
  <si>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</si>
  <si>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</si>
  <si>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</si>
  <si>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</si>
  <si>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</si>
  <si>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</si>
  <si>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</si>
  <si>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</si>
  <si>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</si>
  <si>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</si>
  <si>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</si>
  <si>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</si>
  <si>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</si>
  <si>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</si>
  <si>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</si>
  <si>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</si>
  <si>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</si>
  <si>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</si>
  <si>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</si>
  <si>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</si>
  <si>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</si>
  <si>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</si>
  <si>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</si>
  <si>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</si>
  <si>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</si>
  <si>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</si>
  <si>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</si>
  <si>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</si>
  <si>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</si>
  <si>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</si>
  <si>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</si>
  <si>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</si>
  <si>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</si>
  <si>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</si>
  <si>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</si>
  <si>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</si>
  <si>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</si>
  <si>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</si>
  <si>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</si>
  <si>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</si>
  <si>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</si>
  <si>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</si>
  <si>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</si>
  <si>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</si>
  <si>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</si>
  <si>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</si>
  <si>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</si>
  <si>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</si>
  <si>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</si>
  <si>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</si>
  <si>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</si>
  <si>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</si>
  <si>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</si>
  <si>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</si>
  <si>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</si>
  <si>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</si>
  <si>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</si>
  <si>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</si>
  <si>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</si>
  <si>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</si>
  <si>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</si>
  <si>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</si>
  <si>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</si>
  <si>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</si>
  <si>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</si>
  <si>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</si>
  <si>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</si>
  <si>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</si>
  <si>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</si>
  <si>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</si>
  <si>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</si>
  <si>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</si>
  <si>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</si>
  <si>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</si>
  <si>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</si>
  <si>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</si>
  <si>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</si>
  <si>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</si>
  <si>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</si>
  <si>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</si>
  <si>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</si>
  <si>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</si>
  <si>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</si>
  <si>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</si>
  <si>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</si>
  <si>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</si>
  <si>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</si>
  <si>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</si>
  <si>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</si>
  <si>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</si>
  <si>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</si>
  <si>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</si>
  <si>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</si>
  <si>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</si>
  <si>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</si>
  <si>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</si>
  <si>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</si>
  <si>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</si>
  <si>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</si>
  <si>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</si>
  <si>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</si>
  <si>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</si>
  <si>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</si>
  <si>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</si>
  <si>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</si>
  <si>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</si>
  <si>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</si>
  <si>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</si>
  <si>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</si>
  <si>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</si>
  <si>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</si>
  <si>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</si>
  <si>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</si>
  <si>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</si>
  <si>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</si>
  <si>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</si>
  <si>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</si>
  <si>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</si>
  <si>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</si>
  <si>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</si>
  <si>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</si>
  <si>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</si>
  <si>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</si>
  <si>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</si>
  <si>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</si>
  <si>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4.26</t>
  </si>
  <si>
    <t>▲ 2.32</t>
  </si>
  <si>
    <t>一般会計</t>
  </si>
  <si>
    <t>水道事業会計</t>
  </si>
  <si>
    <t>工業用水道事業会計</t>
  </si>
  <si>
    <t>国民健康保険特別会計</t>
  </si>
  <si>
    <t>介護保険特別会計（保険事業勘定）</t>
  </si>
  <si>
    <t>下水道事業会計</t>
  </si>
  <si>
    <t>福島診療所事業特別会計</t>
  </si>
  <si>
    <t>簡易水道事業特別会計</t>
  </si>
  <si>
    <t>その他会計（赤字）</t>
  </si>
  <si>
    <t>その他会計（黒字）</t>
  </si>
  <si>
    <t>北松北部環境組合</t>
  </si>
  <si>
    <t>長崎県市町村総合事務組合（一般会計）</t>
  </si>
  <si>
    <t>長崎県市町村総合事務組合（市町村会館管理事業特別会計）</t>
  </si>
  <si>
    <t>長崎県市町村総合事務組合（市町村会館馬町別館管理事業特別会計）</t>
    <rPh sb="13" eb="14">
      <t>シ</t>
    </rPh>
    <rPh sb="14" eb="15">
      <t>チョウ</t>
    </rPh>
    <rPh sb="15" eb="16">
      <t>ソン</t>
    </rPh>
    <rPh sb="16" eb="18">
      <t>カイカン</t>
    </rPh>
    <rPh sb="18" eb="20">
      <t>ウママチ</t>
    </rPh>
    <rPh sb="20" eb="22">
      <t>ベッカン</t>
    </rPh>
    <rPh sb="22" eb="24">
      <t>カンリ</t>
    </rPh>
    <rPh sb="24" eb="26">
      <t>ジギョウ</t>
    </rPh>
    <phoneticPr fontId="27"/>
  </si>
  <si>
    <t>長崎県市町村総合事務組合（公平委員会特別会計）</t>
  </si>
  <si>
    <t>長崎県林業公社</t>
    <rPh sb="0" eb="3">
      <t>ナガサキケン</t>
    </rPh>
    <rPh sb="3" eb="5">
      <t>リンギョウ</t>
    </rPh>
    <rPh sb="5" eb="7">
      <t>コウシャ</t>
    </rPh>
    <phoneticPr fontId="2"/>
  </si>
  <si>
    <t>長崎県後期高齢者医療広域連合（事業会計）</t>
    <phoneticPr fontId="2"/>
  </si>
  <si>
    <t>長崎県後期高齢者医療広域連合（普通会計）</t>
    <phoneticPr fontId="2"/>
  </si>
  <si>
    <t>長崎県市町村総合事務組合（交通災害共済事業特別会計）</t>
    <phoneticPr fontId="2"/>
  </si>
  <si>
    <t>長崎県市町村総合事務組合（行政不服審査会事業特別会計）</t>
    <rPh sb="13" eb="15">
      <t>ギョウセイ</t>
    </rPh>
    <rPh sb="15" eb="17">
      <t>フフク</t>
    </rPh>
    <rPh sb="17" eb="20">
      <t>シンサカイ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</si>
  <si>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</si>
  <si>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</si>
  <si>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</si>
  <si>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</si>
  <si>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</si>
  <si>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</si>
  <si>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</si>
  <si>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</si>
  <si>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</si>
  <si>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職員数の削減に伴う退職手当負担見込額の減などにより改善傾向にある。一方、実質公債費比率については、小中学校の改築事業及び公共下水道事業、松浦魚市場の再整備事業など、近年の大型事業の実施によりゆるやかに増加していく見込みである。
　今後は事業の厳選化・重点化を図りつつ率の動向を注視しながら財政健全化に努めていく。 </t>
    <rPh sb="1" eb="3">
      <t>ショウライ</t>
    </rPh>
    <rPh sb="3" eb="5">
      <t>フタン</t>
    </rPh>
    <rPh sb="5" eb="7">
      <t>ヒリツ</t>
    </rPh>
    <rPh sb="7" eb="8">
      <t>オヨ</t>
    </rPh>
    <rPh sb="9" eb="11">
      <t>ジッシツ</t>
    </rPh>
    <rPh sb="11" eb="14">
      <t>コウサイヒ</t>
    </rPh>
    <rPh sb="14" eb="16">
      <t>ヒリツ</t>
    </rPh>
    <rPh sb="17" eb="19">
      <t>ルイジ</t>
    </rPh>
    <rPh sb="19" eb="21">
      <t>ダンタイ</t>
    </rPh>
    <rPh sb="22" eb="24">
      <t>ヒカク</t>
    </rPh>
    <rPh sb="26" eb="27">
      <t>タカ</t>
    </rPh>
    <rPh sb="96" eb="98">
      <t>カイチク</t>
    </rPh>
    <rPh sb="98" eb="100">
      <t>ジギョウ</t>
    </rPh>
    <rPh sb="102" eb="104">
      <t>コウキョウ</t>
    </rPh>
    <rPh sb="104" eb="107">
      <t>ゲスイドウ</t>
    </rPh>
    <rPh sb="107" eb="109">
      <t>ジギョウ</t>
    </rPh>
    <rPh sb="116" eb="117">
      <t>サイ</t>
    </rPh>
    <rPh sb="119" eb="121">
      <t>ジギョウ</t>
    </rPh>
    <phoneticPr fontId="5"/>
  </si>
  <si>
    <t>実質公債費比率</t>
    <phoneticPr fontId="5"/>
  </si>
  <si>
    <t xml:space="preserve"> </t>
    <phoneticPr fontId="5"/>
  </si>
  <si>
    <t>　将来負担比率は類似団体と比較した場合、地方債残高が高いこと等により高い水準にある。一方、有形固定資産減価償却率も類似団体と比較した場合、高い水準にある。
　今後は、公共施設等総合管理計画に基づき、老朽化対策に積極的に取り組んで行く。</t>
    <rPh sb="1" eb="3">
      <t>ショウライ</t>
    </rPh>
    <rPh sb="3" eb="5">
      <t>フタン</t>
    </rPh>
    <rPh sb="5" eb="7">
      <t>ヒリツ</t>
    </rPh>
    <rPh sb="8" eb="10">
      <t>ルイジ</t>
    </rPh>
    <rPh sb="10" eb="12">
      <t>ダンタイ</t>
    </rPh>
    <rPh sb="13" eb="15">
      <t>ヒカク</t>
    </rPh>
    <rPh sb="17" eb="19">
      <t>バアイ</t>
    </rPh>
    <rPh sb="20" eb="22">
      <t>チホウ</t>
    </rPh>
    <rPh sb="22" eb="23">
      <t>サイ</t>
    </rPh>
    <rPh sb="23" eb="25">
      <t>ザンダカ</t>
    </rPh>
    <rPh sb="26" eb="27">
      <t>タカ</t>
    </rPh>
    <rPh sb="30" eb="31">
      <t>トウ</t>
    </rPh>
    <rPh sb="34" eb="35">
      <t>タカ</t>
    </rPh>
    <rPh sb="36" eb="38">
      <t>スイジュン</t>
    </rPh>
    <rPh sb="42" eb="44">
      <t>イッポウ</t>
    </rPh>
    <rPh sb="45" eb="47">
      <t>ユウケイ</t>
    </rPh>
    <rPh sb="47" eb="49">
      <t>コテイ</t>
    </rPh>
    <rPh sb="49" eb="51">
      <t>シサン</t>
    </rPh>
    <rPh sb="51" eb="53">
      <t>ゲンカ</t>
    </rPh>
    <rPh sb="53" eb="55">
      <t>ショウキャク</t>
    </rPh>
    <rPh sb="55" eb="56">
      <t>リツ</t>
    </rPh>
    <rPh sb="57" eb="59">
      <t>ルイジ</t>
    </rPh>
    <rPh sb="59" eb="61">
      <t>ダンタイ</t>
    </rPh>
    <rPh sb="62" eb="64">
      <t>ヒカク</t>
    </rPh>
    <rPh sb="66" eb="68">
      <t>バアイ</t>
    </rPh>
    <rPh sb="69" eb="70">
      <t>タカ</t>
    </rPh>
    <rPh sb="71" eb="73">
      <t>スイジュン</t>
    </rPh>
    <rPh sb="79" eb="81">
      <t>コンゴ</t>
    </rPh>
    <rPh sb="83" eb="85">
      <t>コウキョウ</t>
    </rPh>
    <rPh sb="85" eb="87">
      <t>シセツ</t>
    </rPh>
    <rPh sb="87" eb="88">
      <t>トウ</t>
    </rPh>
    <rPh sb="88" eb="90">
      <t>ソウゴウ</t>
    </rPh>
    <rPh sb="90" eb="92">
      <t>カンリ</t>
    </rPh>
    <rPh sb="92" eb="94">
      <t>ケイカク</t>
    </rPh>
    <rPh sb="95" eb="96">
      <t>モト</t>
    </rPh>
    <rPh sb="99" eb="102">
      <t>ロウキュウカ</t>
    </rPh>
    <rPh sb="102" eb="104">
      <t>タイサク</t>
    </rPh>
    <rPh sb="105" eb="107">
      <t>セッキョク</t>
    </rPh>
    <rPh sb="107" eb="108">
      <t>テキ</t>
    </rPh>
    <rPh sb="109" eb="110">
      <t>ト</t>
    </rPh>
    <rPh sb="111" eb="112">
      <t>ク</t>
    </rPh>
    <rPh sb="114" eb="115">
      <t>イ</t>
    </rPh>
    <phoneticPr fontId="2"/>
  </si>
  <si>
    <t>合併振興基金</t>
    <phoneticPr fontId="11"/>
  </si>
  <si>
    <t>ふるさとづくり基金</t>
    <phoneticPr fontId="11"/>
  </si>
  <si>
    <t>地域振興基金</t>
    <phoneticPr fontId="11"/>
  </si>
  <si>
    <t>地域福祉基金</t>
    <phoneticPr fontId="11"/>
  </si>
  <si>
    <t>公共用施設維持基金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</si>
</sst>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5" xfId="5" applyNumberFormat="1" applyFont="1" applyFill="1" applyBorder="1" applyAlignment="1" applyProtection="1">
      <alignment horizontal="right" vertical="center" wrapText="1" shrinkToFit="1"/>
      <protection locked="0"/>
    </xf>
    <xf numFmtId="177" fontId="8" fillId="0" borderId="22" xfId="5" applyNumberFormat="1" applyFont="1" applyFill="1" applyBorder="1" applyAlignment="1" applyProtection="1">
      <alignment horizontal="right" vertical="center" wrapText="1" shrinkToFit="1"/>
      <protection locked="0"/>
    </xf>
    <xf numFmtId="177" fontId="8" fillId="0" borderId="34" xfId="5" applyNumberFormat="1" applyFont="1" applyFill="1" applyBorder="1" applyAlignment="1" applyProtection="1">
      <alignment horizontal="right" vertical="center" wrapText="1" shrinkToFit="1"/>
      <protection locked="0"/>
    </xf>
    <xf numFmtId="177" fontId="8" fillId="0" borderId="21" xfId="5" applyNumberFormat="1" applyFont="1" applyFill="1" applyBorder="1" applyAlignment="1" applyProtection="1">
      <alignment horizontal="right" vertical="center" wrapText="1"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A82D-4BF1-A1BB-09A9556C08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85983</c:v>
                </c:pt>
                <c:pt idx="1">
                  <c:v>101693</c:v>
                </c:pt>
                <c:pt idx="2">
                  <c:v>158368</c:v>
                </c:pt>
                <c:pt idx="3">
                  <c:v>140233</c:v>
                </c:pt>
                <c:pt idx="4">
                  <c:v>141802</c:v>
                </c:pt>
              </c:numCache>
            </c:numRef>
          </c:val>
          <c:smooth val="0"/>
          <c:extLst>
            <c:ext xmlns:c16="http://schemas.microsoft.com/office/drawing/2014/chart" uri="{C3380CC4-5D6E-409C-BE32-E72D297353CC}">
              <c16:uniqueId val="{00000001-A82D-4BF1-A1BB-09A9556C0879}"/>
            </c:ext>
          </c:extLst>
        </c:ser>
        <c:dLbls>
          <c:showLegendKey val="0"/>
          <c:showVal val="0"/>
          <c:showCatName val="0"/>
          <c:showSerName val="0"/>
          <c:showPercent val="0"/>
          <c:showBubbleSize val="0"/>
        </c:dLbls>
        <c:marker val="1"/>
        <c:smooth val="0"/>
        <c:axId val="293829656"/>
        <c:axId val="293830832"/>
      </c:lineChart>
      <c:catAx>
        <c:axId val="293829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830832"/>
        <c:crosses val="autoZero"/>
        <c:auto val="1"/>
        <c:lblAlgn val="ctr"/>
        <c:lblOffset val="100"/>
        <c:tickLblSkip val="1"/>
        <c:tickMarkSkip val="1"/>
        <c:noMultiLvlLbl val="0"/>
      </c:catAx>
      <c:valAx>
        <c:axId val="29383083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829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4.6500000000000004</c:v>
                </c:pt>
                <c:pt idx="1">
                  <c:v>2.2999999999999998</c:v>
                </c:pt>
                <c:pt idx="2">
                  <c:v>5.41</c:v>
                </c:pt>
                <c:pt idx="3">
                  <c:v>5.48</c:v>
                </c:pt>
                <c:pt idx="4">
                  <c:v>6.23</c:v>
                </c:pt>
              </c:numCache>
            </c:numRef>
          </c:val>
          <c:extLst>
            <c:ext xmlns:c16="http://schemas.microsoft.com/office/drawing/2014/chart" uri="{C3380CC4-5D6E-409C-BE32-E72D297353CC}">
              <c16:uniqueId val="{00000000-FE80-4247-A54A-31AD4B061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19.88</c:v>
                </c:pt>
                <c:pt idx="1">
                  <c:v>18.2</c:v>
                </c:pt>
                <c:pt idx="2">
                  <c:v>15.87</c:v>
                </c:pt>
                <c:pt idx="3">
                  <c:v>14.26</c:v>
                </c:pt>
                <c:pt idx="4">
                  <c:v>15.59</c:v>
                </c:pt>
              </c:numCache>
            </c:numRef>
          </c:val>
          <c:extLst>
            <c:ext xmlns:c16="http://schemas.microsoft.com/office/drawing/2014/chart" uri="{C3380CC4-5D6E-409C-BE32-E72D297353CC}">
              <c16:uniqueId val="{00000001-FE80-4247-A54A-31AD4B061212}"/>
            </c:ext>
          </c:extLst>
        </c:ser>
        <c:dLbls>
          <c:showLegendKey val="0"/>
          <c:showVal val="0"/>
          <c:showCatName val="0"/>
          <c:showSerName val="0"/>
          <c:showPercent val="0"/>
          <c:showBubbleSize val="0"/>
        </c:dLbls>
        <c:gapWidth val="250"/>
        <c:overlap val="100"/>
        <c:axId val="293831616"/>
        <c:axId val="214209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0.13</c:v>
                </c:pt>
                <c:pt idx="1">
                  <c:v>-4.26</c:v>
                </c:pt>
                <c:pt idx="2">
                  <c:v>0.83</c:v>
                </c:pt>
                <c:pt idx="3">
                  <c:v>-2.3199999999999998</c:v>
                </c:pt>
                <c:pt idx="4">
                  <c:v>1.64</c:v>
                </c:pt>
              </c:numCache>
            </c:numRef>
          </c:val>
          <c:smooth val="0"/>
          <c:extLst>
            <c:ext xmlns:c16="http://schemas.microsoft.com/office/drawing/2014/chart" uri="{C3380CC4-5D6E-409C-BE32-E72D297353CC}">
              <c16:uniqueId val="{00000002-FE80-4247-A54A-31AD4B061212}"/>
            </c:ext>
          </c:extLst>
        </c:ser>
        <c:dLbls>
          <c:showLegendKey val="0"/>
          <c:showVal val="0"/>
          <c:showCatName val="0"/>
          <c:showSerName val="0"/>
          <c:showPercent val="0"/>
          <c:showBubbleSize val="0"/>
        </c:dLbls>
        <c:marker val="1"/>
        <c:smooth val="0"/>
        <c:axId val="293831616"/>
        <c:axId val="214209144"/>
      </c:lineChart>
      <c:catAx>
        <c:axId val="2938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209144"/>
        <c:crosses val="autoZero"/>
        <c:auto val="1"/>
        <c:lblAlgn val="ctr"/>
        <c:lblOffset val="100"/>
        <c:tickLblSkip val="1"/>
        <c:tickMarkSkip val="1"/>
        <c:noMultiLvlLbl val="0"/>
      </c:catAx>
      <c:valAx>
        <c:axId val="214209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8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1.72</c:v>
                </c:pt>
                <c:pt idx="2">
                  <c:v>#N/A</c:v>
                </c:pt>
                <c:pt idx="3">
                  <c:v>1.79</c:v>
                </c:pt>
                <c:pt idx="4">
                  <c:v>#N/A</c:v>
                </c:pt>
                <c:pt idx="5">
                  <c:v>0.16</c:v>
                </c:pt>
                <c:pt idx="6">
                  <c:v>#N/A</c:v>
                </c:pt>
                <c:pt idx="7">
                  <c:v>0.23</c:v>
                </c:pt>
                <c:pt idx="8">
                  <c:v>#N/A</c:v>
                </c:pt>
                <c:pt idx="9">
                  <c:v>0.14000000000000001</c:v>
                </c:pt>
              </c:numCache>
            </c:numRef>
          </c:val>
          <c:extLst>
            <c:ext xmlns:c16="http://schemas.microsoft.com/office/drawing/2014/chart" uri="{C3380CC4-5D6E-409C-BE32-E72D297353CC}">
              <c16:uniqueId val="{00000000-A8FE-489F-835E-729CA9C371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FE-489F-835E-729CA9C37146}"/>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0.05</c:v>
                </c:pt>
                <c:pt idx="8">
                  <c:v>#N/A</c:v>
                </c:pt>
                <c:pt idx="9">
                  <c:v>0.06</c:v>
                </c:pt>
              </c:numCache>
            </c:numRef>
          </c:val>
          <c:extLst>
            <c:ext xmlns:c16="http://schemas.microsoft.com/office/drawing/2014/chart" uri="{C3380CC4-5D6E-409C-BE32-E72D297353CC}">
              <c16:uniqueId val="{00000002-A8FE-489F-835E-729CA9C37146}"/>
            </c:ext>
          </c:extLst>
        </c:ser>
        <c:ser>
          <c:idx val="3"/>
          <c:order val="3"/>
          <c:tx>
            <c:strRef>
              <c:f>データシート!$A$30</c:f>
              <c:strCache>
                <c:ptCount val="1"/>
                <c:pt idx="0">
                  <c:v>福島診療所事業特別会計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0.32</c:v>
                </c:pt>
                <c:pt idx="4">
                  <c:v>#N/A</c:v>
                </c:pt>
                <c:pt idx="5">
                  <c:v>7.0000000000000007E-2</c:v>
                </c:pt>
                <c:pt idx="6">
                  <c:v>#N/A</c:v>
                </c:pt>
                <c:pt idx="7">
                  <c:v>0.05</c:v>
                </c:pt>
                <c:pt idx="8">
                  <c:v>#N/A</c:v>
                </c:pt>
                <c:pt idx="9">
                  <c:v>0.1</c:v>
                </c:pt>
              </c:numCache>
            </c:numRef>
          </c:val>
          <c:extLst>
            <c:ext xmlns:c16="http://schemas.microsoft.com/office/drawing/2014/chart" uri="{C3380CC4-5D6E-409C-BE32-E72D297353CC}">
              <c16:uniqueId val="{00000003-A8FE-489F-835E-729CA9C37146}"/>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0.33</c:v>
                </c:pt>
                <c:pt idx="4">
                  <c:v>#N/A</c:v>
                </c:pt>
                <c:pt idx="5">
                  <c:v>0.4</c:v>
                </c:pt>
                <c:pt idx="6">
                  <c:v>#N/A</c:v>
                </c:pt>
                <c:pt idx="7">
                  <c:v>0.56999999999999995</c:v>
                </c:pt>
                <c:pt idx="8">
                  <c:v>#N/A</c:v>
                </c:pt>
                <c:pt idx="9">
                  <c:v>0.73</c:v>
                </c:pt>
              </c:numCache>
            </c:numRef>
          </c:val>
          <c:extLst>
            <c:ext xmlns:c16="http://schemas.microsoft.com/office/drawing/2014/chart" uri="{C3380CC4-5D6E-409C-BE32-E72D297353CC}">
              <c16:uniqueId val="{00000004-A8FE-489F-835E-729CA9C37146}"/>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c:v>
                </c:pt>
                <c:pt idx="2">
                  <c:v>#N/A</c:v>
                </c:pt>
                <c:pt idx="3">
                  <c:v>1.05</c:v>
                </c:pt>
                <c:pt idx="4">
                  <c:v>#N/A</c:v>
                </c:pt>
                <c:pt idx="5">
                  <c:v>0.44</c:v>
                </c:pt>
                <c:pt idx="6">
                  <c:v>#N/A</c:v>
                </c:pt>
                <c:pt idx="7">
                  <c:v>0.62</c:v>
                </c:pt>
                <c:pt idx="8">
                  <c:v>#N/A</c:v>
                </c:pt>
                <c:pt idx="9">
                  <c:v>0.8</c:v>
                </c:pt>
              </c:numCache>
            </c:numRef>
          </c:val>
          <c:extLst>
            <c:ext xmlns:c16="http://schemas.microsoft.com/office/drawing/2014/chart" uri="{C3380CC4-5D6E-409C-BE32-E72D297353CC}">
              <c16:uniqueId val="{00000005-A8FE-489F-835E-729CA9C371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1.79</c:v>
                </c:pt>
                <c:pt idx="2">
                  <c:v>#N/A</c:v>
                </c:pt>
                <c:pt idx="3">
                  <c:v>2.79</c:v>
                </c:pt>
                <c:pt idx="4">
                  <c:v>#N/A</c:v>
                </c:pt>
                <c:pt idx="5">
                  <c:v>1.18</c:v>
                </c:pt>
                <c:pt idx="6">
                  <c:v>#N/A</c:v>
                </c:pt>
                <c:pt idx="7">
                  <c:v>0.86</c:v>
                </c:pt>
                <c:pt idx="8">
                  <c:v>#N/A</c:v>
                </c:pt>
                <c:pt idx="9">
                  <c:v>1.57</c:v>
                </c:pt>
              </c:numCache>
            </c:numRef>
          </c:val>
          <c:extLst>
            <c:ext xmlns:c16="http://schemas.microsoft.com/office/drawing/2014/chart" uri="{C3380CC4-5D6E-409C-BE32-E72D297353CC}">
              <c16:uniqueId val="{00000006-A8FE-489F-835E-729CA9C3714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3.59</c:v>
                </c:pt>
                <c:pt idx="2">
                  <c:v>#N/A</c:v>
                </c:pt>
                <c:pt idx="3">
                  <c:v>3.91</c:v>
                </c:pt>
                <c:pt idx="4">
                  <c:v>#N/A</c:v>
                </c:pt>
                <c:pt idx="5">
                  <c:v>4.32</c:v>
                </c:pt>
                <c:pt idx="6">
                  <c:v>#N/A</c:v>
                </c:pt>
                <c:pt idx="7">
                  <c:v>4.75</c:v>
                </c:pt>
                <c:pt idx="8">
                  <c:v>#N/A</c:v>
                </c:pt>
                <c:pt idx="9">
                  <c:v>5.16</c:v>
                </c:pt>
              </c:numCache>
            </c:numRef>
          </c:val>
          <c:extLst>
            <c:ext xmlns:c16="http://schemas.microsoft.com/office/drawing/2014/chart" uri="{C3380CC4-5D6E-409C-BE32-E72D297353CC}">
              <c16:uniqueId val="{00000007-A8FE-489F-835E-729CA9C371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4.1100000000000003</c:v>
                </c:pt>
                <c:pt idx="2">
                  <c:v>#N/A</c:v>
                </c:pt>
                <c:pt idx="3">
                  <c:v>3.41</c:v>
                </c:pt>
                <c:pt idx="4">
                  <c:v>#N/A</c:v>
                </c:pt>
                <c:pt idx="5">
                  <c:v>3.81</c:v>
                </c:pt>
                <c:pt idx="6">
                  <c:v>#N/A</c:v>
                </c:pt>
                <c:pt idx="7">
                  <c:v>5.49</c:v>
                </c:pt>
                <c:pt idx="8">
                  <c:v>#N/A</c:v>
                </c:pt>
                <c:pt idx="9">
                  <c:v>5.26</c:v>
                </c:pt>
              </c:numCache>
            </c:numRef>
          </c:val>
          <c:extLst>
            <c:ext xmlns:c16="http://schemas.microsoft.com/office/drawing/2014/chart" uri="{C3380CC4-5D6E-409C-BE32-E72D297353CC}">
              <c16:uniqueId val="{00000008-A8FE-489F-835E-729CA9C371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4.63</c:v>
                </c:pt>
                <c:pt idx="2">
                  <c:v>#N/A</c:v>
                </c:pt>
                <c:pt idx="3">
                  <c:v>2.2799999999999998</c:v>
                </c:pt>
                <c:pt idx="4">
                  <c:v>#N/A</c:v>
                </c:pt>
                <c:pt idx="5">
                  <c:v>5.37</c:v>
                </c:pt>
                <c:pt idx="6">
                  <c:v>#N/A</c:v>
                </c:pt>
                <c:pt idx="7">
                  <c:v>5.44</c:v>
                </c:pt>
                <c:pt idx="8">
                  <c:v>#N/A</c:v>
                </c:pt>
                <c:pt idx="9">
                  <c:v>6.2</c:v>
                </c:pt>
              </c:numCache>
            </c:numRef>
          </c:val>
          <c:extLst>
            <c:ext xmlns:c16="http://schemas.microsoft.com/office/drawing/2014/chart" uri="{C3380CC4-5D6E-409C-BE32-E72D297353CC}">
              <c16:uniqueId val="{00000009-A8FE-489F-835E-729CA9C37146}"/>
            </c:ext>
          </c:extLst>
        </c:ser>
        <c:dLbls>
          <c:showLegendKey val="0"/>
          <c:showVal val="0"/>
          <c:showCatName val="0"/>
          <c:showSerName val="0"/>
          <c:showPercent val="0"/>
          <c:showBubbleSize val="0"/>
        </c:dLbls>
        <c:gapWidth val="150"/>
        <c:overlap val="100"/>
        <c:axId val="311521648"/>
        <c:axId val="311522040"/>
      </c:barChart>
      <c:catAx>
        <c:axId val="31152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522040"/>
        <c:crosses val="autoZero"/>
        <c:auto val="1"/>
        <c:lblAlgn val="ctr"/>
        <c:lblOffset val="100"/>
        <c:tickLblSkip val="1"/>
        <c:tickMarkSkip val="1"/>
        <c:noMultiLvlLbl val="0"/>
      </c:catAx>
      <c:valAx>
        <c:axId val="31152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52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2069</c:v>
                </c:pt>
                <c:pt idx="5">
                  <c:v>2077</c:v>
                </c:pt>
                <c:pt idx="8">
                  <c:v>2050</c:v>
                </c:pt>
                <c:pt idx="11">
                  <c:v>1973</c:v>
                </c:pt>
                <c:pt idx="14">
                  <c:v>1891</c:v>
                </c:pt>
              </c:numCache>
            </c:numRef>
          </c:val>
          <c:extLst>
            <c:ext xmlns:c16="http://schemas.microsoft.com/office/drawing/2014/chart" uri="{C3380CC4-5D6E-409C-BE32-E72D297353CC}">
              <c16:uniqueId val="{00000000-11DE-4F6A-BB8D-4F9005CA15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DE-4F6A-BB8D-4F9005CA15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131</c:v>
                </c:pt>
                <c:pt idx="3">
                  <c:v>119</c:v>
                </c:pt>
                <c:pt idx="6">
                  <c:v>103</c:v>
                </c:pt>
                <c:pt idx="9">
                  <c:v>77</c:v>
                </c:pt>
                <c:pt idx="12">
                  <c:v>67</c:v>
                </c:pt>
              </c:numCache>
            </c:numRef>
          </c:val>
          <c:extLst>
            <c:ext xmlns:c16="http://schemas.microsoft.com/office/drawing/2014/chart" uri="{C3380CC4-5D6E-409C-BE32-E72D297353CC}">
              <c16:uniqueId val="{00000002-11DE-4F6A-BB8D-4F9005CA15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265</c:v>
                </c:pt>
                <c:pt idx="3">
                  <c:v>265</c:v>
                </c:pt>
                <c:pt idx="6">
                  <c:v>265</c:v>
                </c:pt>
                <c:pt idx="9">
                  <c:v>265</c:v>
                </c:pt>
                <c:pt idx="12">
                  <c:v>265</c:v>
                </c:pt>
              </c:numCache>
            </c:numRef>
          </c:val>
          <c:extLst>
            <c:ext xmlns:c16="http://schemas.microsoft.com/office/drawing/2014/chart" uri="{C3380CC4-5D6E-409C-BE32-E72D297353CC}">
              <c16:uniqueId val="{00000003-11DE-4F6A-BB8D-4F9005CA15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419</c:v>
                </c:pt>
                <c:pt idx="3">
                  <c:v>494</c:v>
                </c:pt>
                <c:pt idx="6">
                  <c:v>495</c:v>
                </c:pt>
                <c:pt idx="9">
                  <c:v>428</c:v>
                </c:pt>
                <c:pt idx="12">
                  <c:v>441</c:v>
                </c:pt>
              </c:numCache>
            </c:numRef>
          </c:val>
          <c:extLst>
            <c:ext xmlns:c16="http://schemas.microsoft.com/office/drawing/2014/chart" uri="{C3380CC4-5D6E-409C-BE32-E72D297353CC}">
              <c16:uniqueId val="{00000004-11DE-4F6A-BB8D-4F9005CA15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DE-4F6A-BB8D-4F9005CA15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DE-4F6A-BB8D-4F9005CA15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2169</c:v>
                </c:pt>
                <c:pt idx="3">
                  <c:v>2158</c:v>
                </c:pt>
                <c:pt idx="6">
                  <c:v>2169</c:v>
                </c:pt>
                <c:pt idx="9">
                  <c:v>2078</c:v>
                </c:pt>
                <c:pt idx="12">
                  <c:v>2052</c:v>
                </c:pt>
              </c:numCache>
            </c:numRef>
          </c:val>
          <c:extLst>
            <c:ext xmlns:c16="http://schemas.microsoft.com/office/drawing/2014/chart" uri="{C3380CC4-5D6E-409C-BE32-E72D297353CC}">
              <c16:uniqueId val="{00000007-11DE-4F6A-BB8D-4F9005CA15EF}"/>
            </c:ext>
          </c:extLst>
        </c:ser>
        <c:dLbls>
          <c:showLegendKey val="0"/>
          <c:showVal val="0"/>
          <c:showCatName val="0"/>
          <c:showSerName val="0"/>
          <c:showPercent val="0"/>
          <c:showBubbleSize val="0"/>
        </c:dLbls>
        <c:gapWidth val="100"/>
        <c:overlap val="100"/>
        <c:axId val="311523216"/>
        <c:axId val="311523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915</c:v>
                </c:pt>
                <c:pt idx="2">
                  <c:v>#N/A</c:v>
                </c:pt>
                <c:pt idx="3">
                  <c:v>#N/A</c:v>
                </c:pt>
                <c:pt idx="4">
                  <c:v>959</c:v>
                </c:pt>
                <c:pt idx="5">
                  <c:v>#N/A</c:v>
                </c:pt>
                <c:pt idx="6">
                  <c:v>#N/A</c:v>
                </c:pt>
                <c:pt idx="7">
                  <c:v>982</c:v>
                </c:pt>
                <c:pt idx="8">
                  <c:v>#N/A</c:v>
                </c:pt>
                <c:pt idx="9">
                  <c:v>#N/A</c:v>
                </c:pt>
                <c:pt idx="10">
                  <c:v>875</c:v>
                </c:pt>
                <c:pt idx="11">
                  <c:v>#N/A</c:v>
                </c:pt>
                <c:pt idx="12">
                  <c:v>#N/A</c:v>
                </c:pt>
                <c:pt idx="13">
                  <c:v>934</c:v>
                </c:pt>
                <c:pt idx="14">
                  <c:v>#N/A</c:v>
                </c:pt>
              </c:numCache>
            </c:numRef>
          </c:val>
          <c:smooth val="0"/>
          <c:extLst>
            <c:ext xmlns:c16="http://schemas.microsoft.com/office/drawing/2014/chart" uri="{C3380CC4-5D6E-409C-BE32-E72D297353CC}">
              <c16:uniqueId val="{00000008-11DE-4F6A-BB8D-4F9005CA15EF}"/>
            </c:ext>
          </c:extLst>
        </c:ser>
        <c:dLbls>
          <c:showLegendKey val="0"/>
          <c:showVal val="0"/>
          <c:showCatName val="0"/>
          <c:showSerName val="0"/>
          <c:showPercent val="0"/>
          <c:showBubbleSize val="0"/>
        </c:dLbls>
        <c:marker val="1"/>
        <c:smooth val="0"/>
        <c:axId val="311523216"/>
        <c:axId val="311523608"/>
      </c:lineChart>
      <c:catAx>
        <c:axId val="31152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523608"/>
        <c:crosses val="autoZero"/>
        <c:auto val="1"/>
        <c:lblAlgn val="ctr"/>
        <c:lblOffset val="100"/>
        <c:tickLblSkip val="1"/>
        <c:tickMarkSkip val="1"/>
        <c:noMultiLvlLbl val="0"/>
      </c:catAx>
      <c:valAx>
        <c:axId val="31152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523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16726</c:v>
                </c:pt>
                <c:pt idx="5">
                  <c:v>17001</c:v>
                </c:pt>
                <c:pt idx="8">
                  <c:v>17679</c:v>
                </c:pt>
                <c:pt idx="11">
                  <c:v>17312</c:v>
                </c:pt>
                <c:pt idx="14">
                  <c:v>17395</c:v>
                </c:pt>
              </c:numCache>
            </c:numRef>
          </c:val>
          <c:extLst>
            <c:ext xmlns:c16="http://schemas.microsoft.com/office/drawing/2014/chart" uri="{C3380CC4-5D6E-409C-BE32-E72D297353CC}">
              <c16:uniqueId val="{00000000-3B6B-4040-B67D-0AD64DD8B8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1053</c:v>
                </c:pt>
                <c:pt idx="5">
                  <c:v>1059</c:v>
                </c:pt>
                <c:pt idx="8">
                  <c:v>1201</c:v>
                </c:pt>
                <c:pt idx="11">
                  <c:v>1260</c:v>
                </c:pt>
                <c:pt idx="14">
                  <c:v>1185</c:v>
                </c:pt>
              </c:numCache>
            </c:numRef>
          </c:val>
          <c:extLst>
            <c:ext xmlns:c16="http://schemas.microsoft.com/office/drawing/2014/chart" uri="{C3380CC4-5D6E-409C-BE32-E72D297353CC}">
              <c16:uniqueId val="{00000001-3B6B-4040-B67D-0AD64DD8B8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4343</c:v>
                </c:pt>
                <c:pt idx="5">
                  <c:v>4105</c:v>
                </c:pt>
                <c:pt idx="8">
                  <c:v>4333</c:v>
                </c:pt>
                <c:pt idx="11">
                  <c:v>4514</c:v>
                </c:pt>
                <c:pt idx="14">
                  <c:v>4719</c:v>
                </c:pt>
              </c:numCache>
            </c:numRef>
          </c:val>
          <c:extLst>
            <c:ext xmlns:c16="http://schemas.microsoft.com/office/drawing/2014/chart" uri="{C3380CC4-5D6E-409C-BE32-E72D297353CC}">
              <c16:uniqueId val="{00000002-3B6B-4040-B67D-0AD64DD8B8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6B-4040-B67D-0AD64DD8B8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6B-4040-B67D-0AD64DD8B8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c:v>
                </c:pt>
                <c:pt idx="3">
                  <c:v>7</c:v>
                </c:pt>
                <c:pt idx="6">
                  <c:v>6</c:v>
                </c:pt>
                <c:pt idx="9">
                  <c:v>14</c:v>
                </c:pt>
                <c:pt idx="12">
                  <c:v>52</c:v>
                </c:pt>
              </c:numCache>
            </c:numRef>
          </c:val>
          <c:extLst>
            <c:ext xmlns:c16="http://schemas.microsoft.com/office/drawing/2014/chart" uri="{C3380CC4-5D6E-409C-BE32-E72D297353CC}">
              <c16:uniqueId val="{00000005-3B6B-4040-B67D-0AD64DD8B8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3638</c:v>
                </c:pt>
                <c:pt idx="3">
                  <c:v>3537</c:v>
                </c:pt>
                <c:pt idx="6">
                  <c:v>3367</c:v>
                </c:pt>
                <c:pt idx="9">
                  <c:v>3412</c:v>
                </c:pt>
                <c:pt idx="12">
                  <c:v>3356</c:v>
                </c:pt>
              </c:numCache>
            </c:numRef>
          </c:val>
          <c:extLst>
            <c:ext xmlns:c16="http://schemas.microsoft.com/office/drawing/2014/chart" uri="{C3380CC4-5D6E-409C-BE32-E72D297353CC}">
              <c16:uniqueId val="{00000006-3B6B-4040-B67D-0AD64DD8B8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1251</c:v>
                </c:pt>
                <c:pt idx="3">
                  <c:v>1001</c:v>
                </c:pt>
                <c:pt idx="6">
                  <c:v>747</c:v>
                </c:pt>
                <c:pt idx="9">
                  <c:v>490</c:v>
                </c:pt>
                <c:pt idx="12">
                  <c:v>415</c:v>
                </c:pt>
              </c:numCache>
            </c:numRef>
          </c:val>
          <c:extLst>
            <c:ext xmlns:c16="http://schemas.microsoft.com/office/drawing/2014/chart" uri="{C3380CC4-5D6E-409C-BE32-E72D297353CC}">
              <c16:uniqueId val="{00000007-3B6B-4040-B67D-0AD64DD8B8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5386</c:v>
                </c:pt>
                <c:pt idx="3">
                  <c:v>5130</c:v>
                </c:pt>
                <c:pt idx="6">
                  <c:v>4959</c:v>
                </c:pt>
                <c:pt idx="9">
                  <c:v>4930</c:v>
                </c:pt>
                <c:pt idx="12">
                  <c:v>4927</c:v>
                </c:pt>
              </c:numCache>
            </c:numRef>
          </c:val>
          <c:extLst>
            <c:ext xmlns:c16="http://schemas.microsoft.com/office/drawing/2014/chart" uri="{C3380CC4-5D6E-409C-BE32-E72D297353CC}">
              <c16:uniqueId val="{00000008-3B6B-4040-B67D-0AD64DD8B8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561</c:v>
                </c:pt>
                <c:pt idx="3">
                  <c:v>458</c:v>
                </c:pt>
                <c:pt idx="6">
                  <c:v>384</c:v>
                </c:pt>
                <c:pt idx="9">
                  <c:v>308</c:v>
                </c:pt>
                <c:pt idx="12">
                  <c:v>242</c:v>
                </c:pt>
              </c:numCache>
            </c:numRef>
          </c:val>
          <c:extLst>
            <c:ext xmlns:c16="http://schemas.microsoft.com/office/drawing/2014/chart" uri="{C3380CC4-5D6E-409C-BE32-E72D297353CC}">
              <c16:uniqueId val="{00000009-3B6B-4040-B67D-0AD64DD8B8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18346</c:v>
                </c:pt>
                <c:pt idx="3">
                  <c:v>18893</c:v>
                </c:pt>
                <c:pt idx="6">
                  <c:v>20049</c:v>
                </c:pt>
                <c:pt idx="9">
                  <c:v>20108</c:v>
                </c:pt>
                <c:pt idx="12">
                  <c:v>20228</c:v>
                </c:pt>
              </c:numCache>
            </c:numRef>
          </c:val>
          <c:extLst>
            <c:ext xmlns:c16="http://schemas.microsoft.com/office/drawing/2014/chart" uri="{C3380CC4-5D6E-409C-BE32-E72D297353CC}">
              <c16:uniqueId val="{0000000A-3B6B-4040-B67D-0AD64DD8B8E7}"/>
            </c:ext>
          </c:extLst>
        </c:ser>
        <c:dLbls>
          <c:showLegendKey val="0"/>
          <c:showVal val="0"/>
          <c:showCatName val="0"/>
          <c:showSerName val="0"/>
          <c:showPercent val="0"/>
          <c:showBubbleSize val="0"/>
        </c:dLbls>
        <c:gapWidth val="100"/>
        <c:overlap val="100"/>
        <c:axId val="283328216"/>
        <c:axId val="283329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7067</c:v>
                </c:pt>
                <c:pt idx="2">
                  <c:v>#N/A</c:v>
                </c:pt>
                <c:pt idx="3">
                  <c:v>#N/A</c:v>
                </c:pt>
                <c:pt idx="4">
                  <c:v>6862</c:v>
                </c:pt>
                <c:pt idx="5">
                  <c:v>#N/A</c:v>
                </c:pt>
                <c:pt idx="6">
                  <c:v>#N/A</c:v>
                </c:pt>
                <c:pt idx="7">
                  <c:v>6300</c:v>
                </c:pt>
                <c:pt idx="8">
                  <c:v>#N/A</c:v>
                </c:pt>
                <c:pt idx="9">
                  <c:v>#N/A</c:v>
                </c:pt>
                <c:pt idx="10">
                  <c:v>6176</c:v>
                </c:pt>
                <c:pt idx="11">
                  <c:v>#N/A</c:v>
                </c:pt>
                <c:pt idx="12">
                  <c:v>#N/A</c:v>
                </c:pt>
                <c:pt idx="13">
                  <c:v>5920</c:v>
                </c:pt>
                <c:pt idx="14">
                  <c:v>#N/A</c:v>
                </c:pt>
              </c:numCache>
            </c:numRef>
          </c:val>
          <c:smooth val="0"/>
          <c:extLst>
            <c:ext xmlns:c16="http://schemas.microsoft.com/office/drawing/2014/chart" uri="{C3380CC4-5D6E-409C-BE32-E72D297353CC}">
              <c16:uniqueId val="{0000000B-3B6B-4040-B67D-0AD64DD8B8E7}"/>
            </c:ext>
          </c:extLst>
        </c:ser>
        <c:dLbls>
          <c:showLegendKey val="0"/>
          <c:showVal val="0"/>
          <c:showCatName val="0"/>
          <c:showSerName val="0"/>
          <c:showPercent val="0"/>
          <c:showBubbleSize val="0"/>
        </c:dLbls>
        <c:marker val="1"/>
        <c:smooth val="0"/>
        <c:axId val="283328216"/>
        <c:axId val="283329784"/>
      </c:lineChart>
      <c:catAx>
        <c:axId val="283328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329784"/>
        <c:crosses val="autoZero"/>
        <c:auto val="1"/>
        <c:lblAlgn val="ctr"/>
        <c:lblOffset val="100"/>
        <c:tickLblSkip val="1"/>
        <c:tickMarkSkip val="1"/>
        <c:noMultiLvlLbl val="0"/>
      </c:catAx>
      <c:valAx>
        <c:axId val="28332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328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1550</c:v>
                </c:pt>
                <c:pt idx="1">
                  <c:v>1343</c:v>
                </c:pt>
                <c:pt idx="2">
                  <c:v>1436</c:v>
                </c:pt>
              </c:numCache>
            </c:numRef>
          </c:val>
          <c:extLst>
            <c:ext xmlns:c16="http://schemas.microsoft.com/office/drawing/2014/chart" uri="{C3380CC4-5D6E-409C-BE32-E72D297353CC}">
              <c16:uniqueId val="{00000000-6DE4-4B17-8357-2E097A559D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689</c:v>
                </c:pt>
                <c:pt idx="1">
                  <c:v>701</c:v>
                </c:pt>
                <c:pt idx="2">
                  <c:v>704</c:v>
                </c:pt>
              </c:numCache>
            </c:numRef>
          </c:val>
          <c:extLst>
            <c:ext xmlns:c16="http://schemas.microsoft.com/office/drawing/2014/chart" uri="{C3380CC4-5D6E-409C-BE32-E72D297353CC}">
              <c16:uniqueId val="{00000001-6DE4-4B17-8357-2E097A559D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4593</c:v>
                </c:pt>
                <c:pt idx="1">
                  <c:v>4843</c:v>
                </c:pt>
                <c:pt idx="2">
                  <c:v>5033</c:v>
                </c:pt>
              </c:numCache>
            </c:numRef>
          </c:val>
          <c:extLst>
            <c:ext xmlns:c16="http://schemas.microsoft.com/office/drawing/2014/chart" uri="{C3380CC4-5D6E-409C-BE32-E72D297353CC}">
              <c16:uniqueId val="{00000002-6DE4-4B17-8357-2E097A559D64}"/>
            </c:ext>
          </c:extLst>
        </c:ser>
        <c:dLbls>
          <c:showLegendKey val="0"/>
          <c:showVal val="0"/>
          <c:showCatName val="0"/>
          <c:showSerName val="0"/>
          <c:showPercent val="0"/>
          <c:showBubbleSize val="0"/>
        </c:dLbls>
        <c:gapWidth val="120"/>
        <c:overlap val="100"/>
        <c:axId val="107321216"/>
        <c:axId val="107322392"/>
      </c:barChart>
      <c:catAx>
        <c:axId val="1073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7322392"/>
        <c:crosses val="autoZero"/>
        <c:auto val="1"/>
        <c:lblAlgn val="ctr"/>
        <c:lblOffset val="100"/>
        <c:tickLblSkip val="1"/>
        <c:tickMarkSkip val="1"/>
        <c:noMultiLvlLbl val="0"/>
      </c:catAx>
      <c:valAx>
        <c:axId val="107322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73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{4413CA0D-6EFF-4C8B-B834-2A8B6490D76F}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632-42C3-93DF-7020B5D0E1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{C99E4F97-F378-4040-889E-AC7D984AF09E}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2-42C3-93DF-7020B5D0E1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{56CE65F8-3D32-476D-BFC1-C527798FD4BA}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2-42C3-93DF-7020B5D0E1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{A1093848-7CDB-44C5-B42C-6ECC513565D5}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2-42C3-93DF-7020B5D0E1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{408D5970-A573-416D-8045-8EEF67633581}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2-42C3-93DF-7020B5D0E1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{ADAFC022-92E2-452E-A2FA-C152F08C3808}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632-42C3-93DF-7020B5D0E1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{B66FC0D5-9D3A-4BDB-AB7A-BD71A10B97C2}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632-42C3-93DF-7020B5D0E1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{B4673C97-83E3-4739-8CCA-CCBFE031C764}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632-42C3-93DF-7020B5D0E1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{FD051327-B54F-4534-AE55-FA8ABA7838EF}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632-42C3-93DF-7020B5D0E1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59.8</c:v>
                </c:pt>
              </c:numCache>
            </c:numRef>
          </c:xVal>
          <c:yVal>
            <c:numRef>
              <c:f>公会計指標分析・財政指標組合せ分析表!$BP$51:$DC$51</c:f>
              <c:numCache>
                <c:formatCode>#,##0.0;"▲ "#,##0.0</c:formatCode>
                <c:ptCount val="40"/>
                <c:pt idx="24">
                  <c:v>81.599999999999994</c:v>
                </c:pt>
              </c:numCache>
            </c:numRef>
          </c:yVal>
          <c:smooth val="0"/>
          <c:extLst>
            <c:ext xmlns:c16="http://schemas.microsoft.com/office/drawing/2014/chart" uri="{C3380CC4-5D6E-409C-BE32-E72D297353CC}">
              <c16:uniqueId val="{00000009-2632-42C3-93DF-7020B5D0E1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{7C53A0BE-E827-4350-9243-B845F812B68E}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632-42C3-93DF-7020B5D0E1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{BC35E516-485B-40B4-B62A-4BAA2B5BC803}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2-42C3-93DF-7020B5D0E1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{43BD5E9B-E6AB-4FBE-ADCC-0C3BEF23CD19}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2-42C3-93DF-7020B5D0E1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{5D466E5C-A0F0-487B-99C9-87ED9AFE238B}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2-42C3-93DF-7020B5D0E1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{C2D51DF4-1243-4E26-8BDA-7D738EB9CD59}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2-42C3-93DF-7020B5D0E14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{DA3291D5-31AF-4A54-9CF4-63B669E558B9}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632-42C3-93DF-7020B5D0E14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{1991377B-C2E6-43DF-9C1A-72DEC18DA14B}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632-42C3-93DF-7020B5D0E14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{3F26090A-A8A8-4E94-8085-B31F1DBDCBBC}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632-42C3-93DF-7020B5D0E14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{D57B7462-C7E4-437C-A632-D36C27639982}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632-42C3-93DF-7020B5D0E1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2632-42C3-93DF-7020B5D0E14B}"/>
            </c:ext>
          </c:extLst>
        </c:ser>
        <c:dLbls>
          <c:showLegendKey val="0"/>
          <c:showVal val="1"/>
          <c:showCatName val="0"/>
          <c:showSerName val="0"/>
          <c:showPercent val="0"/>
          <c:showBubbleSize val="0"/>
        </c:dLbls>
        <c:axId val="311522824"/>
        <c:axId val="253125912"/>
      </c:scatterChart>
      <c:valAx>
        <c:axId val="311522824"/>
        <c:scaling>
          <c:orientation val="minMax"/>
          <c:max val="60"/>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125912"/>
        <c:crosses val="autoZero"/>
        <c:crossBetween val="midCat"/>
      </c:valAx>
      <c:valAx>
        <c:axId val="253125912"/>
        <c:scaling>
          <c:orientation val="minMax"/>
          <c:max val="87"/>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522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{0FB51A23-80DC-4221-B886-D00120244148}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6A0-4BF1-BC80-BDF8E0B23D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{3934BB6F-FF27-4310-BDCE-068ADA75F740}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0-4BF1-BC80-BDF8E0B23D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{FD96A4F4-F621-4AAB-BFCB-A354B2DAAC31}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0-4BF1-BC80-BDF8E0B23D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{11F09496-310F-45E2-86F4-A0A83ED61F34}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0-4BF1-BC80-BDF8E0B23D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{8C0E5A98-CD1D-4968-A661-6EE0F8851AA8}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0-4BF1-BC80-BDF8E0B23D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{134C3BCA-6BE1-437A-B52B-6CB1F778CA18}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6A0-4BF1-BC80-BDF8E0B23DE0}"/>
                </c:ext>
              </c:extLst>
            </c:dLbl>
            <c:dLbl>
              <c:idx val="16"/>
              <c:layout>
                <c:manualLayout>
                  <c:x val="-4.516035515397127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{AF365335-760D-438E-886F-CBC9D515E8FF}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6A0-4BF1-BC80-BDF8E0B23DE0}"/>
                </c:ext>
              </c:extLst>
            </c:dLbl>
            <c:dLbl>
              <c:idx val="24"/>
              <c:layout>
                <c:manualLayout>
                  <c:x val="-1.8235628084249993E-2"/>
                  <c:y val="-6.42936502119655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{FDF6FD16-585A-4C19-8A4C-3A1AC8069DA9}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6A0-4BF1-BC80-BDF8E0B23DE0}"/>
                </c:ext>
              </c:extLst>
            </c:dLbl>
            <c:dLbl>
              <c:idx val="32"/>
              <c:layout>
                <c:manualLayout>
                  <c:x val="-3.1697991619110633E-2"/>
                  <c:y val="-6.053964396362233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{E0D69548-058A-4543-88A3-6EE3B6DAAC08}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6A0-4BF1-BC80-BDF8E0B23D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11.6</c:v>
                </c:pt>
                <c:pt idx="16">
                  <c:v>12.1</c:v>
                </c:pt>
                <c:pt idx="24">
                  <c:v>12.1</c:v>
                </c:pt>
                <c:pt idx="32">
                  <c:v>12.2</c:v>
                </c:pt>
              </c:numCache>
            </c:numRef>
          </c:xVal>
          <c:yVal>
            <c:numRef>
              <c:f>公会計指標分析・財政指標組合せ分析表!$BP$73:$DC$73</c:f>
              <c:numCache>
                <c:formatCode>#,##0.0;"▲ "#,##0.0</c:formatCode>
                <c:ptCount val="40"/>
                <c:pt idx="0">
                  <c:v>89.4</c:v>
                </c:pt>
                <c:pt idx="8">
                  <c:v>87.9</c:v>
                </c:pt>
                <c:pt idx="16">
                  <c:v>80.400000000000006</c:v>
                </c:pt>
                <c:pt idx="24">
                  <c:v>81.599999999999994</c:v>
                </c:pt>
                <c:pt idx="32">
                  <c:v>79.5</c:v>
                </c:pt>
              </c:numCache>
            </c:numRef>
          </c:yVal>
          <c:smooth val="0"/>
          <c:extLst>
            <c:ext xmlns:c16="http://schemas.microsoft.com/office/drawing/2014/chart" uri="{C3380CC4-5D6E-409C-BE32-E72D297353CC}">
              <c16:uniqueId val="{00000009-56A0-4BF1-BC80-BDF8E0B23D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{B901F75B-5ED4-4676-9087-79835D8455E0}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6A0-4BF1-BC80-BDF8E0B23D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{C74662D4-4929-4C7F-9964-221EFCECA708}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0-4BF1-BC80-BDF8E0B23D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{6D8FE0A0-E50F-483E-AB83-8CF5DF3B2834}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0-4BF1-BC80-BDF8E0B23D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{487474D3-6715-4F4E-A93A-DCBB41C15097}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0-4BF1-BC80-BDF8E0B23D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{2260DEBA-FC15-4E51-AF9F-8096F34D9213}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0-4BF1-BC80-BDF8E0B23DE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{ED7D3805-4267-4D21-B54B-D60E24353897}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6A0-4BF1-BC80-BDF8E0B23DE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{6C534C75-862D-4874-B8E3-1BE0AF7A0BCC}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6A0-4BF1-BC80-BDF8E0B23DE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{0C508971-5B8E-4715-AEC4-84B6E4507F7C}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6A0-4BF1-BC80-BDF8E0B23DE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{8566D688-3125-40CD-B75B-F600DE2A4617}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6A0-4BF1-BC80-BDF8E0B23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56A0-4BF1-BC80-BDF8E0B23DE0}"/>
            </c:ext>
          </c:extLst>
        </c:ser>
        <c:dLbls>
          <c:showLegendKey val="0"/>
          <c:showVal val="1"/>
          <c:showCatName val="0"/>
          <c:showSerName val="0"/>
          <c:showPercent val="0"/>
          <c:showBubbleSize val="0"/>
        </c:dLbls>
        <c:axId val="253126696"/>
        <c:axId val="253127088"/>
      </c:scatterChart>
      <c:valAx>
        <c:axId val="253126696"/>
        <c:scaling>
          <c:orientation val="minMax"/>
          <c:max val="12.4"/>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127088"/>
        <c:crosses val="autoZero"/>
        <c:crossBetween val="midCat"/>
      </c:valAx>
      <c:valAx>
        <c:axId val="253127088"/>
        <c:scaling>
          <c:orientation val="minMax"/>
          <c:max val="96"/>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126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前年度は類似団体平均</a:t>
          </a:r>
          <a:r>
            <a:rPr kumimoji="1" lang="ja-JP" altLang="en-US" sz="1400">
              <a:solidFill>
                <a:sysClr val="windowText" lastClr="000000"/>
              </a:solidFill>
              <a:effectLst/>
              <a:latin typeface="+mn-lt"/>
              <a:ea typeface="+mn-ea"/>
              <a:cs typeface="+mn-cs"/>
            </a:rPr>
            <a:t>と同水準となっていたが、今年度は</a:t>
          </a:r>
          <a:r>
            <a:rPr kumimoji="1" lang="ja-JP" altLang="ja-JP" sz="1400">
              <a:solidFill>
                <a:sysClr val="windowText" lastClr="000000"/>
              </a:solidFill>
              <a:effectLst/>
              <a:latin typeface="+mn-lt"/>
              <a:ea typeface="+mn-ea"/>
              <a:cs typeface="+mn-cs"/>
            </a:rPr>
            <a:t>やや上回ってい</a:t>
          </a:r>
          <a:r>
            <a:rPr kumimoji="1" lang="ja-JP" altLang="en-US" sz="1400">
              <a:solidFill>
                <a:sysClr val="windowText" lastClr="000000"/>
              </a:solidFill>
              <a:effectLst/>
              <a:latin typeface="+mn-lt"/>
              <a:ea typeface="+mn-ea"/>
              <a:cs typeface="+mn-cs"/>
            </a:rPr>
            <a:t>る。</a:t>
          </a:r>
          <a:r>
            <a:rPr kumimoji="1" lang="ja-JP" altLang="ja-JP" sz="1400">
              <a:solidFill>
                <a:sysClr val="windowText" lastClr="000000"/>
              </a:solidFill>
              <a:effectLst/>
              <a:latin typeface="+mn-lt"/>
              <a:ea typeface="+mn-ea"/>
              <a:cs typeface="+mn-cs"/>
            </a:rPr>
            <a:t>全体的に償却資産の減価等により減少傾向であ</a:t>
          </a:r>
          <a:r>
            <a:rPr kumimoji="1" lang="ja-JP" altLang="en-US" sz="1400">
              <a:solidFill>
                <a:sysClr val="windowText" lastClr="000000"/>
              </a:solidFill>
              <a:effectLst/>
              <a:latin typeface="+mn-lt"/>
              <a:ea typeface="+mn-ea"/>
              <a:cs typeface="+mn-cs"/>
            </a:rPr>
            <a:t>る</a:t>
          </a:r>
          <a:r>
            <a:rPr kumimoji="1" lang="ja-JP" altLang="ja-JP" sz="1400">
              <a:solidFill>
                <a:sysClr val="windowText" lastClr="000000"/>
              </a:solidFill>
              <a:effectLst/>
              <a:latin typeface="+mn-lt"/>
              <a:ea typeface="+mn-ea"/>
              <a:cs typeface="+mn-cs"/>
            </a:rPr>
            <a:t>ため、自主財源の確保に努め、国や県の補助金等を活用しながら、市民所得の向上や経済基盤の発展につなげるための施策に取り組んできたところである。今後も引き続き、限られた財源の有効活用と市税の徴収強化による収入確保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前年度比で</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0.1</a:t>
          </a:r>
          <a:r>
            <a:rPr kumimoji="1" lang="ja-JP" altLang="ja-JP" sz="1400">
              <a:solidFill>
                <a:sysClr val="windowText" lastClr="000000"/>
              </a:solidFill>
              <a:effectLst/>
              <a:latin typeface="+mn-lt"/>
              <a:ea typeface="+mn-ea"/>
              <a:cs typeface="+mn-cs"/>
            </a:rPr>
            <a:t>％で類似団体平均を大きく上回っている。一番の要因は普通交付税の減少であり、合併算定替の縮減など今後も減少傾向は続く見込みである。近年の学校耐震化などの大型事業の実施により増加している公債費や、扶助費、補助費の増、固定資産税をはじめとした市税収入の減などにより、経常収支比率の増加は、今後も同様の傾向が予想され、引き続き経常経費の縮減に努めていく必要があ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28363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42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939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61</xdr:row>
      <xdr:rowOff>135467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7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63077</xdr:rowOff>
    </xdr:from>
    <xdr:to>
      <xdr:col>11</xdr:col>
      <xdr:colOff>31750</xdr:colOff>
      <xdr:row>61</xdr:row>
      <xdr:rowOff>119380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215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117069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7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63940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154957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類似団体平均を上回っている。事務事業の見直しや枠配分予算の設定等により物件費の抑制や</a:t>
          </a:r>
          <a:r>
            <a:rPr kumimoji="1" lang="ja-JP" altLang="en-US" sz="1400">
              <a:solidFill>
                <a:sysClr val="windowText" lastClr="000000"/>
              </a:solidFill>
              <a:effectLst/>
              <a:latin typeface="+mn-lt"/>
              <a:ea typeface="+mn-ea"/>
              <a:cs typeface="+mn-cs"/>
            </a:rPr>
            <a:t>定員適正化計画により</a:t>
          </a:r>
          <a:r>
            <a:rPr kumimoji="1" lang="ja-JP" altLang="ja-JP" sz="1400">
              <a:solidFill>
                <a:sysClr val="windowText" lastClr="000000"/>
              </a:solidFill>
              <a:effectLst/>
              <a:latin typeface="+mn-lt"/>
              <a:ea typeface="+mn-ea"/>
              <a:cs typeface="+mn-cs"/>
            </a:rPr>
            <a:t>人件費の削減に努め</a:t>
          </a:r>
          <a:r>
            <a:rPr kumimoji="1" lang="ja-JP" altLang="en-US" sz="1400">
              <a:solidFill>
                <a:sysClr val="windowText" lastClr="000000"/>
              </a:solidFill>
              <a:effectLst/>
              <a:latin typeface="+mn-lt"/>
              <a:ea typeface="+mn-ea"/>
              <a:cs typeface="+mn-cs"/>
            </a:rPr>
            <a:t>る中</a:t>
          </a:r>
          <a:r>
            <a:rPr kumimoji="1" lang="ja-JP" altLang="ja-JP" sz="1400">
              <a:solidFill>
                <a:sysClr val="windowText" lastClr="000000"/>
              </a:solidFill>
              <a:effectLst/>
              <a:latin typeface="+mn-lt"/>
              <a:ea typeface="+mn-ea"/>
              <a:cs typeface="+mn-cs"/>
            </a:rPr>
            <a:t>、ふるさとづくり寄附金事業など政策的事業により物件費</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上昇している。</a:t>
          </a:r>
          <a:r>
            <a:rPr kumimoji="1" lang="ja-JP" altLang="en-US" sz="1400">
              <a:solidFill>
                <a:sysClr val="windowText" lastClr="000000"/>
              </a:solidFill>
              <a:effectLst/>
              <a:latin typeface="+mn-lt"/>
              <a:ea typeface="+mn-ea"/>
              <a:cs typeface="+mn-cs"/>
            </a:rPr>
            <a:t>毎年約４００人程度の人口減少が進む中で</a:t>
          </a:r>
          <a:r>
            <a:rPr kumimoji="1" lang="ja-JP" altLang="ja-JP" sz="1400">
              <a:solidFill>
                <a:sysClr val="windowText" lastClr="000000"/>
              </a:solidFill>
              <a:effectLst/>
              <a:latin typeface="+mn-lt"/>
              <a:ea typeface="+mn-ea"/>
              <a:cs typeface="+mn-cs"/>
            </a:rPr>
            <a:t>各種事業の廃止や縮小、賃金水準の見直し、民間委託や指定管理者制度の導入など、あらゆる角度からの削減を図っていく。</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46841</xdr:rowOff>
    </xdr:from>
    <xdr:to>
      <xdr:col>23</xdr:col>
      <xdr:colOff>133350</xdr:colOff>
      <xdr:row>86</xdr:row>
      <xdr:rowOff>83824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91541"/>
          <a:ext cx="8382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148966</xdr:rowOff>
    </xdr:from>
    <xdr:to>
      <xdr:col>19</xdr:col>
      <xdr:colOff>133350</xdr:colOff>
      <xdr:row>86</xdr:row>
      <xdr:rowOff>46841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22216"/>
          <a:ext cx="889000" cy="6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108387</xdr:rowOff>
    </xdr:from>
    <xdr:to>
      <xdr:col>15</xdr:col>
      <xdr:colOff>82550</xdr:colOff>
      <xdr:row>85</xdr:row>
      <xdr:rowOff>148966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81637"/>
          <a:ext cx="889000" cy="4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28324</xdr:rowOff>
    </xdr:from>
    <xdr:to>
      <xdr:col>11</xdr:col>
      <xdr:colOff>31750</xdr:colOff>
      <xdr:row>85</xdr:row>
      <xdr:rowOff>108387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01574"/>
          <a:ext cx="889000" cy="8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33024</xdr:rowOff>
    </xdr:from>
    <xdr:to>
      <xdr:col>23</xdr:col>
      <xdr:colOff>184150</xdr:colOff>
      <xdr:row>86</xdr:row>
      <xdr:rowOff>134624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5101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167491</xdr:rowOff>
    </xdr:from>
    <xdr:to>
      <xdr:col>19</xdr:col>
      <xdr:colOff>184150</xdr:colOff>
      <xdr:row>86</xdr:row>
      <xdr:rowOff>97641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4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82418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98166</xdr:rowOff>
    </xdr:from>
    <xdr:to>
      <xdr:col>15</xdr:col>
      <xdr:colOff>133350</xdr:colOff>
      <xdr:row>86</xdr:row>
      <xdr:rowOff>28316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13093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5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57587</xdr:rowOff>
    </xdr:from>
    <xdr:to>
      <xdr:col>11</xdr:col>
      <xdr:colOff>82550</xdr:colOff>
      <xdr:row>85</xdr:row>
      <xdr:rowOff>159187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3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143964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148974</xdr:rowOff>
    </xdr:from>
    <xdr:to>
      <xdr:col>7</xdr:col>
      <xdr:colOff>31750</xdr:colOff>
      <xdr:row>85</xdr:row>
      <xdr:rowOff>79124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63901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広域消防組合の解散に伴う消防職員の追加等により、類団平均を上回っている。今後は、職能と成果を重視する給与体系への移行を図るとともに、昇進・昇給の適正化を図っていく。</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82973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669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82973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86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42757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1868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163407</xdr:rowOff>
    </xdr:from>
    <xdr:to>
      <xdr:col>64</xdr:col>
      <xdr:colOff>152400</xdr:colOff>
      <xdr:row>87</xdr:row>
      <xdr:rowOff>93557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78334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本市は、本土地域及び飛地・離島地域による新設合併のため、各支所にもある程度の職員配置が必要なこと、また、平成</a:t>
          </a:r>
          <a:r>
            <a:rPr kumimoji="1" lang="en-US" altLang="ja-JP" sz="1400">
              <a:solidFill>
                <a:sysClr val="windowText" lastClr="000000"/>
              </a:solidFill>
              <a:effectLst/>
              <a:latin typeface="+mn-lt"/>
              <a:ea typeface="+mn-ea"/>
              <a:cs typeface="+mn-cs"/>
            </a:rPr>
            <a:t>21</a:t>
          </a:r>
          <a:r>
            <a:rPr kumimoji="1" lang="ja-JP" altLang="ja-JP" sz="1400">
              <a:solidFill>
                <a:sysClr val="windowText" lastClr="000000"/>
              </a:solidFill>
              <a:effectLst/>
              <a:latin typeface="+mn-lt"/>
              <a:ea typeface="+mn-ea"/>
              <a:cs typeface="+mn-cs"/>
            </a:rPr>
            <a:t>年度末に消防組合が解散したことによる消防職員の追加等により、類似団体の平均を上回っている。適正化を図る上で、職員数の大幅な削減を進める必要があり、分野ごとの軽重によってメリハリをつけながら、人口規模に見合った職員数への削減を図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23041</xdr:rowOff>
    </xdr:from>
    <xdr:to>
      <xdr:col>81</xdr:col>
      <xdr:colOff>44450</xdr:colOff>
      <xdr:row>65</xdr:row>
      <xdr:rowOff>50619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1672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23041</xdr:rowOff>
    </xdr:from>
    <xdr:to>
      <xdr:col>77</xdr:col>
      <xdr:colOff>44450</xdr:colOff>
      <xdr:row>65</xdr:row>
      <xdr:rowOff>35681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6729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20744</xdr:rowOff>
    </xdr:from>
    <xdr:to>
      <xdr:col>72</xdr:col>
      <xdr:colOff>203200</xdr:colOff>
      <xdr:row>65</xdr:row>
      <xdr:rowOff>35681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6499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16147</xdr:rowOff>
    </xdr:from>
    <xdr:to>
      <xdr:col>68</xdr:col>
      <xdr:colOff>152400</xdr:colOff>
      <xdr:row>65</xdr:row>
      <xdr:rowOff>20744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603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171269</xdr:rowOff>
    </xdr:from>
    <xdr:to>
      <xdr:col>81</xdr:col>
      <xdr:colOff>95250</xdr:colOff>
      <xdr:row>65</xdr:row>
      <xdr:rowOff>101419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143346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143691</xdr:rowOff>
    </xdr:from>
    <xdr:to>
      <xdr:col>77</xdr:col>
      <xdr:colOff>95250</xdr:colOff>
      <xdr:row>65</xdr:row>
      <xdr:rowOff>73841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58618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156331</xdr:rowOff>
    </xdr:from>
    <xdr:to>
      <xdr:col>73</xdr:col>
      <xdr:colOff>44450</xdr:colOff>
      <xdr:row>65</xdr:row>
      <xdr:rowOff>86481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2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71258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1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141394</xdr:rowOff>
    </xdr:from>
    <xdr:to>
      <xdr:col>68</xdr:col>
      <xdr:colOff>203200</xdr:colOff>
      <xdr:row>65</xdr:row>
      <xdr:rowOff>71544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56321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136797</xdr:rowOff>
    </xdr:from>
    <xdr:to>
      <xdr:col>64</xdr:col>
      <xdr:colOff>152400</xdr:colOff>
      <xdr:row>65</xdr:row>
      <xdr:rowOff>66947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51724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小中学校の耐震</a:t>
          </a:r>
          <a:r>
            <a:rPr kumimoji="1" lang="ja-JP" altLang="en-US" sz="1400">
              <a:solidFill>
                <a:sysClr val="windowText" lastClr="000000"/>
              </a:solidFill>
              <a:effectLst/>
              <a:latin typeface="+mn-lt"/>
              <a:ea typeface="+mn-ea"/>
              <a:cs typeface="+mn-cs"/>
            </a:rPr>
            <a:t>化等</a:t>
          </a:r>
          <a:r>
            <a:rPr kumimoji="1" lang="ja-JP" altLang="ja-JP" sz="1400">
              <a:solidFill>
                <a:sysClr val="windowText" lastClr="000000"/>
              </a:solidFill>
              <a:effectLst/>
              <a:latin typeface="+mn-lt"/>
              <a:ea typeface="+mn-ea"/>
              <a:cs typeface="+mn-cs"/>
            </a:rPr>
            <a:t>近年の大型事業の実施により類似団体平均を上回っており、今後はゆるやかに増加していく見込みである。今後控えている事業の厳選化・重点化を図りつつ、市債の発行にあたっても当該年度の元金償還金以下に抑制するとともに、将来の負担を検証し極力有利な起債を活用するなど公債費の抑制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80328</xdr:rowOff>
    </xdr:from>
    <xdr:to>
      <xdr:col>81</xdr:col>
      <xdr:colOff>44450</xdr:colOff>
      <xdr:row>37</xdr:row>
      <xdr:rowOff>82338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42397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80328</xdr:rowOff>
    </xdr:from>
    <xdr:to>
      <xdr:col>77</xdr:col>
      <xdr:colOff>44450</xdr:colOff>
      <xdr:row>37</xdr:row>
      <xdr:rowOff>80328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42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80328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41392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70273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40185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31538</xdr:rowOff>
    </xdr:from>
    <xdr:to>
      <xdr:col>81</xdr:col>
      <xdr:colOff>95250</xdr:colOff>
      <xdr:row>37</xdr:row>
      <xdr:rowOff>133138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3615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4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29528</xdr:rowOff>
    </xdr:from>
    <xdr:to>
      <xdr:col>77</xdr:col>
      <xdr:colOff>95250</xdr:colOff>
      <xdr:row>37</xdr:row>
      <xdr:rowOff>131128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115905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5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29528</xdr:rowOff>
    </xdr:from>
    <xdr:to>
      <xdr:col>73</xdr:col>
      <xdr:colOff>44450</xdr:colOff>
      <xdr:row>37</xdr:row>
      <xdr:rowOff>131128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115905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5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新規発行地方債の抑制や、職員数の削減に伴う退職手当負担見込額の減、一部事務組合の地方債現在高の減少等の効果により改善して</a:t>
          </a:r>
          <a:r>
            <a:rPr kumimoji="1" lang="ja-JP" altLang="en-US" sz="1400">
              <a:solidFill>
                <a:sysClr val="windowText" lastClr="000000"/>
              </a:solidFill>
              <a:effectLst/>
              <a:latin typeface="+mn-lt"/>
              <a:ea typeface="+mn-ea"/>
              <a:cs typeface="+mn-cs"/>
            </a:rPr>
            <a:t>いる。今後、</a:t>
          </a:r>
          <a:r>
            <a:rPr kumimoji="1" lang="ja-JP" altLang="ja-JP" sz="1400">
              <a:solidFill>
                <a:sysClr val="windowText" lastClr="000000"/>
              </a:solidFill>
              <a:effectLst/>
              <a:latin typeface="+mn-lt"/>
              <a:ea typeface="+mn-ea"/>
              <a:cs typeface="+mn-cs"/>
            </a:rPr>
            <a:t>大型事業の実施により増加傾向の見込みであるため</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引き続き公債費の抑制を図り、率の動向を注視しながら財政健全化に努める。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71183</xdr:rowOff>
    </xdr:from>
    <xdr:to>
      <xdr:col>81</xdr:col>
      <xdr:colOff>44450</xdr:colOff>
      <xdr:row>15</xdr:row>
      <xdr:rowOff>76251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4293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73355</xdr:rowOff>
    </xdr:from>
    <xdr:to>
      <xdr:col>77</xdr:col>
      <xdr:colOff>44450</xdr:colOff>
      <xdr:row>15</xdr:row>
      <xdr:rowOff>76251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6451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73355</xdr:rowOff>
    </xdr:from>
    <xdr:to>
      <xdr:col>72</xdr:col>
      <xdr:colOff>203200</xdr:colOff>
      <xdr:row>15</xdr:row>
      <xdr:rowOff>91453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451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91453</xdr:rowOff>
    </xdr:from>
    <xdr:to>
      <xdr:col>68</xdr:col>
      <xdr:colOff>152400</xdr:colOff>
      <xdr:row>15</xdr:row>
      <xdr:rowOff>95072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63203"/>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20383</xdr:rowOff>
    </xdr:from>
    <xdr:to>
      <xdr:col>81</xdr:col>
      <xdr:colOff>95250</xdr:colOff>
      <xdr:row>15</xdr:row>
      <xdr:rowOff>121983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9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163910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6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25451</xdr:rowOff>
    </xdr:from>
    <xdr:to>
      <xdr:col>77</xdr:col>
      <xdr:colOff>95250</xdr:colOff>
      <xdr:row>15</xdr:row>
      <xdr:rowOff>127051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111828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8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22555</xdr:rowOff>
    </xdr:from>
    <xdr:to>
      <xdr:col>73</xdr:col>
      <xdr:colOff>44450</xdr:colOff>
      <xdr:row>15</xdr:row>
      <xdr:rowOff>124155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108932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8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40653</xdr:rowOff>
    </xdr:from>
    <xdr:to>
      <xdr:col>68</xdr:col>
      <xdr:colOff>203200</xdr:colOff>
      <xdr:row>15</xdr:row>
      <xdr:rowOff>142253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127030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44272</xdr:rowOff>
    </xdr:from>
    <xdr:to>
      <xdr:col>64</xdr:col>
      <xdr:colOff>152400</xdr:colOff>
      <xdr:row>15</xdr:row>
      <xdr:rowOff>145872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130649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定員適正化計画に基づき職員数の削減に加え、時間外勤務手当の削減、各種委員、嘱託職員数の見直しなど経常的な人件費の抑制を継続的に取り組んできているが、類似団体の平均をやや上回っている。今後も継続して職員数や各種手当の削減を計画的に目指す。</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mn-lt"/>
              <a:ea typeface="+mn-ea"/>
              <a:cs typeface="+mn-cs"/>
            </a:rPr>
            <a:t>需要費の削減や一部の委託料の圧縮などにより減少はしたが、</a:t>
          </a:r>
          <a:r>
            <a:rPr lang="ja-JP" altLang="ja-JP" sz="1200" b="0" i="0" baseline="0">
              <a:solidFill>
                <a:sysClr val="windowText" lastClr="000000"/>
              </a:solidFill>
              <a:effectLst/>
              <a:latin typeface="+mn-lt"/>
              <a:ea typeface="+mn-ea"/>
              <a:cs typeface="+mn-cs"/>
            </a:rPr>
            <a:t>職員の定員適正化を進めている中で、臨時・パート雇用が続いていること、各種機器の保守点検業務や公共施設等の維持管理業務などに多額の費用を要している</a:t>
          </a:r>
          <a:r>
            <a:rPr lang="ja-JP" altLang="en-US" sz="1200" b="0" i="0" baseline="0">
              <a:solidFill>
                <a:sysClr val="windowText" lastClr="000000"/>
              </a:solidFill>
              <a:effectLst/>
              <a:latin typeface="+mn-lt"/>
              <a:ea typeface="+mn-ea"/>
              <a:cs typeface="+mn-cs"/>
            </a:rPr>
            <a:t>ため、</a:t>
          </a:r>
          <a:r>
            <a:rPr kumimoji="1" lang="ja-JP" altLang="ja-JP" sz="1200">
              <a:solidFill>
                <a:sysClr val="windowText" lastClr="000000"/>
              </a:solidFill>
              <a:effectLst/>
              <a:latin typeface="+mn-lt"/>
              <a:ea typeface="+mn-ea"/>
              <a:cs typeface="+mn-cs"/>
            </a:rPr>
            <a:t>職員の定員適正化と照らし合わせながら臨時・パートの雇用</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経常的な維持管理経費など総合的なバランスを維持しつつ、必要最小限の経費に努める。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91621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65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91621</xdr:rowOff>
    </xdr:from>
    <xdr:to>
      <xdr:col>78</xdr:col>
      <xdr:colOff>69850</xdr:colOff>
      <xdr:row>17</xdr:row>
      <xdr:rowOff>102507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06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300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48079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136071</xdr:rowOff>
    </xdr:from>
    <xdr:to>
      <xdr:col>69</xdr:col>
      <xdr:colOff>142875</xdr:colOff>
      <xdr:row>17</xdr:row>
      <xdr:rowOff>66221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障害者福祉費及び児童福祉費の増加と共に</a:t>
          </a:r>
          <a:r>
            <a:rPr kumimoji="1" lang="ja-JP" altLang="ja-JP" sz="1200">
              <a:solidFill>
                <a:sysClr val="windowText" lastClr="000000"/>
              </a:solidFill>
              <a:effectLst/>
              <a:latin typeface="+mn-lt"/>
              <a:ea typeface="+mn-ea"/>
              <a:cs typeface="+mn-cs"/>
            </a:rPr>
            <a:t>継続的に行っている生活保護受給者に対しての後発医薬品の使用推進や生活困窮者への就労相談、就労支援などのサポート体制の充実による成果で</a:t>
          </a:r>
          <a:r>
            <a:rPr kumimoji="1" lang="ja-JP" altLang="en-US" sz="1200">
              <a:solidFill>
                <a:sysClr val="windowText" lastClr="000000"/>
              </a:solidFill>
              <a:effectLst/>
              <a:latin typeface="+mn-lt"/>
              <a:ea typeface="+mn-ea"/>
              <a:cs typeface="+mn-cs"/>
            </a:rPr>
            <a:t>生活保護受給者比率は</a:t>
          </a:r>
          <a:r>
            <a:rPr kumimoji="1" lang="ja-JP" altLang="ja-JP" sz="1200">
              <a:solidFill>
                <a:sysClr val="windowText" lastClr="000000"/>
              </a:solidFill>
              <a:effectLst/>
              <a:latin typeface="+mn-lt"/>
              <a:ea typeface="+mn-ea"/>
              <a:cs typeface="+mn-cs"/>
            </a:rPr>
            <a:t>低下</a:t>
          </a:r>
          <a:r>
            <a:rPr kumimoji="1" lang="ja-JP" altLang="en-US" sz="1200">
              <a:solidFill>
                <a:sysClr val="windowText" lastClr="000000"/>
              </a:solidFill>
              <a:effectLst/>
              <a:latin typeface="+mn-lt"/>
              <a:ea typeface="+mn-ea"/>
              <a:cs typeface="+mn-cs"/>
            </a:rPr>
            <a:t>しているが、</a:t>
          </a:r>
          <a:r>
            <a:rPr kumimoji="1" lang="ja-JP" altLang="ja-JP" sz="1200">
              <a:solidFill>
                <a:schemeClr val="dk1"/>
              </a:solidFill>
              <a:effectLst/>
              <a:latin typeface="+mn-lt"/>
              <a:ea typeface="+mn-ea"/>
              <a:cs typeface="+mn-cs"/>
            </a:rPr>
            <a:t>県内でも生活保護率は高い水準にあ</a:t>
          </a:r>
          <a:r>
            <a:rPr kumimoji="1" lang="ja-JP" altLang="en-US" sz="1200">
              <a:solidFill>
                <a:schemeClr val="dk1"/>
              </a:solidFill>
              <a:effectLst/>
              <a:latin typeface="+mn-lt"/>
              <a:ea typeface="+mn-ea"/>
              <a:cs typeface="+mn-cs"/>
            </a:rPr>
            <a:t>る。未だ</a:t>
          </a:r>
          <a:r>
            <a:rPr lang="ja-JP" altLang="ja-JP" sz="1200" b="0" i="0" baseline="0">
              <a:solidFill>
                <a:schemeClr val="dk1"/>
              </a:solidFill>
              <a:effectLst/>
              <a:latin typeface="+mn-lt"/>
              <a:ea typeface="+mn-ea"/>
              <a:cs typeface="+mn-cs"/>
            </a:rPr>
            <a:t>他</a:t>
          </a:r>
          <a:r>
            <a:rPr lang="ja-JP" altLang="en-US" sz="1200" b="0" i="0" baseline="0">
              <a:solidFill>
                <a:schemeClr val="dk1"/>
              </a:solidFill>
              <a:effectLst/>
              <a:latin typeface="+mn-lt"/>
              <a:ea typeface="+mn-ea"/>
              <a:cs typeface="+mn-cs"/>
            </a:rPr>
            <a:t>自治体</a:t>
          </a:r>
          <a:r>
            <a:rPr lang="ja-JP" altLang="ja-JP" sz="1200" b="0" i="0" baseline="0">
              <a:solidFill>
                <a:schemeClr val="dk1"/>
              </a:solidFill>
              <a:effectLst/>
              <a:latin typeface="+mn-lt"/>
              <a:ea typeface="+mn-ea"/>
              <a:cs typeface="+mn-cs"/>
            </a:rPr>
            <a:t>に比べ生活保護受給者比率が高い現状に</a:t>
          </a:r>
          <a:r>
            <a:rPr lang="ja-JP" altLang="en-US" sz="1200" b="0" i="0" baseline="0">
              <a:solidFill>
                <a:schemeClr val="dk1"/>
              </a:solidFill>
              <a:effectLst/>
              <a:latin typeface="+mn-lt"/>
              <a:ea typeface="+mn-ea"/>
              <a:cs typeface="+mn-cs"/>
            </a:rPr>
            <a:t>あるため、</a:t>
          </a:r>
          <a:r>
            <a:rPr lang="ja-JP" altLang="ja-JP" sz="1200" b="0" i="0" baseline="0">
              <a:solidFill>
                <a:schemeClr val="dk1"/>
              </a:solidFill>
              <a:effectLst/>
              <a:latin typeface="+mn-lt"/>
              <a:ea typeface="+mn-ea"/>
              <a:cs typeface="+mn-cs"/>
            </a:rPr>
            <a:t>原因分析や保護者に対する支援、資格審査等の適正化により抑制を図る。</a:t>
          </a:r>
          <a:endParaRPr lang="ja-JP" altLang="ja-JP" sz="1200">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58</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8751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58</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2209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xdr:rowOff>
    </xdr:from>
    <xdr:to>
      <xdr:col>11</xdr:col>
      <xdr:colOff>9525</xdr:colOff>
      <xdr:row>58</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951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163484</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類似団体平均を下回りほぼ同水準で推移しているが、外来患者数の減少で診療所事業や下水道維持管理経費など特別会計への繰出金は増加傾向にある。引き続き料金の適正化や維持管理経費の削減等、経営基盤の安定化を図り、普通会計の負担を減らしていくよう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164556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5671800" y="9515928"/>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73116</xdr:rowOff>
    </xdr:from>
    <xdr:to>
      <xdr:col>78</xdr:col>
      <xdr:colOff>69850</xdr:colOff>
      <xdr:row>55</xdr:row>
      <xdr:rowOff>86178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86178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893800" y="95028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4898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130283</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8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22316</xdr:rowOff>
    </xdr:from>
    <xdr:to>
      <xdr:col>74</xdr:col>
      <xdr:colOff>31750</xdr:colOff>
      <xdr:row>55</xdr:row>
      <xdr:rowOff>123916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134093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9253</xdr:rowOff>
    </xdr:from>
    <xdr:to>
      <xdr:col>65</xdr:col>
      <xdr:colOff>53975</xdr:colOff>
      <xdr:row>55</xdr:row>
      <xdr:rowOff>110853</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121030</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一部事務組合への負担金が多額であるうえ、平成２７年度から保育所等保護者負担金の見直しを行い、保育所に入所する第２子以降を無料としたことで、保育所に預ける乳幼児が大幅に増加し、補助費が拡大した</a:t>
          </a:r>
          <a:r>
            <a:rPr kumimoji="1" lang="ja-JP" altLang="en-US" sz="1200">
              <a:solidFill>
                <a:sysClr val="windowText" lastClr="000000"/>
              </a:solidFill>
              <a:effectLst/>
              <a:latin typeface="+mn-lt"/>
              <a:ea typeface="+mn-ea"/>
              <a:cs typeface="+mn-cs"/>
            </a:rPr>
            <a:t>経緯がある</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毎年、子供の数が減る中で、入園数の大きな伸びはなくなったが、公定価格の上昇などで、補助費の負担は大きい。</a:t>
          </a:r>
          <a:r>
            <a:rPr kumimoji="1" lang="ja-JP" altLang="ja-JP" sz="1200">
              <a:solidFill>
                <a:sysClr val="windowText" lastClr="000000"/>
              </a:solidFill>
              <a:effectLst/>
              <a:latin typeface="+mn-lt"/>
              <a:ea typeface="+mn-ea"/>
              <a:cs typeface="+mn-cs"/>
            </a:rPr>
            <a:t>このような独自施策の中で、優先度を勘案しながら補助金等の見直しを進めるとともに、適正かつ効果的な補助金の交付に努める。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814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106426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952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51562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400" b="0" i="0" baseline="0">
              <a:solidFill>
                <a:sysClr val="windowText" lastClr="000000"/>
              </a:solidFill>
              <a:effectLst/>
              <a:latin typeface="+mn-lt"/>
              <a:ea typeface="+mn-ea"/>
              <a:cs typeface="+mn-cs"/>
            </a:rPr>
            <a:t>平成18年度から実施してきた繰上償還の効果により徐々に改善し、ほぼ類似団体平均を前後している。今後も引き続き事業の厳選・重点化を図りつつ、市債の発行に当たっても年度間の平準化を図り圧縮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43180</xdr:rowOff>
    </xdr:from>
    <xdr:to>
      <xdr:col>24</xdr:col>
      <xdr:colOff>25400</xdr:colOff>
      <xdr:row>75</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01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33655</xdr:rowOff>
    </xdr:from>
    <xdr:to>
      <xdr:col>19</xdr:col>
      <xdr:colOff>187325</xdr:colOff>
      <xdr:row>75</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18415</xdr:rowOff>
    </xdr:from>
    <xdr:to>
      <xdr:col>15</xdr:col>
      <xdr:colOff>98425</xdr:colOff>
      <xdr:row>75</xdr:row>
      <xdr:rowOff>33655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877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18415</xdr:rowOff>
    </xdr:from>
    <xdr:to>
      <xdr:col>11</xdr:col>
      <xdr:colOff>9525</xdr:colOff>
      <xdr:row>75</xdr:row>
      <xdr:rowOff>35560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771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163830</xdr:rowOff>
    </xdr:from>
    <xdr:to>
      <xdr:col>24</xdr:col>
      <xdr:colOff>76200</xdr:colOff>
      <xdr:row>75</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135907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2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163830</xdr:rowOff>
    </xdr:from>
    <xdr:to>
      <xdr:col>20</xdr:col>
      <xdr:colOff>38100</xdr:colOff>
      <xdr:row>75</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78757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3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154305</xdr:rowOff>
    </xdr:from>
    <xdr:to>
      <xdr:col>15</xdr:col>
      <xdr:colOff>149225</xdr:colOff>
      <xdr:row>75</xdr:row>
      <xdr:rowOff>84455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69232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139065</xdr:rowOff>
    </xdr:from>
    <xdr:to>
      <xdr:col>11</xdr:col>
      <xdr:colOff>60325</xdr:colOff>
      <xdr:row>75</xdr:row>
      <xdr:rowOff>69215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79392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類似団体平均を上回っており、巨額な一部事務組合への負担金や子育て支援に関する独自政策で経費がかかるうえ、診療所事業や下水道維持管理経費など特別会計への繰出金も増加傾向にある。住民サービスに大きく影響しない程度に事業の見直し、料金の適正化や維持管理経費の削減等、経営基盤の安定化を図り、普通会計の負担を減らしていくよう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96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85089</xdr:rowOff>
    </xdr:from>
    <xdr:to>
      <xdr:col>78</xdr:col>
      <xdr:colOff>69850</xdr:colOff>
      <xdr:row>78</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58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85089</xdr:rowOff>
    </xdr:from>
    <xdr:to>
      <xdr:col>73</xdr:col>
      <xdr:colOff>180975</xdr:colOff>
      <xdr:row>78</xdr:row>
      <xdr:rowOff>100330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58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100330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85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49530</xdr:rowOff>
    </xdr:from>
    <xdr:to>
      <xdr:col>69</xdr:col>
      <xdr:colOff>142875</xdr:colOff>
      <xdr:row>78</xdr:row>
      <xdr:rowOff>151130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145999</xdr:rowOff>
    </xdr:from>
    <xdr:to>
      <xdr:col>29</xdr:col>
      <xdr:colOff>127000</xdr:colOff>
      <xdr:row>15</xdr:row>
      <xdr:rowOff>8674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93924"/>
          <a:ext cx="647700" cy="3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8674</xdr:rowOff>
    </xdr:from>
    <xdr:to>
      <xdr:col>26</xdr:col>
      <xdr:colOff>50800</xdr:colOff>
      <xdr:row>15</xdr:row>
      <xdr:rowOff>16853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8049"/>
          <a:ext cx="698500" cy="8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13170</xdr:rowOff>
    </xdr:from>
    <xdr:to>
      <xdr:col>22</xdr:col>
      <xdr:colOff>114300</xdr:colOff>
      <xdr:row>15</xdr:row>
      <xdr:rowOff>16853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32545"/>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13170</xdr:rowOff>
    </xdr:from>
    <xdr:to>
      <xdr:col>18</xdr:col>
      <xdr:colOff>177800</xdr:colOff>
      <xdr:row>15</xdr:row>
      <xdr:rowOff>73215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32545"/>
          <a:ext cx="698500" cy="60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95199</xdr:rowOff>
    </xdr:from>
    <xdr:to>
      <xdr:col>29</xdr:col>
      <xdr:colOff>177800</xdr:colOff>
      <xdr:row>15</xdr:row>
      <xdr:rowOff>25349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111726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129324</xdr:rowOff>
    </xdr:from>
    <xdr:to>
      <xdr:col>26</xdr:col>
      <xdr:colOff>101600</xdr:colOff>
      <xdr:row>15</xdr:row>
      <xdr:rowOff>59474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69651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137503</xdr:rowOff>
    </xdr:from>
    <xdr:to>
      <xdr:col>22</xdr:col>
      <xdr:colOff>165100</xdr:colOff>
      <xdr:row>15</xdr:row>
      <xdr:rowOff>67653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77830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133820</xdr:rowOff>
    </xdr:from>
    <xdr:to>
      <xdr:col>19</xdr:col>
      <xdr:colOff>38100</xdr:colOff>
      <xdr:row>15</xdr:row>
      <xdr:rowOff>63970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81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74147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22415</xdr:rowOff>
    </xdr:from>
    <xdr:to>
      <xdr:col>15</xdr:col>
      <xdr:colOff>101600</xdr:colOff>
      <xdr:row>15</xdr:row>
      <xdr:rowOff>124015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1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134192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172363</xdr:rowOff>
    </xdr:from>
    <xdr:to>
      <xdr:col>29</xdr:col>
      <xdr:colOff>127000</xdr:colOff>
      <xdr:row>37</xdr:row>
      <xdr:rowOff>186537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97063"/>
          <a:ext cx="6477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157140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281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169035</xdr:rowOff>
    </xdr:from>
    <xdr:to>
      <xdr:col>26</xdr:col>
      <xdr:colOff>50800</xdr:colOff>
      <xdr:row>37</xdr:row>
      <xdr:rowOff>186537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93735"/>
          <a:ext cx="698500" cy="17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169035</xdr:rowOff>
    </xdr:from>
    <xdr:to>
      <xdr:col>22</xdr:col>
      <xdr:colOff>114300</xdr:colOff>
      <xdr:row>37</xdr:row>
      <xdr:rowOff>176094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93735"/>
          <a:ext cx="698500" cy="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176094</xdr:rowOff>
    </xdr:from>
    <xdr:to>
      <xdr:col>18</xdr:col>
      <xdr:colOff>177800</xdr:colOff>
      <xdr:row>37</xdr:row>
      <xdr:rowOff>186308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300794"/>
          <a:ext cx="698500" cy="10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121563</xdr:rowOff>
    </xdr:from>
    <xdr:to>
      <xdr:col>29</xdr:col>
      <xdr:colOff>177800</xdr:colOff>
      <xdr:row>37</xdr:row>
      <xdr:rowOff>223163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4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138090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135737</xdr:rowOff>
    </xdr:from>
    <xdr:to>
      <xdr:col>26</xdr:col>
      <xdr:colOff>101600</xdr:colOff>
      <xdr:row>37</xdr:row>
      <xdr:rowOff>237337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6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76064</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118235</xdr:rowOff>
    </xdr:from>
    <xdr:to>
      <xdr:col>22</xdr:col>
      <xdr:colOff>165100</xdr:colOff>
      <xdr:row>37</xdr:row>
      <xdr:rowOff>219835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58562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125294</xdr:rowOff>
    </xdr:from>
    <xdr:to>
      <xdr:col>19</xdr:col>
      <xdr:colOff>38100</xdr:colOff>
      <xdr:row>37</xdr:row>
      <xdr:rowOff>226894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65621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135508</xdr:rowOff>
    </xdr:from>
    <xdr:to>
      <xdr:col>15</xdr:col>
      <xdr:colOff>101600</xdr:colOff>
      <xdr:row>37</xdr:row>
      <xdr:rowOff>237108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6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75835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2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89929</xdr:rowOff>
    </xdr:from>
    <xdr:to>
      <xdr:col>24</xdr:col>
      <xdr:colOff>63500</xdr:colOff>
      <xdr:row>32</xdr:row>
      <xdr:rowOff>108229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76329"/>
          <a:ext cx="8382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108229</xdr:rowOff>
    </xdr:from>
    <xdr:to>
      <xdr:col>19</xdr:col>
      <xdr:colOff>177800</xdr:colOff>
      <xdr:row>32</xdr:row>
      <xdr:rowOff>113170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9462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86601</xdr:rowOff>
    </xdr:from>
    <xdr:to>
      <xdr:col>15</xdr:col>
      <xdr:colOff>50800</xdr:colOff>
      <xdr:row>32</xdr:row>
      <xdr:rowOff>113170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73001"/>
          <a:ext cx="889000" cy="2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68402</xdr:rowOff>
    </xdr:from>
    <xdr:to>
      <xdr:col>10</xdr:col>
      <xdr:colOff>114300</xdr:colOff>
      <xdr:row>32</xdr:row>
      <xdr:rowOff>86601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554802"/>
          <a:ext cx="889000" cy="1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39129</xdr:rowOff>
    </xdr:from>
    <xdr:to>
      <xdr:col>24</xdr:col>
      <xdr:colOff>114300</xdr:colOff>
      <xdr:row>32</xdr:row>
      <xdr:rowOff>140729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62006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57429</xdr:rowOff>
    </xdr:from>
    <xdr:to>
      <xdr:col>20</xdr:col>
      <xdr:colOff>38100</xdr:colOff>
      <xdr:row>32</xdr:row>
      <xdr:rowOff>159029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4106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1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62370</xdr:rowOff>
    </xdr:from>
    <xdr:to>
      <xdr:col>15</xdr:col>
      <xdr:colOff>101600</xdr:colOff>
      <xdr:row>32</xdr:row>
      <xdr:rowOff>163970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9047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2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35801</xdr:rowOff>
    </xdr:from>
    <xdr:to>
      <xdr:col>10</xdr:col>
      <xdr:colOff>165100</xdr:colOff>
      <xdr:row>32</xdr:row>
      <xdr:rowOff>137401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153928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17602</xdr:rowOff>
    </xdr:from>
    <xdr:to>
      <xdr:col>6</xdr:col>
      <xdr:colOff>38100</xdr:colOff>
      <xdr:row>32</xdr:row>
      <xdr:rowOff>119202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135729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7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77724</xdr:rowOff>
    </xdr:from>
    <xdr:to>
      <xdr:col>24</xdr:col>
      <xdr:colOff>63500</xdr:colOff>
      <xdr:row>53</xdr:row>
      <xdr:rowOff>79146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164574"/>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77724</xdr:rowOff>
    </xdr:from>
    <xdr:to>
      <xdr:col>19</xdr:col>
      <xdr:colOff>177800</xdr:colOff>
      <xdr:row>54</xdr:row>
      <xdr:rowOff>24867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64574"/>
          <a:ext cx="889000" cy="1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24867</xdr:rowOff>
    </xdr:from>
    <xdr:to>
      <xdr:col>15</xdr:col>
      <xdr:colOff>50800</xdr:colOff>
      <xdr:row>54</xdr:row>
      <xdr:rowOff>97028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83167"/>
          <a:ext cx="889000" cy="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97028</xdr:rowOff>
    </xdr:from>
    <xdr:to>
      <xdr:col>10</xdr:col>
      <xdr:colOff>114300</xdr:colOff>
      <xdr:row>54</xdr:row>
      <xdr:rowOff>169240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55328"/>
          <a:ext cx="889000" cy="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28346</xdr:rowOff>
    </xdr:from>
    <xdr:to>
      <xdr:col>24</xdr:col>
      <xdr:colOff>114300</xdr:colOff>
      <xdr:row>53</xdr:row>
      <xdr:rowOff>129946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1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51223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26924</xdr:rowOff>
    </xdr:from>
    <xdr:to>
      <xdr:col>20</xdr:col>
      <xdr:colOff>38100</xdr:colOff>
      <xdr:row>53</xdr:row>
      <xdr:rowOff>128524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145051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145517</xdr:rowOff>
    </xdr:from>
    <xdr:to>
      <xdr:col>15</xdr:col>
      <xdr:colOff>101600</xdr:colOff>
      <xdr:row>54</xdr:row>
      <xdr:rowOff>75667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92194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00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46228</xdr:rowOff>
    </xdr:from>
    <xdr:to>
      <xdr:col>10</xdr:col>
      <xdr:colOff>165100</xdr:colOff>
      <xdr:row>54</xdr:row>
      <xdr:rowOff>147828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164355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07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118440</xdr:rowOff>
    </xdr:from>
    <xdr:to>
      <xdr:col>6</xdr:col>
      <xdr:colOff>38100</xdr:colOff>
      <xdr:row>55</xdr:row>
      <xdr:rowOff>48590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3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65117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1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134956</xdr:rowOff>
    </xdr:from>
    <xdr:to>
      <xdr:col>24</xdr:col>
      <xdr:colOff>63500</xdr:colOff>
      <xdr:row>79</xdr:row>
      <xdr:rowOff>26963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8056"/>
          <a:ext cx="838200" cy="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8579</xdr:rowOff>
    </xdr:from>
    <xdr:to>
      <xdr:col>19</xdr:col>
      <xdr:colOff>177800</xdr:colOff>
      <xdr:row>79</xdr:row>
      <xdr:rowOff>26963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53129"/>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5265</xdr:rowOff>
    </xdr:from>
    <xdr:to>
      <xdr:col>15</xdr:col>
      <xdr:colOff>50800</xdr:colOff>
      <xdr:row>79</xdr:row>
      <xdr:rowOff>8579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49815"/>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5265</xdr:rowOff>
    </xdr:from>
    <xdr:to>
      <xdr:col>10</xdr:col>
      <xdr:colOff>114300</xdr:colOff>
      <xdr:row>79</xdr:row>
      <xdr:rowOff>15418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49815"/>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84156</xdr:rowOff>
    </xdr:from>
    <xdr:to>
      <xdr:col>24</xdr:col>
      <xdr:colOff>114300</xdr:colOff>
      <xdr:row>79</xdr:row>
      <xdr:rowOff>14306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170533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147613</xdr:rowOff>
    </xdr:from>
    <xdr:to>
      <xdr:col>20</xdr:col>
      <xdr:colOff>38100</xdr:colOff>
      <xdr:row>79</xdr:row>
      <xdr:rowOff>77763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68890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3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129229</xdr:rowOff>
    </xdr:from>
    <xdr:to>
      <xdr:col>15</xdr:col>
      <xdr:colOff>101600</xdr:colOff>
      <xdr:row>79</xdr:row>
      <xdr:rowOff>59379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9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125915</xdr:rowOff>
    </xdr:from>
    <xdr:to>
      <xdr:col>10</xdr:col>
      <xdr:colOff>165100</xdr:colOff>
      <xdr:row>79</xdr:row>
      <xdr:rowOff>56065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47192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9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136068</xdr:rowOff>
    </xdr:from>
    <xdr:to>
      <xdr:col>6</xdr:col>
      <xdr:colOff>38100</xdr:colOff>
      <xdr:row>79</xdr:row>
      <xdr:rowOff>66218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57345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6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161061</xdr:rowOff>
    </xdr:from>
    <xdr:to>
      <xdr:col>24</xdr:col>
      <xdr:colOff>63500</xdr:colOff>
      <xdr:row>93</xdr:row>
      <xdr:rowOff>9525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934461"/>
          <a:ext cx="838200" cy="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161061</xdr:rowOff>
    </xdr:from>
    <xdr:to>
      <xdr:col>19</xdr:col>
      <xdr:colOff>177800</xdr:colOff>
      <xdr:row>93</xdr:row>
      <xdr:rowOff>69672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934461"/>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69672</xdr:rowOff>
    </xdr:from>
    <xdr:to>
      <xdr:col>15</xdr:col>
      <xdr:colOff>50800</xdr:colOff>
      <xdr:row>94</xdr:row>
      <xdr:rowOff>41263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14522"/>
          <a:ext cx="889000" cy="1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41263</xdr:rowOff>
    </xdr:from>
    <xdr:to>
      <xdr:col>10</xdr:col>
      <xdr:colOff>114300</xdr:colOff>
      <xdr:row>94</xdr:row>
      <xdr:rowOff>160516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57563"/>
          <a:ext cx="8890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130175</xdr:rowOff>
    </xdr:from>
    <xdr:to>
      <xdr:col>24</xdr:col>
      <xdr:colOff>114300</xdr:colOff>
      <xdr:row>93</xdr:row>
      <xdr:rowOff>60325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153052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5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110261</xdr:rowOff>
    </xdr:from>
    <xdr:to>
      <xdr:col>20</xdr:col>
      <xdr:colOff>38100</xdr:colOff>
      <xdr:row>93</xdr:row>
      <xdr:rowOff>40411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8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56938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6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18872</xdr:rowOff>
    </xdr:from>
    <xdr:to>
      <xdr:col>15</xdr:col>
      <xdr:colOff>101600</xdr:colOff>
      <xdr:row>93</xdr:row>
      <xdr:rowOff>120472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136999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3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161913</xdr:rowOff>
    </xdr:from>
    <xdr:to>
      <xdr:col>10</xdr:col>
      <xdr:colOff>165100</xdr:colOff>
      <xdr:row>94</xdr:row>
      <xdr:rowOff>92063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10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108590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109716</xdr:rowOff>
    </xdr:from>
    <xdr:to>
      <xdr:col>6</xdr:col>
      <xdr:colOff>38100</xdr:colOff>
      <xdr:row>95</xdr:row>
      <xdr:rowOff>39866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2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56393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0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44458</xdr:rowOff>
    </xdr:from>
    <xdr:to>
      <xdr:col>55</xdr:col>
      <xdr:colOff>0</xdr:colOff>
      <xdr:row>34</xdr:row>
      <xdr:rowOff>85941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873758"/>
          <a:ext cx="8382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44458</xdr:rowOff>
    </xdr:from>
    <xdr:to>
      <xdr:col>50</xdr:col>
      <xdr:colOff>114300</xdr:colOff>
      <xdr:row>34</xdr:row>
      <xdr:rowOff>68887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873758"/>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68887</xdr:rowOff>
    </xdr:from>
    <xdr:to>
      <xdr:col>45</xdr:col>
      <xdr:colOff>177800</xdr:colOff>
      <xdr:row>34</xdr:row>
      <xdr:rowOff>155534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98187"/>
          <a:ext cx="889000" cy="8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155534</xdr:rowOff>
    </xdr:from>
    <xdr:to>
      <xdr:col>41</xdr:col>
      <xdr:colOff>50800</xdr:colOff>
      <xdr:row>34</xdr:row>
      <xdr:rowOff>155900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848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35141</xdr:rowOff>
    </xdr:from>
    <xdr:to>
      <xdr:col>55</xdr:col>
      <xdr:colOff>50800</xdr:colOff>
      <xdr:row>34</xdr:row>
      <xdr:rowOff>136741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58018</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165108</xdr:rowOff>
    </xdr:from>
    <xdr:to>
      <xdr:col>50</xdr:col>
      <xdr:colOff>165100</xdr:colOff>
      <xdr:row>34</xdr:row>
      <xdr:rowOff>95258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2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111785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59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18087</xdr:rowOff>
    </xdr:from>
    <xdr:to>
      <xdr:col>46</xdr:col>
      <xdr:colOff>38100</xdr:colOff>
      <xdr:row>34</xdr:row>
      <xdr:rowOff>119687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136214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62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104734</xdr:rowOff>
    </xdr:from>
    <xdr:to>
      <xdr:col>41</xdr:col>
      <xdr:colOff>101600</xdr:colOff>
      <xdr:row>35</xdr:row>
      <xdr:rowOff>34884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3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51411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0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105100</xdr:rowOff>
    </xdr:from>
    <xdr:to>
      <xdr:col>36</xdr:col>
      <xdr:colOff>165100</xdr:colOff>
      <xdr:row>35</xdr:row>
      <xdr:rowOff>35250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51777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0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5731</xdr:rowOff>
    </xdr:from>
    <xdr:to>
      <xdr:col>55</xdr:col>
      <xdr:colOff>0</xdr:colOff>
      <xdr:row>55</xdr:row>
      <xdr:rowOff>12905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435481"/>
          <a:ext cx="8382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101442</xdr:rowOff>
    </xdr:from>
    <xdr:to>
      <xdr:col>50</xdr:col>
      <xdr:colOff>114300</xdr:colOff>
      <xdr:row>55</xdr:row>
      <xdr:rowOff>12905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359742"/>
          <a:ext cx="889000" cy="8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101442</xdr:rowOff>
    </xdr:from>
    <xdr:to>
      <xdr:col>45</xdr:col>
      <xdr:colOff>177800</xdr:colOff>
      <xdr:row>56</xdr:row>
      <xdr:rowOff>17659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359742"/>
          <a:ext cx="889000" cy="2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17659</xdr:rowOff>
    </xdr:from>
    <xdr:to>
      <xdr:col>41</xdr:col>
      <xdr:colOff>50800</xdr:colOff>
      <xdr:row>56</xdr:row>
      <xdr:rowOff>89486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18859"/>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126381</xdr:rowOff>
    </xdr:from>
    <xdr:to>
      <xdr:col>55</xdr:col>
      <xdr:colOff>50800</xdr:colOff>
      <xdr:row>55</xdr:row>
      <xdr:rowOff>56531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149258</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3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133555</xdr:rowOff>
    </xdr:from>
    <xdr:to>
      <xdr:col>50</xdr:col>
      <xdr:colOff>165100</xdr:colOff>
      <xdr:row>55</xdr:row>
      <xdr:rowOff>63705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80232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50642</xdr:rowOff>
    </xdr:from>
    <xdr:to>
      <xdr:col>46</xdr:col>
      <xdr:colOff>38100</xdr:colOff>
      <xdr:row>54</xdr:row>
      <xdr:rowOff>152242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0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168769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08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138309</xdr:rowOff>
    </xdr:from>
    <xdr:to>
      <xdr:col>41</xdr:col>
      <xdr:colOff>101600</xdr:colOff>
      <xdr:row>56</xdr:row>
      <xdr:rowOff>68459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59586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38686</xdr:rowOff>
    </xdr:from>
    <xdr:to>
      <xdr:col>36</xdr:col>
      <xdr:colOff>165100</xdr:colOff>
      <xdr:row>56</xdr:row>
      <xdr:rowOff>140286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131413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3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64948</xdr:rowOff>
    </xdr:from>
    <xdr:to>
      <xdr:col>55</xdr:col>
      <xdr:colOff>0</xdr:colOff>
      <xdr:row>76</xdr:row>
      <xdr:rowOff>107793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95148"/>
          <a:ext cx="838200" cy="4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16408</xdr:rowOff>
    </xdr:from>
    <xdr:to>
      <xdr:col>50</xdr:col>
      <xdr:colOff>114300</xdr:colOff>
      <xdr:row>76</xdr:row>
      <xdr:rowOff>64948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75158"/>
          <a:ext cx="889000" cy="21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90126</xdr:rowOff>
    </xdr:from>
    <xdr:to>
      <xdr:col>45</xdr:col>
      <xdr:colOff>177800</xdr:colOff>
      <xdr:row>75</xdr:row>
      <xdr:rowOff>16408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777426"/>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56993</xdr:rowOff>
    </xdr:from>
    <xdr:to>
      <xdr:col>55</xdr:col>
      <xdr:colOff>50800</xdr:colOff>
      <xdr:row>76</xdr:row>
      <xdr:rowOff>158593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8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79871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3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14148</xdr:rowOff>
    </xdr:from>
    <xdr:to>
      <xdr:col>50</xdr:col>
      <xdr:colOff>165100</xdr:colOff>
      <xdr:row>76</xdr:row>
      <xdr:rowOff>115748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132275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137058</xdr:rowOff>
    </xdr:from>
    <xdr:to>
      <xdr:col>46</xdr:col>
      <xdr:colOff>38100</xdr:colOff>
      <xdr:row>75</xdr:row>
      <xdr:rowOff>67208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8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83735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5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39326</xdr:rowOff>
    </xdr:from>
    <xdr:to>
      <xdr:col>41</xdr:col>
      <xdr:colOff>101600</xdr:colOff>
      <xdr:row>74</xdr:row>
      <xdr:rowOff>140926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7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157453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24927</xdr:rowOff>
    </xdr:from>
    <xdr:to>
      <xdr:col>55</xdr:col>
      <xdr:colOff>0</xdr:colOff>
      <xdr:row>96</xdr:row>
      <xdr:rowOff>54409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84127"/>
          <a:ext cx="83820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157195</xdr:rowOff>
    </xdr:from>
    <xdr:to>
      <xdr:col>50</xdr:col>
      <xdr:colOff>114300</xdr:colOff>
      <xdr:row>96</xdr:row>
      <xdr:rowOff>54409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444945"/>
          <a:ext cx="889000" cy="6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157195</xdr:rowOff>
    </xdr:from>
    <xdr:to>
      <xdr:col>45</xdr:col>
      <xdr:colOff>177800</xdr:colOff>
      <xdr:row>98</xdr:row>
      <xdr:rowOff>162392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444945"/>
          <a:ext cx="889000" cy="51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145577</xdr:rowOff>
    </xdr:from>
    <xdr:to>
      <xdr:col>55</xdr:col>
      <xdr:colOff>50800</xdr:colOff>
      <xdr:row>96</xdr:row>
      <xdr:rowOff>75727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4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168454</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28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3609</xdr:rowOff>
    </xdr:from>
    <xdr:to>
      <xdr:col>50</xdr:col>
      <xdr:colOff>165100</xdr:colOff>
      <xdr:row>96</xdr:row>
      <xdr:rowOff>105209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4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121736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106395</xdr:rowOff>
    </xdr:from>
    <xdr:to>
      <xdr:col>46</xdr:col>
      <xdr:colOff>38100</xdr:colOff>
      <xdr:row>96</xdr:row>
      <xdr:rowOff>36545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53072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111592</xdr:rowOff>
    </xdr:from>
    <xdr:to>
      <xdr:col>41</xdr:col>
      <xdr:colOff>101600</xdr:colOff>
      <xdr:row>99</xdr:row>
      <xdr:rowOff>41742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9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32869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26428" y="1700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107277</xdr:rowOff>
    </xdr:from>
    <xdr:to>
      <xdr:col>85</xdr:col>
      <xdr:colOff>127000</xdr:colOff>
      <xdr:row>38</xdr:row>
      <xdr:rowOff>124523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22377"/>
          <a:ext cx="8382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81445</xdr:rowOff>
    </xdr:from>
    <xdr:to>
      <xdr:col>81</xdr:col>
      <xdr:colOff>50800</xdr:colOff>
      <xdr:row>38</xdr:row>
      <xdr:rowOff>124523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96545"/>
          <a:ext cx="8890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46038</xdr:rowOff>
    </xdr:from>
    <xdr:to>
      <xdr:col>76</xdr:col>
      <xdr:colOff>114300</xdr:colOff>
      <xdr:row>38</xdr:row>
      <xdr:rowOff>81445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61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46038</xdr:rowOff>
    </xdr:from>
    <xdr:to>
      <xdr:col>71</xdr:col>
      <xdr:colOff>177800</xdr:colOff>
      <xdr:row>38</xdr:row>
      <xdr:rowOff>126264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61138"/>
          <a:ext cx="8890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56477</xdr:rowOff>
    </xdr:from>
    <xdr:to>
      <xdr:col>85</xdr:col>
      <xdr:colOff>177800</xdr:colOff>
      <xdr:row>38</xdr:row>
      <xdr:rowOff>158077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15854</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3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73723</xdr:rowOff>
    </xdr:from>
    <xdr:to>
      <xdr:col>81</xdr:col>
      <xdr:colOff>101600</xdr:colOff>
      <xdr:row>39</xdr:row>
      <xdr:rowOff>3873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20400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30645</xdr:rowOff>
    </xdr:from>
    <xdr:to>
      <xdr:col>76</xdr:col>
      <xdr:colOff>165100</xdr:colOff>
      <xdr:row>38</xdr:row>
      <xdr:rowOff>132245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148772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2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166688</xdr:rowOff>
    </xdr:from>
    <xdr:to>
      <xdr:col>72</xdr:col>
      <xdr:colOff>38100</xdr:colOff>
      <xdr:row>38</xdr:row>
      <xdr:rowOff>96838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113365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628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75464</xdr:rowOff>
    </xdr:from>
    <xdr:to>
      <xdr:col>67</xdr:col>
      <xdr:colOff>101600</xdr:colOff>
      <xdr:row>39</xdr:row>
      <xdr:rowOff>5614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168191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52265</xdr:rowOff>
    </xdr:from>
    <xdr:to>
      <xdr:col>85</xdr:col>
      <xdr:colOff>127000</xdr:colOff>
      <xdr:row>77</xdr:row>
      <xdr:rowOff>53591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5391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53591</xdr:rowOff>
    </xdr:from>
    <xdr:to>
      <xdr:col>81</xdr:col>
      <xdr:colOff>50800</xdr:colOff>
      <xdr:row>77</xdr:row>
      <xdr:rowOff>55285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55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55285</xdr:rowOff>
    </xdr:from>
    <xdr:to>
      <xdr:col>76</xdr:col>
      <xdr:colOff>114300</xdr:colOff>
      <xdr:row>77</xdr:row>
      <xdr:rowOff>62060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56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62060</xdr:rowOff>
    </xdr:from>
    <xdr:to>
      <xdr:col>71</xdr:col>
      <xdr:colOff>177800</xdr:colOff>
      <xdr:row>77</xdr:row>
      <xdr:rowOff>64174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63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1465</xdr:rowOff>
    </xdr:from>
    <xdr:to>
      <xdr:col>85</xdr:col>
      <xdr:colOff>177800</xdr:colOff>
      <xdr:row>77</xdr:row>
      <xdr:rowOff>103065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24342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5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2791</xdr:rowOff>
    </xdr:from>
    <xdr:to>
      <xdr:col>81</xdr:col>
      <xdr:colOff>101600</xdr:colOff>
      <xdr:row>77</xdr:row>
      <xdr:rowOff>104391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120918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4485</xdr:rowOff>
    </xdr:from>
    <xdr:to>
      <xdr:col>76</xdr:col>
      <xdr:colOff>165100</xdr:colOff>
      <xdr:row>77</xdr:row>
      <xdr:rowOff>106085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122612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8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11260</xdr:rowOff>
    </xdr:from>
    <xdr:to>
      <xdr:col>72</xdr:col>
      <xdr:colOff>38100</xdr:colOff>
      <xdr:row>77</xdr:row>
      <xdr:rowOff>112860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129387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13374</xdr:rowOff>
    </xdr:from>
    <xdr:to>
      <xdr:col>67</xdr:col>
      <xdr:colOff>101600</xdr:colOff>
      <xdr:row>77</xdr:row>
      <xdr:rowOff>114974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131501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32395</xdr:rowOff>
    </xdr:from>
    <xdr:to>
      <xdr:col>85</xdr:col>
      <xdr:colOff>127000</xdr:colOff>
      <xdr:row>96</xdr:row>
      <xdr:rowOff>34460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320145"/>
          <a:ext cx="838200" cy="17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34460</xdr:rowOff>
    </xdr:from>
    <xdr:to>
      <xdr:col>81</xdr:col>
      <xdr:colOff>50800</xdr:colOff>
      <xdr:row>97</xdr:row>
      <xdr:rowOff>12477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493660"/>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12477</xdr:rowOff>
    </xdr:from>
    <xdr:to>
      <xdr:col>76</xdr:col>
      <xdr:colOff>114300</xdr:colOff>
      <xdr:row>97</xdr:row>
      <xdr:rowOff>90452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643127"/>
          <a:ext cx="8890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90452</xdr:rowOff>
    </xdr:from>
    <xdr:to>
      <xdr:col>71</xdr:col>
      <xdr:colOff>177800</xdr:colOff>
      <xdr:row>98</xdr:row>
      <xdr:rowOff>6015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21102"/>
          <a:ext cx="8890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153045</xdr:rowOff>
    </xdr:from>
    <xdr:to>
      <xdr:col>85</xdr:col>
      <xdr:colOff>177800</xdr:colOff>
      <xdr:row>95</xdr:row>
      <xdr:rowOff>83195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2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4472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1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155110</xdr:rowOff>
    </xdr:from>
    <xdr:to>
      <xdr:col>81</xdr:col>
      <xdr:colOff>101600</xdr:colOff>
      <xdr:row>96</xdr:row>
      <xdr:rowOff>85260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4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101787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1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133127</xdr:rowOff>
    </xdr:from>
    <xdr:to>
      <xdr:col>76</xdr:col>
      <xdr:colOff>165100</xdr:colOff>
      <xdr:row>97</xdr:row>
      <xdr:rowOff>63277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79804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3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39652</xdr:rowOff>
    </xdr:from>
    <xdr:to>
      <xdr:col>72</xdr:col>
      <xdr:colOff>38100</xdr:colOff>
      <xdr:row>97</xdr:row>
      <xdr:rowOff>141252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126665</xdr:rowOff>
    </xdr:from>
    <xdr:to>
      <xdr:col>67</xdr:col>
      <xdr:colOff>101600</xdr:colOff>
      <xdr:row>98</xdr:row>
      <xdr:rowOff>56815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47942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63576</xdr:rowOff>
    </xdr:from>
    <xdr:to>
      <xdr:col>116</xdr:col>
      <xdr:colOff>63500</xdr:colOff>
      <xdr:row>58</xdr:row>
      <xdr:rowOff>63713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0767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63576</xdr:rowOff>
    </xdr:from>
    <xdr:to>
      <xdr:col>111</xdr:col>
      <xdr:colOff>177800</xdr:colOff>
      <xdr:row>58</xdr:row>
      <xdr:rowOff>68057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00767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68057</xdr:rowOff>
    </xdr:from>
    <xdr:to>
      <xdr:col>107</xdr:col>
      <xdr:colOff>50800</xdr:colOff>
      <xdr:row>58</xdr:row>
      <xdr:rowOff>82528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1215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170195</xdr:rowOff>
    </xdr:from>
    <xdr:to>
      <xdr:col>102</xdr:col>
      <xdr:colOff>114300</xdr:colOff>
      <xdr:row>58</xdr:row>
      <xdr:rowOff>82528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771395"/>
          <a:ext cx="889000" cy="25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12913</xdr:rowOff>
    </xdr:from>
    <xdr:to>
      <xdr:col>116</xdr:col>
      <xdr:colOff>114300</xdr:colOff>
      <xdr:row>58</xdr:row>
      <xdr:rowOff>114513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12776</xdr:rowOff>
    </xdr:from>
    <xdr:to>
      <xdr:col>112</xdr:col>
      <xdr:colOff>38100</xdr:colOff>
      <xdr:row>58</xdr:row>
      <xdr:rowOff>114376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105503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04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17257</xdr:rowOff>
    </xdr:from>
    <xdr:to>
      <xdr:col>107</xdr:col>
      <xdr:colOff>101600</xdr:colOff>
      <xdr:row>58</xdr:row>
      <xdr:rowOff>118857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109984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31728</xdr:rowOff>
    </xdr:from>
    <xdr:to>
      <xdr:col>102</xdr:col>
      <xdr:colOff>165100</xdr:colOff>
      <xdr:row>58</xdr:row>
      <xdr:rowOff>133328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124455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6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119395</xdr:rowOff>
    </xdr:from>
    <xdr:to>
      <xdr:col>98</xdr:col>
      <xdr:colOff>38100</xdr:colOff>
      <xdr:row>57</xdr:row>
      <xdr:rowOff>49545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2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66072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49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168749</xdr:rowOff>
    </xdr:from>
    <xdr:to>
      <xdr:col>116</xdr:col>
      <xdr:colOff>63500</xdr:colOff>
      <xdr:row>75</xdr:row>
      <xdr:rowOff>9430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6049"/>
          <a:ext cx="838200" cy="1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3520</xdr:rowOff>
    </xdr:from>
    <xdr:to>
      <xdr:col>111</xdr:col>
      <xdr:colOff>177800</xdr:colOff>
      <xdr:row>75</xdr:row>
      <xdr:rowOff>9430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62270"/>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165679</xdr:rowOff>
    </xdr:from>
    <xdr:to>
      <xdr:col>107</xdr:col>
      <xdr:colOff>50800</xdr:colOff>
      <xdr:row>75</xdr:row>
      <xdr:rowOff>3520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52979"/>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165679</xdr:rowOff>
    </xdr:from>
    <xdr:to>
      <xdr:col>102</xdr:col>
      <xdr:colOff>114300</xdr:colOff>
      <xdr:row>75</xdr:row>
      <xdr:rowOff>58874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52979"/>
          <a:ext cx="8890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117949</xdr:rowOff>
    </xdr:from>
    <xdr:to>
      <xdr:col>116</xdr:col>
      <xdr:colOff>114300</xdr:colOff>
      <xdr:row>75</xdr:row>
      <xdr:rowOff>48099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140826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130080</xdr:rowOff>
    </xdr:from>
    <xdr:to>
      <xdr:col>112</xdr:col>
      <xdr:colOff>38100</xdr:colOff>
      <xdr:row>75</xdr:row>
      <xdr:rowOff>60230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76757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124170</xdr:rowOff>
    </xdr:from>
    <xdr:to>
      <xdr:col>107</xdr:col>
      <xdr:colOff>101600</xdr:colOff>
      <xdr:row>75</xdr:row>
      <xdr:rowOff>54320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70847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114879</xdr:rowOff>
    </xdr:from>
    <xdr:to>
      <xdr:col>102</xdr:col>
      <xdr:colOff>165100</xdr:colOff>
      <xdr:row>75</xdr:row>
      <xdr:rowOff>45029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0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61556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xdr:rowOff>
    </xdr:from>
    <xdr:to>
      <xdr:col>98</xdr:col>
      <xdr:colOff>38100</xdr:colOff>
      <xdr:row>75</xdr:row>
      <xdr:rowOff>109674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126201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毎年、約４００人の人口減少も相まって、人件費、物件費、扶助費、補助費等</a:t>
          </a:r>
          <a:r>
            <a:rPr kumimoji="1" lang="ja-JP" altLang="en-US" sz="1200">
              <a:solidFill>
                <a:schemeClr val="dk1"/>
              </a:solidFill>
              <a:effectLst/>
              <a:latin typeface="+mn-lt"/>
              <a:ea typeface="+mn-ea"/>
              <a:cs typeface="+mn-cs"/>
            </a:rPr>
            <a:t>、積立金</a:t>
          </a:r>
          <a:r>
            <a:rPr kumimoji="1" lang="ja-JP" altLang="ja-JP" sz="1200">
              <a:solidFill>
                <a:schemeClr val="dk1"/>
              </a:solidFill>
              <a:effectLst/>
              <a:latin typeface="+mn-lt"/>
              <a:ea typeface="+mn-ea"/>
              <a:cs typeface="+mn-cs"/>
            </a:rPr>
            <a:t>が類似団体平均に比べ、高い水準にある。人件費は、定員適正化計画に基づいて職員数の削減を行っているところだが、飛地・離島地域を抱えていることもあり未だその経費は他団体より高いことがあげられる。物件費は臨時・パート雇用が続いていること、近年は特にふるさと納税に力を入れており、毎年伸びていることから返礼品の発送業務の委託料が拡大している。扶助費</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就業支援員等を配置しサポート体制の充実を図り、生活保護率は年々減少傾向だが県内でも生活保護者の割合が高い水準にあり、生活困窮者に係る経費が多額となっている。補助費は、一部事務組合への負担金が多額であるうえ市の独自施策である保育所入所者の第２子無料化により入所者が増加し負担金が拡大した。普通建設事業費の更新整備では、</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や</a:t>
          </a:r>
          <a:r>
            <a:rPr kumimoji="1" lang="ja-JP" altLang="en-US" sz="1200">
              <a:solidFill>
                <a:schemeClr val="dk1"/>
              </a:solidFill>
              <a:effectLst/>
              <a:latin typeface="+mn-lt"/>
              <a:ea typeface="+mn-ea"/>
              <a:cs typeface="+mn-cs"/>
            </a:rPr>
            <a:t>農水産物等直売施設</a:t>
          </a:r>
          <a:r>
            <a:rPr kumimoji="1" lang="ja-JP" altLang="ja-JP" sz="1200">
              <a:solidFill>
                <a:schemeClr val="dk1"/>
              </a:solidFill>
              <a:effectLst/>
              <a:latin typeface="+mn-lt"/>
              <a:ea typeface="+mn-ea"/>
              <a:cs typeface="+mn-cs"/>
            </a:rPr>
            <a:t>が整備されたことによる経費が一人当たりのコストを助長する形となった。</a:t>
          </a:r>
          <a:r>
            <a:rPr kumimoji="1" lang="ja-JP" altLang="en-US" sz="1200">
              <a:solidFill>
                <a:schemeClr val="dk1"/>
              </a:solidFill>
              <a:effectLst/>
              <a:latin typeface="+mn-lt"/>
              <a:ea typeface="+mn-ea"/>
              <a:cs typeface="+mn-cs"/>
            </a:rPr>
            <a:t>積立金は、平成２６年１０月からふるさと納税の返礼品を開始して年度毎に寄付額が増加したことによる影響。また、</a:t>
          </a:r>
          <a:r>
            <a:rPr kumimoji="1" lang="ja-JP" altLang="ja-JP" sz="1200">
              <a:solidFill>
                <a:schemeClr val="dk1"/>
              </a:solidFill>
              <a:effectLst/>
              <a:latin typeface="+mn-lt"/>
              <a:ea typeface="+mn-ea"/>
              <a:cs typeface="+mn-cs"/>
            </a:rPr>
            <a:t>その他の項目については、多少の増減はあるものの、ほぼ類似団体平均値と大きな差はなく、過去５年間概ね横ばいと言える。</a:t>
          </a:r>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21971</xdr:rowOff>
    </xdr:from>
    <xdr:to>
      <xdr:col>24</xdr:col>
      <xdr:colOff>63500</xdr:colOff>
      <xdr:row>33</xdr:row>
      <xdr:rowOff>51879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79821"/>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129413</xdr:rowOff>
    </xdr:from>
    <xdr:to>
      <xdr:col>19</xdr:col>
      <xdr:colOff>177800</xdr:colOff>
      <xdr:row>33</xdr:row>
      <xdr:rowOff>51879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5813"/>
          <a:ext cx="889000" cy="9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129413</xdr:rowOff>
    </xdr:from>
    <xdr:to>
      <xdr:col>15</xdr:col>
      <xdr:colOff>50800</xdr:colOff>
      <xdr:row>33</xdr:row>
      <xdr:rowOff>46927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5813"/>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46927</xdr:rowOff>
    </xdr:from>
    <xdr:to>
      <xdr:col>10</xdr:col>
      <xdr:colOff>114300</xdr:colOff>
      <xdr:row>33</xdr:row>
      <xdr:rowOff>163132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477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142621</xdr:rowOff>
    </xdr:from>
    <xdr:to>
      <xdr:col>24</xdr:col>
      <xdr:colOff>114300</xdr:colOff>
      <xdr:row>33</xdr:row>
      <xdr:rowOff>72771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165498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1079</xdr:rowOff>
    </xdr:from>
    <xdr:to>
      <xdr:col>20</xdr:col>
      <xdr:colOff>38100</xdr:colOff>
      <xdr:row>33</xdr:row>
      <xdr:rowOff>102679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119206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78613</xdr:rowOff>
    </xdr:from>
    <xdr:to>
      <xdr:col>15</xdr:col>
      <xdr:colOff>101600</xdr:colOff>
      <xdr:row>33</xdr:row>
      <xdr:rowOff>8763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25290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167577</xdr:rowOff>
    </xdr:from>
    <xdr:to>
      <xdr:col>10</xdr:col>
      <xdr:colOff>165100</xdr:colOff>
      <xdr:row>33</xdr:row>
      <xdr:rowOff>97727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114254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112332</xdr:rowOff>
    </xdr:from>
    <xdr:to>
      <xdr:col>6</xdr:col>
      <xdr:colOff>38100</xdr:colOff>
      <xdr:row>34</xdr:row>
      <xdr:rowOff>42482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59009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121965</xdr:rowOff>
    </xdr:from>
    <xdr:to>
      <xdr:col>24</xdr:col>
      <xdr:colOff>63500</xdr:colOff>
      <xdr:row>54</xdr:row>
      <xdr:rowOff>82577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08815"/>
          <a:ext cx="838200" cy="13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82577</xdr:rowOff>
    </xdr:from>
    <xdr:to>
      <xdr:col>19</xdr:col>
      <xdr:colOff>177800</xdr:colOff>
      <xdr:row>55</xdr:row>
      <xdr:rowOff>54661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0877"/>
          <a:ext cx="889000" cy="1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54661</xdr:rowOff>
    </xdr:from>
    <xdr:to>
      <xdr:col>15</xdr:col>
      <xdr:colOff>50800</xdr:colOff>
      <xdr:row>55</xdr:row>
      <xdr:rowOff>138374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84411"/>
          <a:ext cx="889000" cy="8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138374</xdr:rowOff>
    </xdr:from>
    <xdr:to>
      <xdr:col>10</xdr:col>
      <xdr:colOff>114300</xdr:colOff>
      <xdr:row>56</xdr:row>
      <xdr:rowOff>13229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68124"/>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71165</xdr:rowOff>
    </xdr:from>
    <xdr:to>
      <xdr:col>24</xdr:col>
      <xdr:colOff>114300</xdr:colOff>
      <xdr:row>54</xdr:row>
      <xdr:rowOff>1315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1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94042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31777</xdr:rowOff>
    </xdr:from>
    <xdr:to>
      <xdr:col>20</xdr:col>
      <xdr:colOff>38100</xdr:colOff>
      <xdr:row>54</xdr:row>
      <xdr:rowOff>133377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149904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6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3861</xdr:rowOff>
    </xdr:from>
    <xdr:to>
      <xdr:col>15</xdr:col>
      <xdr:colOff>101600</xdr:colOff>
      <xdr:row>55</xdr:row>
      <xdr:rowOff>105461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121988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87574</xdr:rowOff>
    </xdr:from>
    <xdr:to>
      <xdr:col>10</xdr:col>
      <xdr:colOff>165100</xdr:colOff>
      <xdr:row>56</xdr:row>
      <xdr:rowOff>17724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34251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9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133879</xdr:rowOff>
    </xdr:from>
    <xdr:to>
      <xdr:col>6</xdr:col>
      <xdr:colOff>38100</xdr:colOff>
      <xdr:row>56</xdr:row>
      <xdr:rowOff>64029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80556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162240</xdr:rowOff>
    </xdr:from>
    <xdr:to>
      <xdr:col>24</xdr:col>
      <xdr:colOff>63500</xdr:colOff>
      <xdr:row>73</xdr:row>
      <xdr:rowOff>16172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06640"/>
          <a:ext cx="838200" cy="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16172</xdr:rowOff>
    </xdr:from>
    <xdr:to>
      <xdr:col>19</xdr:col>
      <xdr:colOff>177800</xdr:colOff>
      <xdr:row>73</xdr:row>
      <xdr:rowOff>111064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32022"/>
          <a:ext cx="8890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111064</xdr:rowOff>
    </xdr:from>
    <xdr:to>
      <xdr:col>15</xdr:col>
      <xdr:colOff>50800</xdr:colOff>
      <xdr:row>73</xdr:row>
      <xdr:rowOff>152989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26914"/>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152989</xdr:rowOff>
    </xdr:from>
    <xdr:to>
      <xdr:col>10</xdr:col>
      <xdr:colOff>114300</xdr:colOff>
      <xdr:row>74</xdr:row>
      <xdr:rowOff>109540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68839"/>
          <a:ext cx="889000" cy="12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111440</xdr:rowOff>
    </xdr:from>
    <xdr:to>
      <xdr:col>24</xdr:col>
      <xdr:colOff>114300</xdr:colOff>
      <xdr:row>73</xdr:row>
      <xdr:rowOff>41590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134317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136822</xdr:rowOff>
    </xdr:from>
    <xdr:to>
      <xdr:col>20</xdr:col>
      <xdr:colOff>38100</xdr:colOff>
      <xdr:row>73</xdr:row>
      <xdr:rowOff>66972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4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83499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60264</xdr:rowOff>
    </xdr:from>
    <xdr:to>
      <xdr:col>15</xdr:col>
      <xdr:colOff>101600</xdr:colOff>
      <xdr:row>73</xdr:row>
      <xdr:rowOff>161864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102189</xdr:rowOff>
    </xdr:from>
    <xdr:to>
      <xdr:col>10</xdr:col>
      <xdr:colOff>165100</xdr:colOff>
      <xdr:row>74</xdr:row>
      <xdr:rowOff>32339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48866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9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58740</xdr:rowOff>
    </xdr:from>
    <xdr:to>
      <xdr:col>6</xdr:col>
      <xdr:colOff>38100</xdr:colOff>
      <xdr:row>74</xdr:row>
      <xdr:rowOff>160340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169334</xdr:rowOff>
    </xdr:from>
    <xdr:to>
      <xdr:col>24</xdr:col>
      <xdr:colOff>63500</xdr:colOff>
      <xdr:row>96</xdr:row>
      <xdr:rowOff>757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457084"/>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165120</xdr:rowOff>
    </xdr:from>
    <xdr:to>
      <xdr:col>19</xdr:col>
      <xdr:colOff>177800</xdr:colOff>
      <xdr:row>95</xdr:row>
      <xdr:rowOff>169334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452870"/>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144653</xdr:rowOff>
    </xdr:from>
    <xdr:to>
      <xdr:col>15</xdr:col>
      <xdr:colOff>50800</xdr:colOff>
      <xdr:row>95</xdr:row>
      <xdr:rowOff>165120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32403"/>
          <a:ext cx="8890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144653</xdr:rowOff>
    </xdr:from>
    <xdr:to>
      <xdr:col>10</xdr:col>
      <xdr:colOff>114300</xdr:colOff>
      <xdr:row>95</xdr:row>
      <xdr:rowOff>158094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32403"/>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121407</xdr:rowOff>
    </xdr:from>
    <xdr:to>
      <xdr:col>24</xdr:col>
      <xdr:colOff>114300</xdr:colOff>
      <xdr:row>96</xdr:row>
      <xdr:rowOff>51557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144284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118534</xdr:rowOff>
    </xdr:from>
    <xdr:to>
      <xdr:col>20</xdr:col>
      <xdr:colOff>38100</xdr:colOff>
      <xdr:row>96</xdr:row>
      <xdr:rowOff>48684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65211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1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114320</xdr:rowOff>
    </xdr:from>
    <xdr:to>
      <xdr:col>15</xdr:col>
      <xdr:colOff>101600</xdr:colOff>
      <xdr:row>96</xdr:row>
      <xdr:rowOff>44470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60997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93853</xdr:rowOff>
    </xdr:from>
    <xdr:to>
      <xdr:col>10</xdr:col>
      <xdr:colOff>165100</xdr:colOff>
      <xdr:row>96</xdr:row>
      <xdr:rowOff>24003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40530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107294</xdr:rowOff>
    </xdr:from>
    <xdr:to>
      <xdr:col>6</xdr:col>
      <xdr:colOff>38100</xdr:colOff>
      <xdr:row>96</xdr:row>
      <xdr:rowOff>37444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53971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7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90061</xdr:rowOff>
    </xdr:from>
    <xdr:to>
      <xdr:col>55</xdr:col>
      <xdr:colOff>0</xdr:colOff>
      <xdr:row>38</xdr:row>
      <xdr:rowOff>92673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0516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44014</xdr:rowOff>
    </xdr:from>
    <xdr:to>
      <xdr:col>50</xdr:col>
      <xdr:colOff>114300</xdr:colOff>
      <xdr:row>38</xdr:row>
      <xdr:rowOff>92673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59114"/>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44014</xdr:rowOff>
    </xdr:from>
    <xdr:to>
      <xdr:col>45</xdr:col>
      <xdr:colOff>177800</xdr:colOff>
      <xdr:row>38</xdr:row>
      <xdr:rowOff>96266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591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134801</xdr:rowOff>
    </xdr:from>
    <xdr:to>
      <xdr:col>41</xdr:col>
      <xdr:colOff>50800</xdr:colOff>
      <xdr:row>38</xdr:row>
      <xdr:rowOff>96266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307001"/>
          <a:ext cx="889000" cy="30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39261</xdr:rowOff>
    </xdr:from>
    <xdr:to>
      <xdr:col>55</xdr:col>
      <xdr:colOff>50800</xdr:colOff>
      <xdr:row>38</xdr:row>
      <xdr:rowOff>140861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17688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41873</xdr:rowOff>
    </xdr:from>
    <xdr:to>
      <xdr:col>50</xdr:col>
      <xdr:colOff>165100</xdr:colOff>
      <xdr:row>38</xdr:row>
      <xdr:rowOff>143473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134600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164664</xdr:rowOff>
    </xdr:from>
    <xdr:to>
      <xdr:col>46</xdr:col>
      <xdr:colOff>38100</xdr:colOff>
      <xdr:row>38</xdr:row>
      <xdr:rowOff>94814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85941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0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45466</xdr:rowOff>
    </xdr:from>
    <xdr:to>
      <xdr:col>41</xdr:col>
      <xdr:colOff>101600</xdr:colOff>
      <xdr:row>38</xdr:row>
      <xdr:rowOff>147066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138193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84001</xdr:rowOff>
    </xdr:from>
    <xdr:to>
      <xdr:col>36</xdr:col>
      <xdr:colOff>165100</xdr:colOff>
      <xdr:row>37</xdr:row>
      <xdr:rowOff>14151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5278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150052</xdr:rowOff>
    </xdr:from>
    <xdr:to>
      <xdr:col>55</xdr:col>
      <xdr:colOff>0</xdr:colOff>
      <xdr:row>55</xdr:row>
      <xdr:rowOff>152371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579802"/>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134192</xdr:rowOff>
    </xdr:from>
    <xdr:to>
      <xdr:col>50</xdr:col>
      <xdr:colOff>114300</xdr:colOff>
      <xdr:row>55</xdr:row>
      <xdr:rowOff>150052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63942"/>
          <a:ext cx="8890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134192</xdr:rowOff>
    </xdr:from>
    <xdr:to>
      <xdr:col>45</xdr:col>
      <xdr:colOff>177800</xdr:colOff>
      <xdr:row>56</xdr:row>
      <xdr:rowOff>143717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639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123654</xdr:rowOff>
    </xdr:from>
    <xdr:to>
      <xdr:col>41</xdr:col>
      <xdr:colOff>50800</xdr:colOff>
      <xdr:row>56</xdr:row>
      <xdr:rowOff>143717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24854"/>
          <a:ext cx="889000" cy="2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101571</xdr:rowOff>
    </xdr:from>
    <xdr:to>
      <xdr:col>55</xdr:col>
      <xdr:colOff>50800</xdr:colOff>
      <xdr:row>56</xdr:row>
      <xdr:rowOff>31721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124448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99252</xdr:rowOff>
    </xdr:from>
    <xdr:to>
      <xdr:col>50</xdr:col>
      <xdr:colOff>165100</xdr:colOff>
      <xdr:row>56</xdr:row>
      <xdr:rowOff>29402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45929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0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83392</xdr:rowOff>
    </xdr:from>
    <xdr:to>
      <xdr:col>46</xdr:col>
      <xdr:colOff>38100</xdr:colOff>
      <xdr:row>56</xdr:row>
      <xdr:rowOff>13542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30069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2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92917</xdr:rowOff>
    </xdr:from>
    <xdr:to>
      <xdr:col>41</xdr:col>
      <xdr:colOff>101600</xdr:colOff>
      <xdr:row>57</xdr:row>
      <xdr:rowOff>23067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39594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6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72854</xdr:rowOff>
    </xdr:from>
    <xdr:to>
      <xdr:col>36</xdr:col>
      <xdr:colOff>165100</xdr:colOff>
      <xdr:row>57</xdr:row>
      <xdr:rowOff>3004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19531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71386</xdr:rowOff>
    </xdr:from>
    <xdr:to>
      <xdr:col>55</xdr:col>
      <xdr:colOff>0</xdr:colOff>
      <xdr:row>78</xdr:row>
      <xdr:rowOff>41295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73036"/>
          <a:ext cx="838200" cy="14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71386</xdr:rowOff>
    </xdr:from>
    <xdr:to>
      <xdr:col>50</xdr:col>
      <xdr:colOff>114300</xdr:colOff>
      <xdr:row>77</xdr:row>
      <xdr:rowOff>117610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273036"/>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117610</xdr:rowOff>
    </xdr:from>
    <xdr:to>
      <xdr:col>45</xdr:col>
      <xdr:colOff>177800</xdr:colOff>
      <xdr:row>78</xdr:row>
      <xdr:rowOff>45509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19260"/>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133779</xdr:rowOff>
    </xdr:from>
    <xdr:to>
      <xdr:col>41</xdr:col>
      <xdr:colOff>50800</xdr:colOff>
      <xdr:row>78</xdr:row>
      <xdr:rowOff>45509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35429"/>
          <a:ext cx="889000" cy="8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161945</xdr:rowOff>
    </xdr:from>
    <xdr:to>
      <xdr:col>55</xdr:col>
      <xdr:colOff>50800</xdr:colOff>
      <xdr:row>78</xdr:row>
      <xdr:rowOff>92095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20586</xdr:rowOff>
    </xdr:from>
    <xdr:to>
      <xdr:col>50</xdr:col>
      <xdr:colOff>165100</xdr:colOff>
      <xdr:row>77</xdr:row>
      <xdr:rowOff>122186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138713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66810</xdr:rowOff>
    </xdr:from>
    <xdr:to>
      <xdr:col>46</xdr:col>
      <xdr:colOff>38100</xdr:colOff>
      <xdr:row>77</xdr:row>
      <xdr:rowOff>168410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166159</xdr:rowOff>
    </xdr:from>
    <xdr:to>
      <xdr:col>41</xdr:col>
      <xdr:colOff>101600</xdr:colOff>
      <xdr:row>78</xdr:row>
      <xdr:rowOff>96309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112836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82979</xdr:rowOff>
    </xdr:from>
    <xdr:to>
      <xdr:col>36</xdr:col>
      <xdr:colOff>165100</xdr:colOff>
      <xdr:row>78</xdr:row>
      <xdr:rowOff>13129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29656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5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161844</xdr:rowOff>
    </xdr:from>
    <xdr:to>
      <xdr:col>55</xdr:col>
      <xdr:colOff>0</xdr:colOff>
      <xdr:row>96</xdr:row>
      <xdr:rowOff>79167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49594"/>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161844</xdr:rowOff>
    </xdr:from>
    <xdr:to>
      <xdr:col>50</xdr:col>
      <xdr:colOff>114300</xdr:colOff>
      <xdr:row>96</xdr:row>
      <xdr:rowOff>34468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49594"/>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34468</xdr:rowOff>
    </xdr:from>
    <xdr:to>
      <xdr:col>45</xdr:col>
      <xdr:colOff>177800</xdr:colOff>
      <xdr:row>97</xdr:row>
      <xdr:rowOff>23557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93668"/>
          <a:ext cx="889000" cy="16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23557</xdr:rowOff>
    </xdr:from>
    <xdr:to>
      <xdr:col>41</xdr:col>
      <xdr:colOff>50800</xdr:colOff>
      <xdr:row>97</xdr:row>
      <xdr:rowOff>81065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4207"/>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28367</xdr:rowOff>
    </xdr:from>
    <xdr:to>
      <xdr:col>55</xdr:col>
      <xdr:colOff>50800</xdr:colOff>
      <xdr:row>96</xdr:row>
      <xdr:rowOff>129967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51244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111044</xdr:rowOff>
    </xdr:from>
    <xdr:to>
      <xdr:col>50</xdr:col>
      <xdr:colOff>165100</xdr:colOff>
      <xdr:row>96</xdr:row>
      <xdr:rowOff>41194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57721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155118</xdr:rowOff>
    </xdr:from>
    <xdr:to>
      <xdr:col>46</xdr:col>
      <xdr:colOff>38100</xdr:colOff>
      <xdr:row>96</xdr:row>
      <xdr:rowOff>85268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101795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144207</xdr:rowOff>
    </xdr:from>
    <xdr:to>
      <xdr:col>41</xdr:col>
      <xdr:colOff>101600</xdr:colOff>
      <xdr:row>97</xdr:row>
      <xdr:rowOff>74357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30265</xdr:rowOff>
    </xdr:from>
    <xdr:to>
      <xdr:col>36</xdr:col>
      <xdr:colOff>165100</xdr:colOff>
      <xdr:row>97</xdr:row>
      <xdr:rowOff>131865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122992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131176</xdr:rowOff>
    </xdr:from>
    <xdr:to>
      <xdr:col>85</xdr:col>
      <xdr:colOff>127000</xdr:colOff>
      <xdr:row>36</xdr:row>
      <xdr:rowOff>8026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31926"/>
          <a:ext cx="8382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121836</xdr:rowOff>
    </xdr:from>
    <xdr:to>
      <xdr:col>81</xdr:col>
      <xdr:colOff>50800</xdr:colOff>
      <xdr:row>35</xdr:row>
      <xdr:rowOff>131176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608236"/>
          <a:ext cx="8890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121836</xdr:rowOff>
    </xdr:from>
    <xdr:to>
      <xdr:col>76</xdr:col>
      <xdr:colOff>114300</xdr:colOff>
      <xdr:row>34</xdr:row>
      <xdr:rowOff>60098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08236"/>
          <a:ext cx="889000" cy="28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60098</xdr:rowOff>
    </xdr:from>
    <xdr:to>
      <xdr:col>71</xdr:col>
      <xdr:colOff>177800</xdr:colOff>
      <xdr:row>35</xdr:row>
      <xdr:rowOff>62580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889398"/>
          <a:ext cx="889000" cy="1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128676</xdr:rowOff>
    </xdr:from>
    <xdr:to>
      <xdr:col>85</xdr:col>
      <xdr:colOff>177800</xdr:colOff>
      <xdr:row>36</xdr:row>
      <xdr:rowOff>58826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151553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80376</xdr:rowOff>
    </xdr:from>
    <xdr:to>
      <xdr:col>81</xdr:col>
      <xdr:colOff>101600</xdr:colOff>
      <xdr:row>36</xdr:row>
      <xdr:rowOff>10526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27053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71036</xdr:rowOff>
    </xdr:from>
    <xdr:to>
      <xdr:col>76</xdr:col>
      <xdr:colOff>165100</xdr:colOff>
      <xdr:row>33</xdr:row>
      <xdr:rowOff>1186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17713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9298</xdr:rowOff>
    </xdr:from>
    <xdr:to>
      <xdr:col>72</xdr:col>
      <xdr:colOff>38100</xdr:colOff>
      <xdr:row>34</xdr:row>
      <xdr:rowOff>110898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127425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6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11780</xdr:rowOff>
    </xdr:from>
    <xdr:to>
      <xdr:col>67</xdr:col>
      <xdr:colOff>101600</xdr:colOff>
      <xdr:row>35</xdr:row>
      <xdr:rowOff>113380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129907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7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18268</xdr:rowOff>
    </xdr:from>
    <xdr:to>
      <xdr:col>85</xdr:col>
      <xdr:colOff>127000</xdr:colOff>
      <xdr:row>56</xdr:row>
      <xdr:rowOff>37043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48018"/>
          <a:ext cx="838200" cy="19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25720</xdr:rowOff>
    </xdr:from>
    <xdr:to>
      <xdr:col>81</xdr:col>
      <xdr:colOff>50800</xdr:colOff>
      <xdr:row>56</xdr:row>
      <xdr:rowOff>37043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26920"/>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25720</xdr:rowOff>
    </xdr:from>
    <xdr:to>
      <xdr:col>76</xdr:col>
      <xdr:colOff>114300</xdr:colOff>
      <xdr:row>56</xdr:row>
      <xdr:rowOff>45235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26920"/>
          <a:ext cx="889000" cy="1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45235</xdr:rowOff>
    </xdr:from>
    <xdr:to>
      <xdr:col>71</xdr:col>
      <xdr:colOff>177800</xdr:colOff>
      <xdr:row>56</xdr:row>
      <xdr:rowOff>54942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46435"/>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138918</xdr:rowOff>
    </xdr:from>
    <xdr:to>
      <xdr:col>85</xdr:col>
      <xdr:colOff>177800</xdr:colOff>
      <xdr:row>55</xdr:row>
      <xdr:rowOff>69068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161795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157693</xdr:rowOff>
    </xdr:from>
    <xdr:to>
      <xdr:col>81</xdr:col>
      <xdr:colOff>101600</xdr:colOff>
      <xdr:row>56</xdr:row>
      <xdr:rowOff>87843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104370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146370</xdr:rowOff>
    </xdr:from>
    <xdr:to>
      <xdr:col>76</xdr:col>
      <xdr:colOff>165100</xdr:colOff>
      <xdr:row>56</xdr:row>
      <xdr:rowOff>76520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93047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165885</xdr:rowOff>
    </xdr:from>
    <xdr:to>
      <xdr:col>72</xdr:col>
      <xdr:colOff>38100</xdr:colOff>
      <xdr:row>56</xdr:row>
      <xdr:rowOff>96035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9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112562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4142</xdr:rowOff>
    </xdr:from>
    <xdr:to>
      <xdr:col>67</xdr:col>
      <xdr:colOff>101600</xdr:colOff>
      <xdr:row>56</xdr:row>
      <xdr:rowOff>105742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122269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107277</xdr:rowOff>
    </xdr:from>
    <xdr:to>
      <xdr:col>85</xdr:col>
      <xdr:colOff>127000</xdr:colOff>
      <xdr:row>78</xdr:row>
      <xdr:rowOff>124524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0377"/>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81445</xdr:rowOff>
    </xdr:from>
    <xdr:to>
      <xdr:col>81</xdr:col>
      <xdr:colOff>50800</xdr:colOff>
      <xdr:row>78</xdr:row>
      <xdr:rowOff>124524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54545"/>
          <a:ext cx="889000" cy="4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46038</xdr:rowOff>
    </xdr:from>
    <xdr:to>
      <xdr:col>76</xdr:col>
      <xdr:colOff>114300</xdr:colOff>
      <xdr:row>78</xdr:row>
      <xdr:rowOff>81445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19138"/>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46038</xdr:rowOff>
    </xdr:from>
    <xdr:to>
      <xdr:col>71</xdr:col>
      <xdr:colOff>177800</xdr:colOff>
      <xdr:row>78</xdr:row>
      <xdr:rowOff>126009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19138"/>
          <a:ext cx="889000" cy="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56477</xdr:rowOff>
    </xdr:from>
    <xdr:to>
      <xdr:col>85</xdr:col>
      <xdr:colOff>177800</xdr:colOff>
      <xdr:row>78</xdr:row>
      <xdr:rowOff>158077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15854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73724</xdr:rowOff>
    </xdr:from>
    <xdr:to>
      <xdr:col>81</xdr:col>
      <xdr:colOff>101600</xdr:colOff>
      <xdr:row>79</xdr:row>
      <xdr:rowOff>3874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20401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2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30645</xdr:rowOff>
    </xdr:from>
    <xdr:to>
      <xdr:col>76</xdr:col>
      <xdr:colOff>165100</xdr:colOff>
      <xdr:row>78</xdr:row>
      <xdr:rowOff>132245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148772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166688</xdr:rowOff>
    </xdr:from>
    <xdr:to>
      <xdr:col>72</xdr:col>
      <xdr:colOff>38100</xdr:colOff>
      <xdr:row>78</xdr:row>
      <xdr:rowOff>96838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113365</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1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75209</xdr:rowOff>
    </xdr:from>
    <xdr:to>
      <xdr:col>67</xdr:col>
      <xdr:colOff>101600</xdr:colOff>
      <xdr:row>79</xdr:row>
      <xdr:rowOff>5359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167936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52265</xdr:rowOff>
    </xdr:from>
    <xdr:to>
      <xdr:col>85</xdr:col>
      <xdr:colOff>127000</xdr:colOff>
      <xdr:row>97</xdr:row>
      <xdr:rowOff>53591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82915"/>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53591</xdr:rowOff>
    </xdr:from>
    <xdr:to>
      <xdr:col>81</xdr:col>
      <xdr:colOff>50800</xdr:colOff>
      <xdr:row>97</xdr:row>
      <xdr:rowOff>55285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8424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55285</xdr:rowOff>
    </xdr:from>
    <xdr:to>
      <xdr:col>76</xdr:col>
      <xdr:colOff>114300</xdr:colOff>
      <xdr:row>97</xdr:row>
      <xdr:rowOff>62060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85935"/>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62060</xdr:rowOff>
    </xdr:from>
    <xdr:to>
      <xdr:col>71</xdr:col>
      <xdr:colOff>177800</xdr:colOff>
      <xdr:row>97</xdr:row>
      <xdr:rowOff>64174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92710"/>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1465</xdr:rowOff>
    </xdr:from>
    <xdr:to>
      <xdr:col>85</xdr:col>
      <xdr:colOff>177800</xdr:colOff>
      <xdr:row>97</xdr:row>
      <xdr:rowOff>103065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24342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2791</xdr:rowOff>
    </xdr:from>
    <xdr:to>
      <xdr:col>81</xdr:col>
      <xdr:colOff>101600</xdr:colOff>
      <xdr:row>97</xdr:row>
      <xdr:rowOff>104391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120918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4485</xdr:rowOff>
    </xdr:from>
    <xdr:to>
      <xdr:col>76</xdr:col>
      <xdr:colOff>165100</xdr:colOff>
      <xdr:row>97</xdr:row>
      <xdr:rowOff>106085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122612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11260</xdr:rowOff>
    </xdr:from>
    <xdr:to>
      <xdr:col>72</xdr:col>
      <xdr:colOff>38100</xdr:colOff>
      <xdr:row>97</xdr:row>
      <xdr:rowOff>112860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129387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1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13374</xdr:rowOff>
    </xdr:from>
    <xdr:to>
      <xdr:col>67</xdr:col>
      <xdr:colOff>101600</xdr:colOff>
      <xdr:row>97</xdr:row>
      <xdr:rowOff>114974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131501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147072</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490722"/>
          <a:ext cx="838200" cy="4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147072</xdr:rowOff>
    </xdr:from>
    <xdr:to>
      <xdr:col>111</xdr:col>
      <xdr:colOff>177800</xdr:colOff>
      <xdr:row>37</xdr:row>
      <xdr:rowOff>152673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490722"/>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60126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57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152673</xdr:rowOff>
    </xdr:from>
    <xdr:to>
      <xdr:col>107</xdr:col>
      <xdr:colOff>50800</xdr:colOff>
      <xdr:row>38</xdr:row>
      <xdr:rowOff>24657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4963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143815</xdr:rowOff>
    </xdr:from>
    <xdr:to>
      <xdr:col>102</xdr:col>
      <xdr:colOff>114300</xdr:colOff>
      <xdr:row>38</xdr:row>
      <xdr:rowOff>24657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487465"/>
          <a:ext cx="889000" cy="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96272</xdr:rowOff>
    </xdr:from>
    <xdr:to>
      <xdr:col>112</xdr:col>
      <xdr:colOff>38100</xdr:colOff>
      <xdr:row>38</xdr:row>
      <xdr:rowOff>26422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42949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101873</xdr:rowOff>
    </xdr:from>
    <xdr:to>
      <xdr:col>107</xdr:col>
      <xdr:colOff>101600</xdr:colOff>
      <xdr:row>38</xdr:row>
      <xdr:rowOff>32023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48550</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22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145307</xdr:rowOff>
    </xdr:from>
    <xdr:to>
      <xdr:col>102</xdr:col>
      <xdr:colOff>165100</xdr:colOff>
      <xdr:row>38</xdr:row>
      <xdr:rowOff>75457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66584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93015</xdr:rowOff>
    </xdr:from>
    <xdr:to>
      <xdr:col>98</xdr:col>
      <xdr:colOff>38100</xdr:colOff>
      <xdr:row>38</xdr:row>
      <xdr:rowOff>23164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39692</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総務費、民生費、農林水産業費、</a:t>
          </a:r>
          <a:r>
            <a:rPr kumimoji="1" lang="ja-JP" altLang="en-US" sz="1400">
              <a:solidFill>
                <a:sysClr val="windowText" lastClr="000000"/>
              </a:solidFill>
              <a:effectLst/>
              <a:latin typeface="+mn-lt"/>
              <a:ea typeface="+mn-ea"/>
              <a:cs typeface="+mn-cs"/>
            </a:rPr>
            <a:t>消防</a:t>
          </a:r>
          <a:r>
            <a:rPr kumimoji="1" lang="ja-JP" altLang="ja-JP" sz="1400">
              <a:solidFill>
                <a:sysClr val="windowText" lastClr="000000"/>
              </a:solidFill>
              <a:effectLst/>
              <a:latin typeface="+mn-lt"/>
              <a:ea typeface="+mn-ea"/>
              <a:cs typeface="+mn-cs"/>
            </a:rPr>
            <a:t>費、</a:t>
          </a:r>
          <a:r>
            <a:rPr kumimoji="1" lang="ja-JP" altLang="en-US" sz="1400">
              <a:solidFill>
                <a:sysClr val="windowText" lastClr="000000"/>
              </a:solidFill>
              <a:effectLst/>
              <a:latin typeface="+mn-lt"/>
              <a:ea typeface="+mn-ea"/>
              <a:cs typeface="+mn-cs"/>
            </a:rPr>
            <a:t>教育費</a:t>
          </a:r>
          <a:r>
            <a:rPr kumimoji="1" lang="ja-JP" altLang="ja-JP" sz="1400">
              <a:solidFill>
                <a:sysClr val="windowText" lastClr="000000"/>
              </a:solidFill>
              <a:effectLst/>
              <a:latin typeface="+mn-lt"/>
              <a:ea typeface="+mn-ea"/>
              <a:cs typeface="+mn-cs"/>
            </a:rPr>
            <a:t>が大きく類似団体平均を上回っている。総務費は平成２６年１０月からふるさと納税に対する返礼品の発送を開始したことにより年々寄付額が増加し、</a:t>
          </a:r>
          <a:r>
            <a:rPr kumimoji="1" lang="ja-JP" altLang="en-US" sz="1400">
              <a:solidFill>
                <a:sysClr val="windowText" lastClr="000000"/>
              </a:solidFill>
              <a:effectLst/>
              <a:latin typeface="+mn-lt"/>
              <a:ea typeface="+mn-ea"/>
              <a:cs typeface="+mn-cs"/>
            </a:rPr>
            <a:t>昨年度よりも</a:t>
          </a:r>
          <a:r>
            <a:rPr kumimoji="1" lang="ja-JP" altLang="ja-JP" sz="1400">
              <a:solidFill>
                <a:sysClr val="windowText" lastClr="000000"/>
              </a:solidFill>
              <a:effectLst/>
              <a:latin typeface="+mn-lt"/>
              <a:ea typeface="+mn-ea"/>
              <a:cs typeface="+mn-cs"/>
            </a:rPr>
            <a:t>発送・収納事務等の委託料や基金への積立金が増加した。民生費に関しては、県内でも高い水準にある生活保護等の経費や介護給付費・訓練等給付費の増加によるもの、子育て関係に力を入れていることもあり、政策的な事業を実施したことがあげられる。農林水産費は</a:t>
          </a:r>
          <a:r>
            <a:rPr kumimoji="1" lang="ja-JP" altLang="en-US" sz="1400">
              <a:solidFill>
                <a:sysClr val="windowText" lastClr="000000"/>
              </a:solidFill>
              <a:effectLst/>
              <a:latin typeface="+mn-lt"/>
              <a:ea typeface="+mn-ea"/>
              <a:cs typeface="+mn-cs"/>
            </a:rPr>
            <a:t>、農水産物等直売施設や伊万里湾で７月に発生した赤潮被害に係る経費が</a:t>
          </a:r>
          <a:r>
            <a:rPr kumimoji="1" lang="ja-JP" altLang="ja-JP" sz="1400">
              <a:solidFill>
                <a:sysClr val="windowText" lastClr="000000"/>
              </a:solidFill>
              <a:effectLst/>
              <a:latin typeface="+mn-lt"/>
              <a:ea typeface="+mn-ea"/>
              <a:cs typeface="+mn-cs"/>
            </a:rPr>
            <a:t>影響している。</a:t>
          </a:r>
          <a:r>
            <a:rPr kumimoji="1" lang="ja-JP" altLang="en-US" sz="1400">
              <a:solidFill>
                <a:sysClr val="windowText" lastClr="000000"/>
              </a:solidFill>
              <a:effectLst/>
              <a:latin typeface="+mn-lt"/>
              <a:ea typeface="+mn-ea"/>
              <a:cs typeface="+mn-cs"/>
            </a:rPr>
            <a:t>消防</a:t>
          </a:r>
          <a:r>
            <a:rPr kumimoji="1" lang="ja-JP" altLang="ja-JP" sz="1400">
              <a:solidFill>
                <a:sysClr val="windowText" lastClr="000000"/>
              </a:solidFill>
              <a:effectLst/>
              <a:latin typeface="+mn-lt"/>
              <a:ea typeface="+mn-ea"/>
              <a:cs typeface="+mn-cs"/>
            </a:rPr>
            <a:t>費は</a:t>
          </a:r>
          <a:r>
            <a:rPr kumimoji="1" lang="ja-JP" altLang="en-US" sz="1400">
              <a:solidFill>
                <a:sysClr val="windowText" lastClr="000000"/>
              </a:solidFill>
              <a:effectLst/>
              <a:latin typeface="+mn-lt"/>
              <a:ea typeface="+mn-ea"/>
              <a:cs typeface="+mn-cs"/>
            </a:rPr>
            <a:t>原子力災害対策として、離島地区へ放射線防護施設を建設したこと</a:t>
          </a:r>
          <a:r>
            <a:rPr kumimoji="1" lang="ja-JP" altLang="ja-JP" sz="1400">
              <a:solidFill>
                <a:sysClr val="windowText" lastClr="000000"/>
              </a:solidFill>
              <a:effectLst/>
              <a:latin typeface="+mn-lt"/>
              <a:ea typeface="+mn-ea"/>
              <a:cs typeface="+mn-cs"/>
            </a:rPr>
            <a:t>による増加。</a:t>
          </a:r>
          <a:r>
            <a:rPr kumimoji="1" lang="ja-JP" altLang="en-US" sz="1400">
              <a:solidFill>
                <a:sysClr val="windowText" lastClr="000000"/>
              </a:solidFill>
              <a:effectLst/>
              <a:latin typeface="+mn-lt"/>
              <a:ea typeface="+mn-ea"/>
              <a:cs typeface="+mn-cs"/>
            </a:rPr>
            <a:t>教育費は</a:t>
          </a:r>
          <a:r>
            <a:rPr kumimoji="1" lang="ja-JP" altLang="ja-JP" sz="1400">
              <a:solidFill>
                <a:schemeClr val="dk1"/>
              </a:solidFill>
              <a:effectLst/>
              <a:latin typeface="+mn-lt"/>
              <a:ea typeface="+mn-ea"/>
              <a:cs typeface="+mn-cs"/>
            </a:rPr>
            <a:t>福島小中学校の教育施設</a:t>
          </a:r>
          <a:r>
            <a:rPr kumimoji="1" lang="ja-JP" altLang="en-US" sz="1400">
              <a:solidFill>
                <a:schemeClr val="dk1"/>
              </a:solidFill>
              <a:effectLst/>
              <a:latin typeface="+mn-lt"/>
              <a:ea typeface="+mn-ea"/>
              <a:cs typeface="+mn-cs"/>
            </a:rPr>
            <a:t>の建設や体育施設の建設による増加。そして、</a:t>
          </a:r>
          <a:r>
            <a:rPr kumimoji="1" lang="ja-JP" altLang="ja-JP" sz="1400">
              <a:solidFill>
                <a:schemeClr val="dk1"/>
              </a:solidFill>
              <a:effectLst/>
              <a:latin typeface="+mn-lt"/>
              <a:ea typeface="+mn-ea"/>
              <a:cs typeface="+mn-cs"/>
            </a:rPr>
            <a:t>類似団体平均を上回っている</a:t>
          </a:r>
          <a:r>
            <a:rPr kumimoji="1" lang="ja-JP" altLang="en-US" sz="1400">
              <a:solidFill>
                <a:schemeClr val="dk1"/>
              </a:solidFill>
              <a:effectLst/>
              <a:latin typeface="+mn-lt"/>
              <a:ea typeface="+mn-ea"/>
              <a:cs typeface="+mn-cs"/>
            </a:rPr>
            <a:t>が過去同じ水準で推移している</a:t>
          </a:r>
          <a:r>
            <a:rPr kumimoji="1" lang="ja-JP" altLang="ja-JP" sz="1400">
              <a:solidFill>
                <a:schemeClr val="dk1"/>
              </a:solidFill>
              <a:effectLst/>
              <a:latin typeface="+mn-lt"/>
              <a:ea typeface="+mn-ea"/>
              <a:cs typeface="+mn-cs"/>
            </a:rPr>
            <a:t>衛生費は一部事務組合への負担金が多額であることがあげられる。</a:t>
          </a:r>
          <a:r>
            <a:rPr kumimoji="1" lang="ja-JP" altLang="ja-JP" sz="1400">
              <a:solidFill>
                <a:sysClr val="windowText" lastClr="000000"/>
              </a:solidFill>
              <a:effectLst/>
              <a:latin typeface="+mn-lt"/>
              <a:ea typeface="+mn-ea"/>
              <a:cs typeface="+mn-cs"/>
            </a:rPr>
            <a:t>加えて、毎年度、市の人口が４００人程度減少していることも一人当たりのコストを増加させる原因の一つでもある。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effectLst/>
              <a:latin typeface="+mn-lt"/>
              <a:ea typeface="+mn-ea"/>
              <a:cs typeface="+mn-cs"/>
            </a:rPr>
            <a:t> </a:t>
          </a:r>
          <a:r>
            <a:rPr kumimoji="1" lang="ja-JP" altLang="en-US" sz="1200">
              <a:solidFill>
                <a:schemeClr val="tx1"/>
              </a:solidFill>
              <a:effectLst/>
              <a:latin typeface="+mn-lt"/>
              <a:ea typeface="+mn-ea"/>
              <a:cs typeface="+mn-cs"/>
            </a:rPr>
            <a:t>　</a:t>
          </a:r>
          <a:r>
            <a:rPr kumimoji="1" lang="ja-JP" altLang="en-US" sz="1000">
              <a:solidFill>
                <a:schemeClr val="tx1"/>
              </a:solidFill>
              <a:effectLst/>
              <a:latin typeface="+mn-lt"/>
              <a:ea typeface="+mn-ea"/>
              <a:cs typeface="+mn-cs"/>
            </a:rPr>
            <a:t>これまで、</a:t>
          </a:r>
          <a:r>
            <a:rPr kumimoji="1" lang="ja-JP" altLang="ja-JP" sz="1000">
              <a:solidFill>
                <a:schemeClr val="tx1"/>
              </a:solidFill>
              <a:effectLst/>
              <a:latin typeface="+mn-lt"/>
              <a:ea typeface="+mn-ea"/>
              <a:cs typeface="+mn-cs"/>
            </a:rPr>
            <a:t>時間外手当等経常人件費の削減や繰上償還などの効果により、</a:t>
          </a:r>
          <a:r>
            <a:rPr kumimoji="1" lang="ja-JP" altLang="en-US" sz="1000">
              <a:solidFill>
                <a:schemeClr val="tx1"/>
              </a:solidFill>
              <a:effectLst/>
              <a:latin typeface="+mn-lt"/>
              <a:ea typeface="+mn-ea"/>
              <a:cs typeface="+mn-cs"/>
            </a:rPr>
            <a:t>実質収支比率は５％程度で推移してきたが</a:t>
          </a:r>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平成２９年度決算においては市税の上振れが大きくなったことから</a:t>
          </a:r>
          <a:r>
            <a:rPr kumimoji="1" lang="en-US" altLang="ja-JP" sz="1000">
              <a:solidFill>
                <a:schemeClr val="tx1"/>
              </a:solidFill>
              <a:effectLst/>
              <a:latin typeface="+mn-ea"/>
              <a:ea typeface="+mn-ea"/>
              <a:cs typeface="+mn-cs"/>
            </a:rPr>
            <a:t>6.23</a:t>
          </a:r>
          <a:r>
            <a:rPr kumimoji="1" lang="ja-JP" altLang="en-US" sz="1000">
              <a:solidFill>
                <a:schemeClr val="tx1"/>
              </a:solidFill>
              <a:effectLst/>
              <a:latin typeface="+mn-lt"/>
              <a:ea typeface="+mn-ea"/>
              <a:cs typeface="+mn-cs"/>
            </a:rPr>
            <a:t>％となっている。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しかし、今後も</a:t>
          </a:r>
          <a:r>
            <a:rPr kumimoji="1" lang="ja-JP" altLang="ja-JP" sz="1000">
              <a:solidFill>
                <a:schemeClr val="tx1"/>
              </a:solidFill>
              <a:effectLst/>
              <a:latin typeface="+mn-lt"/>
              <a:ea typeface="+mn-ea"/>
              <a:cs typeface="+mn-cs"/>
            </a:rPr>
            <a:t>人口減少や合併算定替の段階的縮減による普通交付税の減額</a:t>
          </a:r>
          <a:r>
            <a:rPr kumimoji="1" lang="ja-JP" altLang="en-US" sz="1000">
              <a:solidFill>
                <a:schemeClr val="tx1"/>
              </a:solidFill>
              <a:effectLst/>
              <a:latin typeface="+mn-lt"/>
              <a:ea typeface="+mn-ea"/>
              <a:cs typeface="+mn-cs"/>
            </a:rPr>
            <a:t>が見込まれる中</a:t>
          </a:r>
          <a:r>
            <a:rPr kumimoji="1" lang="ja-JP" altLang="ja-JP" sz="1000">
              <a:solidFill>
                <a:schemeClr val="tx1"/>
              </a:solidFill>
              <a:effectLst/>
              <a:latin typeface="+mn-lt"/>
              <a:ea typeface="+mn-ea"/>
              <a:cs typeface="+mn-cs"/>
            </a:rPr>
            <a:t>、財政調整基金</a:t>
          </a:r>
          <a:r>
            <a:rPr kumimoji="1" lang="ja-JP" altLang="en-US" sz="1000">
              <a:solidFill>
                <a:schemeClr val="tx1"/>
              </a:solidFill>
              <a:effectLst/>
              <a:latin typeface="+mn-lt"/>
              <a:ea typeface="+mn-ea"/>
              <a:cs typeface="+mn-cs"/>
            </a:rPr>
            <a:t>の取</a:t>
          </a:r>
          <a:r>
            <a:rPr kumimoji="1" lang="ja-JP" altLang="ja-JP" sz="1000">
              <a:solidFill>
                <a:schemeClr val="tx1"/>
              </a:solidFill>
              <a:effectLst/>
              <a:latin typeface="+mn-lt"/>
              <a:ea typeface="+mn-ea"/>
              <a:cs typeface="+mn-cs"/>
            </a:rPr>
            <a:t>り崩</a:t>
          </a:r>
          <a:r>
            <a:rPr kumimoji="1" lang="ja-JP" altLang="en-US" sz="1000">
              <a:solidFill>
                <a:schemeClr val="tx1"/>
              </a:solidFill>
              <a:effectLst/>
              <a:latin typeface="+mn-lt"/>
              <a:ea typeface="+mn-ea"/>
              <a:cs typeface="+mn-cs"/>
            </a:rPr>
            <a:t>し</a:t>
          </a:r>
          <a:r>
            <a:rPr kumimoji="1" lang="ja-JP" altLang="ja-JP" sz="1000">
              <a:solidFill>
                <a:schemeClr val="tx1"/>
              </a:solidFill>
              <a:effectLst/>
              <a:latin typeface="+mn-lt"/>
              <a:ea typeface="+mn-ea"/>
              <a:cs typeface="+mn-cs"/>
            </a:rPr>
            <a:t>など</a:t>
          </a:r>
          <a:r>
            <a:rPr kumimoji="1" lang="ja-JP" altLang="en-US" sz="1000">
              <a:solidFill>
                <a:schemeClr val="tx1"/>
              </a:solidFill>
              <a:effectLst/>
              <a:latin typeface="+mn-lt"/>
              <a:ea typeface="+mn-ea"/>
              <a:cs typeface="+mn-cs"/>
            </a:rPr>
            <a:t>での対応が必要となってくることから、</a:t>
          </a:r>
          <a:r>
            <a:rPr kumimoji="1" lang="ja-JP" altLang="ja-JP" sz="1000">
              <a:solidFill>
                <a:schemeClr val="tx1"/>
              </a:solidFill>
              <a:effectLst/>
              <a:latin typeface="+mn-lt"/>
              <a:ea typeface="+mn-ea"/>
              <a:cs typeface="+mn-cs"/>
            </a:rPr>
            <a:t>実質単年度収支は悪化</a:t>
          </a:r>
          <a:r>
            <a:rPr kumimoji="1" lang="ja-JP" altLang="en-US" sz="1000">
              <a:solidFill>
                <a:schemeClr val="tx1"/>
              </a:solidFill>
              <a:effectLst/>
              <a:latin typeface="+mn-lt"/>
              <a:ea typeface="+mn-ea"/>
              <a:cs typeface="+mn-cs"/>
            </a:rPr>
            <a:t>傾向にあ</a:t>
          </a:r>
          <a:r>
            <a:rPr kumimoji="1" lang="ja-JP" altLang="ja-JP" sz="1000">
              <a:solidFill>
                <a:schemeClr val="tx1"/>
              </a:solidFill>
              <a:effectLst/>
              <a:latin typeface="+mn-lt"/>
              <a:ea typeface="+mn-ea"/>
              <a:cs typeface="+mn-cs"/>
            </a:rPr>
            <a:t>る。</a:t>
          </a:r>
          <a:endParaRPr kumimoji="1" lang="en-US" altLang="ja-JP" sz="1000">
            <a:solidFill>
              <a:schemeClr val="tx1"/>
            </a:solidFill>
            <a:effectLst/>
            <a:latin typeface="+mn-lt"/>
            <a:ea typeface="+mn-ea"/>
            <a:cs typeface="+mn-cs"/>
          </a:endParaRPr>
        </a:p>
        <a:p>
          <a:r>
            <a:rPr kumimoji="1" lang="ja-JP" altLang="en-US" sz="1000">
              <a:solidFill>
                <a:schemeClr val="tx1"/>
              </a:solidFill>
              <a:effectLst/>
              <a:latin typeface="+mn-lt"/>
              <a:ea typeface="+mn-ea"/>
              <a:cs typeface="+mn-cs"/>
            </a:rPr>
            <a:t>　よって、引き続き</a:t>
          </a:r>
          <a:r>
            <a:rPr kumimoji="1" lang="ja-JP" altLang="ja-JP" sz="1000">
              <a:solidFill>
                <a:schemeClr val="tx1"/>
              </a:solidFill>
              <a:effectLst/>
              <a:latin typeface="+mn-lt"/>
              <a:ea typeface="+mn-ea"/>
              <a:cs typeface="+mn-cs"/>
            </a:rPr>
            <a:t>定員管理及び給与の適正化による人件費の抑制、物件費の削減、補助金等の整理合理化、市税等収納率の向上及び滞納額の縮減等の取組みを通じて、財政基盤の強化に努め</a:t>
          </a:r>
          <a:r>
            <a:rPr kumimoji="1" lang="ja-JP" altLang="en-US" sz="1000">
              <a:solidFill>
                <a:schemeClr val="tx1"/>
              </a:solidFill>
              <a:effectLst/>
              <a:latin typeface="+mn-lt"/>
              <a:ea typeface="+mn-ea"/>
              <a:cs typeface="+mn-cs"/>
            </a:rPr>
            <a:t>ていかなければならない。</a:t>
          </a:r>
          <a:endParaRPr kumimoji="1" lang="ja-JP" altLang="en-US" sz="10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下水道事業債や簡易水道事業債などの残高が多額であるため公営企業債の元利償還金に対する繰入金が高額となっている。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一部事務組合（環境組合）の施設建設にかかる地方債の元利償還金に対する負担金が高額となっている。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下水道事業債や簡易水道事業債などの残高が多額であるため公営企業債等繰入見込額が高額となっている。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市民福祉総合プラザ整備事業の財源として４，３００万円繰り入れた一方、ふるさとづくり基金では寄付額の増による約１億円の積立額の増加や地域振興基金では西九州自動車道建設に伴う市有地の土地売払収入によるものが約１億円あったことにより、基金全体としては約２億８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平成３２年度に償却資産の増収が見込まれ、財政調整基金の取崩しが減少する見込みだが、それ以降は普通交付税の合併算定替の特例措置の適用期限終了の影響も重なり、取崩しが始まる見込み。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合併振興基金：市民の連携の強化及び一体感の醸成を図り、本市の振興を図る。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ふるさとづくり基金：働く場の確保をはじめとした就業の機会の創出並びに仕事と生活の調和を図る環境整備や支援等に関する事業に活用。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住民一人ひとりのライフスタイルに応じたきめ細かな環境整備及び支援等に関する事業に活用。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生活環境及び防災体制の整備をはじめ、豊かな資源を活用した地域活性化等に関する事業に活用。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地域福祉基金：（仮称）市民福祉総合プラザ整備事業の財源として、４，３００万円を充当したことによる減少。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ふるさとづくり基金：寄附金が増加したことにより、繰入事業も比例して増加したが、前年度事業の充当額の精算分も加わり積立が約１億円増加。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ボートレースチケットショップ松浦の年間売り上げの１％分を１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３ずつ地域振興基金、教育振興基金、文化・スポーツ振興基金へ積立予定</a:t>
          </a:r>
          <a:r>
            <a:rPr kumimoji="1" lang="ja-JP" altLang="en-US" sz="1300">
              <a:solidFill>
                <a:schemeClr val="dk1"/>
              </a:solidFill>
              <a:effectLst/>
              <a:latin typeface="+mn-lt"/>
              <a:ea typeface="+mn-ea"/>
              <a:cs typeface="+mn-cs"/>
            </a:rPr>
            <a:t>。</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条に伴う積立及び財源不足による取り崩し。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地財法第</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条に伴う積立及び財源不足によ</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取り崩</a:t>
          </a:r>
          <a:r>
            <a:rPr kumimoji="1" lang="ja-JP" altLang="en-US" sz="1300">
              <a:solidFill>
                <a:schemeClr val="dk1"/>
              </a:solidFill>
              <a:effectLst/>
              <a:latin typeface="+mn-lt"/>
              <a:ea typeface="+mn-ea"/>
              <a:cs typeface="+mn-cs"/>
            </a:rPr>
            <a:t>す予定</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前年度繰越金の１／４を積立てるため増加。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前年度繰越金の１／４を積立</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有形固定資産減価償却率は類似団体より１．５ポイント高い水準にある。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当市では、平成２８年度に策定した公共施設等総合管理計画において、公共施設等の延床面積を２０％削減するという目標を掲げている。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今後は、目標を達成できるよう個別施設計画を策定し、老朽化した施設の更新・統廃合・長寿命化・修繕及び点検診断等適切な維持管理に努めていく。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33831</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85" name="n_1mainValue有形固定資産減価償却率">
          <a:extLst>
            <a:ext uri="{FF2B5EF4-FFF2-40B4-BE49-F238E27FC236}">
              <a16:creationId xmlns:a16="http://schemas.microsoft.com/office/drawing/2014/main" id="{00000000-0008-0000-0D00-000055000000}"/>
            </a:ext>
          </a:extLst>
        </xdr:cNvPr>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を上回っている。主な要因は、地方債残高が類似団体と比較して高いことによる。今後も近年の小中学校改築事業など大型事業の実施により地方債残高は増加傾向にあるため、事業の厳選化・重点化を図りつつ地方債の新規発行の抑制に努めていく。</a:t>
          </a: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a:extLst>
            <a:ext uri="{FF2B5EF4-FFF2-40B4-BE49-F238E27FC236}">
              <a16:creationId xmlns:a16="http://schemas.microsoft.com/office/drawing/2014/main" id="{00000000-0008-0000-0D00-000075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a:extLst>
            <a:ext uri="{FF2B5EF4-FFF2-40B4-BE49-F238E27FC236}">
              <a16:creationId xmlns:a16="http://schemas.microsoft.com/office/drawing/2014/main" id="{00000000-0008-0000-0D00-000077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a:extLst>
            <a:ext uri="{FF2B5EF4-FFF2-40B4-BE49-F238E27FC236}">
              <a16:creationId xmlns:a16="http://schemas.microsoft.com/office/drawing/2014/main" id="{00000000-0008-0000-0D00-000079000000}"/>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28" name="楕円 127">
          <a:extLst>
            <a:ext uri="{FF2B5EF4-FFF2-40B4-BE49-F238E27FC236}">
              <a16:creationId xmlns:a16="http://schemas.microsoft.com/office/drawing/2014/main" id="{00000000-0008-0000-0D00-000080000000}"/>
            </a:ext>
          </a:extLst>
        </xdr:cNvPr>
        <xdr:cNvSpPr/>
      </xdr:nvSpPr>
      <xdr:spPr>
        <a:xfrm>
          <a:off x="14744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27866</xdr:rowOff>
    </xdr:from>
    <xdr:ext cx="340478" cy="259045"/>
    <xdr:sp macro="" textlink="">
      <xdr:nvSpPr>
        <xdr:cNvPr id="129" name="債務償還可能年数該当値テキスト">
          <a:extLst>
            <a:ext uri="{FF2B5EF4-FFF2-40B4-BE49-F238E27FC236}">
              <a16:creationId xmlns:a16="http://schemas.microsoft.com/office/drawing/2014/main" id="{00000000-0008-0000-0D00-000081000000}"/>
            </a:ext>
          </a:extLst>
        </xdr:cNvPr>
        <xdr:cNvSpPr txBox="1"/>
      </xdr:nvSpPr>
      <xdr:spPr>
        <a:xfrm>
          <a:off x="14846300" y="577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00000000-0008-0000-0D00-00008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00000000-0008-0000-0D00-00008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20972</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E00-000047000000}"/>
            </a:ext>
          </a:extLst>
        </xdr:cNvPr>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E00-000048000000}"/>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E00-000049000000}"/>
            </a:ext>
          </a:extLst>
        </xdr:cNvPr>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88951</xdr:rowOff>
    </xdr:from>
    <xdr:to>
      <xdr:col>50</xdr:col>
      <xdr:colOff>165100</xdr:colOff>
      <xdr:row>40</xdr:row>
      <xdr:rowOff>19101</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9588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a:extLst>
            <a:ext uri="{FF2B5EF4-FFF2-40B4-BE49-F238E27FC236}">
              <a16:creationId xmlns:a16="http://schemas.microsoft.com/office/drawing/2014/main" id="{00000000-0008-0000-0E00-000073000000}"/>
            </a:ext>
          </a:extLst>
        </xdr:cNvPr>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16" name="n_2aveValue【道路】&#10;一人当たり延長">
          <a:extLst>
            <a:ext uri="{FF2B5EF4-FFF2-40B4-BE49-F238E27FC236}">
              <a16:creationId xmlns:a16="http://schemas.microsoft.com/office/drawing/2014/main" id="{00000000-0008-0000-0E00-000074000000}"/>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35628</xdr:rowOff>
    </xdr:from>
    <xdr:ext cx="534377" cy="259045"/>
    <xdr:sp macro="" textlink="">
      <xdr:nvSpPr>
        <xdr:cNvPr id="117" name="n_1mainValue【道路】&#10;一人当たり延長">
          <a:extLst>
            <a:ext uri="{FF2B5EF4-FFF2-40B4-BE49-F238E27FC236}">
              <a16:creationId xmlns:a16="http://schemas.microsoft.com/office/drawing/2014/main" id="{00000000-0008-0000-0E00-000075000000}"/>
            </a:ext>
          </a:extLst>
        </xdr:cNvPr>
        <xdr:cNvSpPr txBox="1"/>
      </xdr:nvSpPr>
      <xdr:spPr>
        <a:xfrm>
          <a:off x="9359411" y="65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a:extLst>
            <a:ext uri="{FF2B5EF4-FFF2-40B4-BE49-F238E27FC236}">
              <a16:creationId xmlns:a16="http://schemas.microsoft.com/office/drawing/2014/main" id="{00000000-0008-0000-0E00-00008E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id="{00000000-0008-0000-0E00-000090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id="{00000000-0008-0000-0E00-000092000000}"/>
            </a:ext>
          </a:extLst>
        </xdr:cNvPr>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a:extLst>
            <a:ext uri="{FF2B5EF4-FFF2-40B4-BE49-F238E27FC236}">
              <a16:creationId xmlns:a16="http://schemas.microsoft.com/office/drawing/2014/main" id="{00000000-0008-0000-0E00-000094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49" name="フローチャート: 判断 148">
          <a:extLst>
            <a:ext uri="{FF2B5EF4-FFF2-40B4-BE49-F238E27FC236}">
              <a16:creationId xmlns:a16="http://schemas.microsoft.com/office/drawing/2014/main" id="{00000000-0008-0000-0E00-000095000000}"/>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133985</xdr:rowOff>
    </xdr:from>
    <xdr:to>
      <xdr:col>20</xdr:col>
      <xdr:colOff>38100</xdr:colOff>
      <xdr:row>58</xdr:row>
      <xdr:rowOff>64135</xdr:rowOff>
    </xdr:to>
    <xdr:sp macro="" textlink="">
      <xdr:nvSpPr>
        <xdr:cNvPr id="155" name="楕円 154">
          <a:extLst>
            <a:ext uri="{FF2B5EF4-FFF2-40B4-BE49-F238E27FC236}">
              <a16:creationId xmlns:a16="http://schemas.microsoft.com/office/drawing/2014/main" id="{00000000-0008-0000-0E00-00009B000000}"/>
            </a:ext>
          </a:extLst>
        </xdr:cNvPr>
        <xdr:cNvSpPr/>
      </xdr:nvSpPr>
      <xdr:spPr>
        <a:xfrm>
          <a:off x="3746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78122</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00000000-0008-0000-0E00-00009C000000}"/>
            </a:ext>
          </a:extLst>
        </xdr:cNvPr>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00000000-0008-0000-0E00-00009D000000}"/>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80662</xdr:rowOff>
    </xdr:from>
    <xdr:ext cx="405111" cy="259045"/>
    <xdr:sp macro="" textlink="">
      <xdr:nvSpPr>
        <xdr:cNvPr id="158" name="n_1mainValue【橋りょう・トンネル】&#10;有形固定資産減価償却率">
          <a:extLst>
            <a:ext uri="{FF2B5EF4-FFF2-40B4-BE49-F238E27FC236}">
              <a16:creationId xmlns:a16="http://schemas.microsoft.com/office/drawing/2014/main" id="{00000000-0008-0000-0E00-00009E000000}"/>
            </a:ext>
          </a:extLst>
        </xdr:cNvPr>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a:extLst>
            <a:ext uri="{FF2B5EF4-FFF2-40B4-BE49-F238E27FC236}">
              <a16:creationId xmlns:a16="http://schemas.microsoft.com/office/drawing/2014/main" id="{00000000-0008-0000-0E00-0000B5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a:extLst>
            <a:ext uri="{FF2B5EF4-FFF2-40B4-BE49-F238E27FC236}">
              <a16:creationId xmlns:a16="http://schemas.microsoft.com/office/drawing/2014/main" id="{00000000-0008-0000-0E00-0000B7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00000000-0008-0000-0E00-0000B9000000}"/>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164822</xdr:rowOff>
    </xdr:from>
    <xdr:to>
      <xdr:col>50</xdr:col>
      <xdr:colOff>165100</xdr:colOff>
      <xdr:row>62</xdr:row>
      <xdr:rowOff>94972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588500" y="106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93994</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id="{00000000-0008-0000-0E00-0000C3000000}"/>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id="{00000000-0008-0000-0E00-0000C4000000}"/>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86099</xdr:rowOff>
    </xdr:from>
    <xdr:ext cx="599010" cy="259045"/>
    <xdr:sp macro="" textlink="">
      <xdr:nvSpPr>
        <xdr:cNvPr id="197" name="n_1mainValue【橋りょう・トンネル】&#10;一人当たり有形固定資産（償却資産）額">
          <a:extLst>
            <a:ext uri="{FF2B5EF4-FFF2-40B4-BE49-F238E27FC236}">
              <a16:creationId xmlns:a16="http://schemas.microsoft.com/office/drawing/2014/main" id="{00000000-0008-0000-0E00-0000C5000000}"/>
            </a:ext>
          </a:extLst>
        </xdr:cNvPr>
        <xdr:cNvSpPr txBox="1"/>
      </xdr:nvSpPr>
      <xdr:spPr>
        <a:xfrm>
          <a:off x="9327095" y="1071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00000000-0008-0000-0E00-0000D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a:extLst>
            <a:ext uri="{FF2B5EF4-FFF2-40B4-BE49-F238E27FC236}">
              <a16:creationId xmlns:a16="http://schemas.microsoft.com/office/drawing/2014/main" id="{00000000-0008-0000-0E00-0000DF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00000000-0008-0000-0E00-0000E1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00000000-0008-0000-0E00-0000E300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36847</xdr:rowOff>
    </xdr:from>
    <xdr:ext cx="405111" cy="259045"/>
    <xdr:sp macro="" textlink="">
      <xdr:nvSpPr>
        <xdr:cNvPr id="237" name="n_1aveValue【公営住宅】&#10;有形固定資産減価償却率">
          <a:extLst>
            <a:ext uri="{FF2B5EF4-FFF2-40B4-BE49-F238E27FC236}">
              <a16:creationId xmlns:a16="http://schemas.microsoft.com/office/drawing/2014/main" id="{00000000-0008-0000-0E00-0000ED00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8" name="n_2aveValue【公営住宅】&#10;有形固定資産減価償却率">
          <a:extLst>
            <a:ext uri="{FF2B5EF4-FFF2-40B4-BE49-F238E27FC236}">
              <a16:creationId xmlns:a16="http://schemas.microsoft.com/office/drawing/2014/main" id="{00000000-0008-0000-0E00-0000EE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68597</xdr:rowOff>
    </xdr:from>
    <xdr:ext cx="405111" cy="259045"/>
    <xdr:sp macro="" textlink="">
      <xdr:nvSpPr>
        <xdr:cNvPr id="239" name="n_1mainValue【公営住宅】&#10;有形固定資産減価償却率">
          <a:extLst>
            <a:ext uri="{FF2B5EF4-FFF2-40B4-BE49-F238E27FC236}">
              <a16:creationId xmlns:a16="http://schemas.microsoft.com/office/drawing/2014/main" id="{00000000-0008-0000-0E00-0000EF000000}"/>
            </a:ext>
          </a:extLst>
        </xdr:cNvPr>
        <xdr:cNvSpPr txBox="1"/>
      </xdr:nvSpPr>
      <xdr:spPr>
        <a:xfrm>
          <a:off x="3582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a:extLst>
            <a:ext uri="{FF2B5EF4-FFF2-40B4-BE49-F238E27FC236}">
              <a16:creationId xmlns:a16="http://schemas.microsoft.com/office/drawing/2014/main" id="{00000000-0008-0000-0E00-00000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a:extLst>
            <a:ext uri="{FF2B5EF4-FFF2-40B4-BE49-F238E27FC236}">
              <a16:creationId xmlns:a16="http://schemas.microsoft.com/office/drawing/2014/main" id="{00000000-0008-0000-0E00-000008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a:extLst>
            <a:ext uri="{FF2B5EF4-FFF2-40B4-BE49-F238E27FC236}">
              <a16:creationId xmlns:a16="http://schemas.microsoft.com/office/drawing/2014/main" id="{00000000-0008-0000-0E00-00000A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a:extLst>
            <a:ext uri="{FF2B5EF4-FFF2-40B4-BE49-F238E27FC236}">
              <a16:creationId xmlns:a16="http://schemas.microsoft.com/office/drawing/2014/main" id="{00000000-0008-0000-0E00-00000C010000}"/>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148082</xdr:rowOff>
    </xdr:from>
    <xdr:to>
      <xdr:col>50</xdr:col>
      <xdr:colOff>165100</xdr:colOff>
      <xdr:row>81</xdr:row>
      <xdr:rowOff>78232</xdr:rowOff>
    </xdr:to>
    <xdr:sp macro="" textlink="">
      <xdr:nvSpPr>
        <xdr:cNvPr id="277" name="楕円 276">
          <a:extLst>
            <a:ext uri="{FF2B5EF4-FFF2-40B4-BE49-F238E27FC236}">
              <a16:creationId xmlns:a16="http://schemas.microsoft.com/office/drawing/2014/main" id="{00000000-0008-0000-0E00-000015010000}"/>
            </a:ext>
          </a:extLst>
        </xdr:cNvPr>
        <xdr:cNvSpPr/>
      </xdr:nvSpPr>
      <xdr:spPr>
        <a:xfrm>
          <a:off x="9588500" y="138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a:extLst>
            <a:ext uri="{FF2B5EF4-FFF2-40B4-BE49-F238E27FC236}">
              <a16:creationId xmlns:a16="http://schemas.microsoft.com/office/drawing/2014/main" id="{00000000-0008-0000-0E00-000016010000}"/>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79" name="n_2aveValue【公営住宅】&#10;一人当たり面積">
          <a:extLst>
            <a:ext uri="{FF2B5EF4-FFF2-40B4-BE49-F238E27FC236}">
              <a16:creationId xmlns:a16="http://schemas.microsoft.com/office/drawing/2014/main" id="{00000000-0008-0000-0E00-000017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94759</xdr:rowOff>
    </xdr:from>
    <xdr:ext cx="469744" cy="259045"/>
    <xdr:sp macro="" textlink="">
      <xdr:nvSpPr>
        <xdr:cNvPr id="280" name="n_1mainValue【公営住宅】&#10;一人当たり面積">
          <a:extLst>
            <a:ext uri="{FF2B5EF4-FFF2-40B4-BE49-F238E27FC236}">
              <a16:creationId xmlns:a16="http://schemas.microsoft.com/office/drawing/2014/main" id="{00000000-0008-0000-0E00-000018010000}"/>
            </a:ext>
          </a:extLst>
        </xdr:cNvPr>
        <xdr:cNvSpPr txBox="1"/>
      </xdr:nvSpPr>
      <xdr:spPr>
        <a:xfrm>
          <a:off x="9391727" y="136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a:extLst>
            <a:ext uri="{FF2B5EF4-FFF2-40B4-BE49-F238E27FC236}">
              <a16:creationId xmlns:a16="http://schemas.microsoft.com/office/drawing/2014/main" id="{00000000-0008-0000-0E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07" name="【港湾・漁港】&#10;有形固定資産減価償却率最小値テキスト">
          <a:extLst>
            <a:ext uri="{FF2B5EF4-FFF2-40B4-BE49-F238E27FC236}">
              <a16:creationId xmlns:a16="http://schemas.microsoft.com/office/drawing/2014/main" id="{00000000-0008-0000-0E00-000033010000}"/>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09" name="【港湾・漁港】&#10;有形固定資産減価償却率最大値テキスト">
          <a:extLst>
            <a:ext uri="{FF2B5EF4-FFF2-40B4-BE49-F238E27FC236}">
              <a16:creationId xmlns:a16="http://schemas.microsoft.com/office/drawing/2014/main" id="{00000000-0008-0000-0E00-000035010000}"/>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11" name="【港湾・漁港】&#10;有形固定資産減価償却率平均値テキスト">
          <a:extLst>
            <a:ext uri="{FF2B5EF4-FFF2-40B4-BE49-F238E27FC236}">
              <a16:creationId xmlns:a16="http://schemas.microsoft.com/office/drawing/2014/main" id="{00000000-0008-0000-0E00-000037010000}"/>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15602</xdr:rowOff>
    </xdr:from>
    <xdr:to>
      <xdr:col>20</xdr:col>
      <xdr:colOff>38100</xdr:colOff>
      <xdr:row>106</xdr:row>
      <xdr:rowOff>117202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3746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92908</xdr:rowOff>
    </xdr:from>
    <xdr:ext cx="405111" cy="259045"/>
    <xdr:sp macro="" textlink="">
      <xdr:nvSpPr>
        <xdr:cNvPr id="321" name="n_1aveValue【港湾・漁港】&#10;有形固定資産減価償却率">
          <a:extLst>
            <a:ext uri="{FF2B5EF4-FFF2-40B4-BE49-F238E27FC236}">
              <a16:creationId xmlns:a16="http://schemas.microsoft.com/office/drawing/2014/main" id="{00000000-0008-0000-0E00-000041010000}"/>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22" name="n_2aveValue【港湾・漁港】&#10;有形固定資産減価償却率">
          <a:extLst>
            <a:ext uri="{FF2B5EF4-FFF2-40B4-BE49-F238E27FC236}">
              <a16:creationId xmlns:a16="http://schemas.microsoft.com/office/drawing/2014/main" id="{00000000-0008-0000-0E00-000042010000}"/>
            </a:ext>
          </a:extLst>
        </xdr:cNvPr>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108329</xdr:rowOff>
    </xdr:from>
    <xdr:ext cx="405111" cy="259045"/>
    <xdr:sp macro="" textlink="">
      <xdr:nvSpPr>
        <xdr:cNvPr id="323" name="n_1mainValue【港湾・漁港】&#10;有形固定資産減価償却率">
          <a:extLst>
            <a:ext uri="{FF2B5EF4-FFF2-40B4-BE49-F238E27FC236}">
              <a16:creationId xmlns:a16="http://schemas.microsoft.com/office/drawing/2014/main" id="{00000000-0008-0000-0E00-000043010000}"/>
            </a:ext>
          </a:extLst>
        </xdr:cNvPr>
        <xdr:cNvSpPr txBox="1"/>
      </xdr:nvSpPr>
      <xdr:spPr>
        <a:xfrm>
          <a:off x="3582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a:extLst>
            <a:ext uri="{FF2B5EF4-FFF2-40B4-BE49-F238E27FC236}">
              <a16:creationId xmlns:a16="http://schemas.microsoft.com/office/drawing/2014/main" id="{00000000-0008-0000-0E00-00005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44" name="【港湾・漁港】&#10;一人当たり有形固定資産（償却資産）額最小値テキスト">
          <a:extLst>
            <a:ext uri="{FF2B5EF4-FFF2-40B4-BE49-F238E27FC236}">
              <a16:creationId xmlns:a16="http://schemas.microsoft.com/office/drawing/2014/main" id="{00000000-0008-0000-0E00-000058010000}"/>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46" name="【港湾・漁港】&#10;一人当たり有形固定資産（償却資産）額最大値テキスト">
          <a:extLst>
            <a:ext uri="{FF2B5EF4-FFF2-40B4-BE49-F238E27FC236}">
              <a16:creationId xmlns:a16="http://schemas.microsoft.com/office/drawing/2014/main" id="{00000000-0008-0000-0E00-00005A010000}"/>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48" name="【港湾・漁港】&#10;一人当たり有形固定資産（償却資産）額平均値テキスト">
          <a:extLst>
            <a:ext uri="{FF2B5EF4-FFF2-40B4-BE49-F238E27FC236}">
              <a16:creationId xmlns:a16="http://schemas.microsoft.com/office/drawing/2014/main" id="{00000000-0008-0000-0E00-00005C010000}"/>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58937</xdr:rowOff>
    </xdr:from>
    <xdr:to>
      <xdr:col>50</xdr:col>
      <xdr:colOff>165100</xdr:colOff>
      <xdr:row>107</xdr:row>
      <xdr:rowOff>160537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8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19412</xdr:rowOff>
    </xdr:from>
    <xdr:ext cx="599010" cy="259045"/>
    <xdr:sp macro="" textlink="">
      <xdr:nvSpPr>
        <xdr:cNvPr id="358" name="n_1aveValue【港湾・漁港】&#10;一人当たり有形固定資産（償却資産）額">
          <a:extLst>
            <a:ext uri="{FF2B5EF4-FFF2-40B4-BE49-F238E27FC236}">
              <a16:creationId xmlns:a16="http://schemas.microsoft.com/office/drawing/2014/main" id="{00000000-0008-0000-0E00-000066010000}"/>
            </a:ext>
          </a:extLst>
        </xdr:cNvPr>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59" name="n_2aveValue【港湾・漁港】&#10;一人当たり有形固定資産（償却資産）額">
          <a:extLst>
            <a:ext uri="{FF2B5EF4-FFF2-40B4-BE49-F238E27FC236}">
              <a16:creationId xmlns:a16="http://schemas.microsoft.com/office/drawing/2014/main" id="{00000000-0008-0000-0E00-000067010000}"/>
            </a:ext>
          </a:extLst>
        </xdr:cNvPr>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151664</xdr:rowOff>
    </xdr:from>
    <xdr:ext cx="534377" cy="259045"/>
    <xdr:sp macro="" textlink="">
      <xdr:nvSpPr>
        <xdr:cNvPr id="360" name="n_1mainValue【港湾・漁港】&#10;一人当たり有形固定資産（償却資産）額">
          <a:extLst>
            <a:ext uri="{FF2B5EF4-FFF2-40B4-BE49-F238E27FC236}">
              <a16:creationId xmlns:a16="http://schemas.microsoft.com/office/drawing/2014/main" id="{00000000-0008-0000-0E00-000068010000}"/>
            </a:ext>
          </a:extLst>
        </xdr:cNvPr>
        <xdr:cNvSpPr txBox="1"/>
      </xdr:nvSpPr>
      <xdr:spPr>
        <a:xfrm>
          <a:off x="9359411" y="184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00000000-0008-0000-0E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00000000-0008-0000-0E00-000082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a16="http://schemas.microsoft.com/office/drawing/2014/main" id="{00000000-0008-0000-0E00-000084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0000000-0008-0000-0E00-00008601000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00000000-0008-0000-0E00-000090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00000000-0008-0000-0E00-00009101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02" name="n_1mainValue【認定こども園・幼稚園・保育所】&#10;有形固定資産減価償却率">
          <a:extLst>
            <a:ext uri="{FF2B5EF4-FFF2-40B4-BE49-F238E27FC236}">
              <a16:creationId xmlns:a16="http://schemas.microsoft.com/office/drawing/2014/main" id="{00000000-0008-0000-0E00-000092010000}"/>
            </a:ext>
          </a:extLst>
        </xdr:cNvPr>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5" name="【認定こども園・幼稚園・保育所】&#10;一人当たり面積最小値テキスト">
          <a:extLst>
            <a:ext uri="{FF2B5EF4-FFF2-40B4-BE49-F238E27FC236}">
              <a16:creationId xmlns:a16="http://schemas.microsoft.com/office/drawing/2014/main" id="{00000000-0008-0000-0E00-0000A9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27" name="【認定こども園・幼稚園・保育所】&#10;一人当たり面積最大値テキスト">
          <a:extLst>
            <a:ext uri="{FF2B5EF4-FFF2-40B4-BE49-F238E27FC236}">
              <a16:creationId xmlns:a16="http://schemas.microsoft.com/office/drawing/2014/main" id="{00000000-0008-0000-0E00-0000AB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9" name="【認定こども園・幼稚園・保育所】&#10;一人当たり面積平均値テキスト">
          <a:extLst>
            <a:ext uri="{FF2B5EF4-FFF2-40B4-BE49-F238E27FC236}">
              <a16:creationId xmlns:a16="http://schemas.microsoft.com/office/drawing/2014/main" id="{00000000-0008-0000-0E00-0000AD010000}"/>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141241</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41" name="n_1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a:extLst>
            <a:ext uri="{FF2B5EF4-FFF2-40B4-BE49-F238E27FC236}">
              <a16:creationId xmlns:a16="http://schemas.microsoft.com/office/drawing/2014/main" id="{00000000-0008-0000-0E00-0000D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67" name="【学校施設】&#10;有形固定資産減価償却率最小値テキスト">
          <a:extLst>
            <a:ext uri="{FF2B5EF4-FFF2-40B4-BE49-F238E27FC236}">
              <a16:creationId xmlns:a16="http://schemas.microsoft.com/office/drawing/2014/main" id="{00000000-0008-0000-0E00-0000D3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69" name="【学校施設】&#10;有形固定資産減価償却率最大値テキスト">
          <a:extLst>
            <a:ext uri="{FF2B5EF4-FFF2-40B4-BE49-F238E27FC236}">
              <a16:creationId xmlns:a16="http://schemas.microsoft.com/office/drawing/2014/main" id="{00000000-0008-0000-0E00-0000D5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71" name="【学校施設】&#10;有形固定資産減価償却率平均値テキスト">
          <a:extLst>
            <a:ext uri="{FF2B5EF4-FFF2-40B4-BE49-F238E27FC236}">
              <a16:creationId xmlns:a16="http://schemas.microsoft.com/office/drawing/2014/main" id="{00000000-0008-0000-0E00-0000D7010000}"/>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76852</xdr:rowOff>
    </xdr:from>
    <xdr:ext cx="405111" cy="259045"/>
    <xdr:sp macro="" textlink="">
      <xdr:nvSpPr>
        <xdr:cNvPr id="481" name="n_1aveValue【学校施設】&#10;有形固定資産減価償却率">
          <a:extLst>
            <a:ext uri="{FF2B5EF4-FFF2-40B4-BE49-F238E27FC236}">
              <a16:creationId xmlns:a16="http://schemas.microsoft.com/office/drawing/2014/main" id="{00000000-0008-0000-0E00-0000E101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82" name="n_2aveValue【学校施設】&#10;有形固定資産減価償却率">
          <a:extLst>
            <a:ext uri="{FF2B5EF4-FFF2-40B4-BE49-F238E27FC236}">
              <a16:creationId xmlns:a16="http://schemas.microsoft.com/office/drawing/2014/main" id="{00000000-0008-0000-0E00-0000E201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483" name="n_1mainValue【学校施設】&#10;有形固定資産減価償却率">
          <a:extLst>
            <a:ext uri="{FF2B5EF4-FFF2-40B4-BE49-F238E27FC236}">
              <a16:creationId xmlns:a16="http://schemas.microsoft.com/office/drawing/2014/main" id="{00000000-0008-0000-0E00-0000E3010000}"/>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a:extLst>
            <a:ext uri="{FF2B5EF4-FFF2-40B4-BE49-F238E27FC236}">
              <a16:creationId xmlns:a16="http://schemas.microsoft.com/office/drawing/2014/main" id="{00000000-0008-0000-0E00-0000FC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10" name="【学校施設】&#10;一人当たり面積最小値テキスト">
          <a:extLst>
            <a:ext uri="{FF2B5EF4-FFF2-40B4-BE49-F238E27FC236}">
              <a16:creationId xmlns:a16="http://schemas.microsoft.com/office/drawing/2014/main" id="{00000000-0008-0000-0E00-0000FE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12" name="【学校施設】&#10;一人当たり面積最大値テキスト">
          <a:extLst>
            <a:ext uri="{FF2B5EF4-FFF2-40B4-BE49-F238E27FC236}">
              <a16:creationId xmlns:a16="http://schemas.microsoft.com/office/drawing/2014/main" id="{00000000-0008-0000-0E00-00000002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14" name="【学校施設】&#10;一人当たり面積平均値テキスト">
          <a:extLst>
            <a:ext uri="{FF2B5EF4-FFF2-40B4-BE49-F238E27FC236}">
              <a16:creationId xmlns:a16="http://schemas.microsoft.com/office/drawing/2014/main" id="{00000000-0008-0000-0E00-000002020000}"/>
            </a:ext>
          </a:extLst>
        </xdr:cNvPr>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128161</xdr:rowOff>
    </xdr:from>
    <xdr:to>
      <xdr:col>112</xdr:col>
      <xdr:colOff>38100</xdr:colOff>
      <xdr:row>63</xdr:row>
      <xdr:rowOff>58311</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21272500" y="107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524" name="n_1aveValue【学校施設】&#10;一人当たり面積">
          <a:extLst>
            <a:ext uri="{FF2B5EF4-FFF2-40B4-BE49-F238E27FC236}">
              <a16:creationId xmlns:a16="http://schemas.microsoft.com/office/drawing/2014/main" id="{00000000-0008-0000-0E00-00000C020000}"/>
            </a:ext>
          </a:extLst>
        </xdr:cNvPr>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5" name="n_2aveValue【学校施設】&#10;一人当たり面積">
          <a:extLst>
            <a:ext uri="{FF2B5EF4-FFF2-40B4-BE49-F238E27FC236}">
              <a16:creationId xmlns:a16="http://schemas.microsoft.com/office/drawing/2014/main" id="{00000000-0008-0000-0E00-00000D02000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74838</xdr:rowOff>
    </xdr:from>
    <xdr:ext cx="469744" cy="259045"/>
    <xdr:sp macro="" textlink="">
      <xdr:nvSpPr>
        <xdr:cNvPr id="526" name="n_1mainValue【学校施設】&#10;一人当たり面積">
          <a:extLst>
            <a:ext uri="{FF2B5EF4-FFF2-40B4-BE49-F238E27FC236}">
              <a16:creationId xmlns:a16="http://schemas.microsoft.com/office/drawing/2014/main" id="{00000000-0008-0000-0E00-00000E020000}"/>
            </a:ext>
          </a:extLst>
        </xdr:cNvPr>
        <xdr:cNvSpPr txBox="1"/>
      </xdr:nvSpPr>
      <xdr:spPr>
        <a:xfrm>
          <a:off x="21075727" y="105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a:extLst>
            <a:ext uri="{FF2B5EF4-FFF2-40B4-BE49-F238E27FC236}">
              <a16:creationId xmlns:a16="http://schemas.microsoft.com/office/drawing/2014/main" id="{00000000-0008-0000-0E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53" name="【児童館】&#10;有形固定資産減価償却率最小値テキスト">
          <a:extLst>
            <a:ext uri="{FF2B5EF4-FFF2-40B4-BE49-F238E27FC236}">
              <a16:creationId xmlns:a16="http://schemas.microsoft.com/office/drawing/2014/main" id="{00000000-0008-0000-0E00-000029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a:extLst>
            <a:ext uri="{FF2B5EF4-FFF2-40B4-BE49-F238E27FC236}">
              <a16:creationId xmlns:a16="http://schemas.microsoft.com/office/drawing/2014/main" id="{00000000-0008-0000-0E00-00002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57" name="【児童館】&#10;有形固定資産減価償却率平均値テキスト">
          <a:extLst>
            <a:ext uri="{FF2B5EF4-FFF2-40B4-BE49-F238E27FC236}">
              <a16:creationId xmlns:a16="http://schemas.microsoft.com/office/drawing/2014/main" id="{00000000-0008-0000-0E00-00002D020000}"/>
            </a:ext>
          </a:extLst>
        </xdr:cNvPr>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3629</xdr:rowOff>
    </xdr:from>
    <xdr:to>
      <xdr:col>81</xdr:col>
      <xdr:colOff>101600</xdr:colOff>
      <xdr:row>80</xdr:row>
      <xdr:rowOff>105229</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5430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6548</xdr:rowOff>
    </xdr:from>
    <xdr:ext cx="405111" cy="259045"/>
    <xdr:sp macro="" textlink="">
      <xdr:nvSpPr>
        <xdr:cNvPr id="567" name="n_1aveValue【児童館】&#10;有形固定資産減価償却率">
          <a:extLst>
            <a:ext uri="{FF2B5EF4-FFF2-40B4-BE49-F238E27FC236}">
              <a16:creationId xmlns:a16="http://schemas.microsoft.com/office/drawing/2014/main" id="{00000000-0008-0000-0E00-000037020000}"/>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568" name="n_2aveValue【児童館】&#10;有形固定資産減価償却率">
          <a:extLst>
            <a:ext uri="{FF2B5EF4-FFF2-40B4-BE49-F238E27FC236}">
              <a16:creationId xmlns:a16="http://schemas.microsoft.com/office/drawing/2014/main" id="{00000000-0008-0000-0E00-000038020000}"/>
            </a:ext>
          </a:extLst>
        </xdr:cNvPr>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121756</xdr:rowOff>
    </xdr:from>
    <xdr:ext cx="405111" cy="259045"/>
    <xdr:sp macro="" textlink="">
      <xdr:nvSpPr>
        <xdr:cNvPr id="569" name="n_1mainValue【児童館】&#10;有形固定資産減価償却率">
          <a:extLst>
            <a:ext uri="{FF2B5EF4-FFF2-40B4-BE49-F238E27FC236}">
              <a16:creationId xmlns:a16="http://schemas.microsoft.com/office/drawing/2014/main" id="{00000000-0008-0000-0E00-000039020000}"/>
            </a:ext>
          </a:extLst>
        </xdr:cNvPr>
        <xdr:cNvSpPr txBox="1"/>
      </xdr:nvSpPr>
      <xdr:spPr>
        <a:xfrm>
          <a:off x="15266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児童館】&#10;一人当たり面積グラフ枠">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4" name="【児童館】&#10;一人当たり面積最小値テキスト">
          <a:extLst>
            <a:ext uri="{FF2B5EF4-FFF2-40B4-BE49-F238E27FC236}">
              <a16:creationId xmlns:a16="http://schemas.microsoft.com/office/drawing/2014/main" id="{00000000-0008-0000-0E00-000052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6" name="【児童館】&#10;一人当たり面積最大値テキスト">
          <a:extLst>
            <a:ext uri="{FF2B5EF4-FFF2-40B4-BE49-F238E27FC236}">
              <a16:creationId xmlns:a16="http://schemas.microsoft.com/office/drawing/2014/main" id="{00000000-0008-0000-0E00-000054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598" name="【児童館】&#10;一人当たり面積平均値テキスト">
          <a:extLst>
            <a:ext uri="{FF2B5EF4-FFF2-40B4-BE49-F238E27FC236}">
              <a16:creationId xmlns:a16="http://schemas.microsoft.com/office/drawing/2014/main" id="{00000000-0008-0000-0E00-000056020000}"/>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608" name="n_1aveValue【児童館】&#10;一人当たり面積">
          <a:extLst>
            <a:ext uri="{FF2B5EF4-FFF2-40B4-BE49-F238E27FC236}">
              <a16:creationId xmlns:a16="http://schemas.microsoft.com/office/drawing/2014/main" id="{00000000-0008-0000-0E00-000060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09" name="n_2aveValue【児童館】&#10;一人当たり面積">
          <a:extLst>
            <a:ext uri="{FF2B5EF4-FFF2-40B4-BE49-F238E27FC236}">
              <a16:creationId xmlns:a16="http://schemas.microsoft.com/office/drawing/2014/main" id="{00000000-0008-0000-0E00-000061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0" name="n_1mainValue【児童館】&#10;一人当たり面積">
          <a:extLst>
            <a:ext uri="{FF2B5EF4-FFF2-40B4-BE49-F238E27FC236}">
              <a16:creationId xmlns:a16="http://schemas.microsoft.com/office/drawing/2014/main" id="{00000000-0008-0000-0E00-000062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0000000-0008-0000-0E00-00007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7" name="【公民館】&#10;有形固定資産減価償却率最小値テキスト">
          <a:extLst>
            <a:ext uri="{FF2B5EF4-FFF2-40B4-BE49-F238E27FC236}">
              <a16:creationId xmlns:a16="http://schemas.microsoft.com/office/drawing/2014/main" id="{00000000-0008-0000-0E00-00007D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9" name="【公民館】&#10;有形固定資産減価償却率最大値テキスト">
          <a:extLst>
            <a:ext uri="{FF2B5EF4-FFF2-40B4-BE49-F238E27FC236}">
              <a16:creationId xmlns:a16="http://schemas.microsoft.com/office/drawing/2014/main" id="{00000000-0008-0000-0E00-00007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1" name="【公民館】&#10;有形固定資産減価償却率平均値テキスト">
          <a:extLst>
            <a:ext uri="{FF2B5EF4-FFF2-40B4-BE49-F238E27FC236}">
              <a16:creationId xmlns:a16="http://schemas.microsoft.com/office/drawing/2014/main" id="{00000000-0008-0000-0E00-000081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651" name="n_1aveValue【公民館】&#10;有形固定資産減価償却率">
          <a:extLst>
            <a:ext uri="{FF2B5EF4-FFF2-40B4-BE49-F238E27FC236}">
              <a16:creationId xmlns:a16="http://schemas.microsoft.com/office/drawing/2014/main" id="{00000000-0008-0000-0E00-00008B020000}"/>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52" name="n_2aveValue【公民館】&#10;有形固定資産減価償却率">
          <a:extLst>
            <a:ext uri="{FF2B5EF4-FFF2-40B4-BE49-F238E27FC236}">
              <a16:creationId xmlns:a16="http://schemas.microsoft.com/office/drawing/2014/main" id="{00000000-0008-0000-0E00-00008C020000}"/>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653" name="n_1mainValue【公民館】&#10;有形固定資産減価償却率">
          <a:extLst>
            <a:ext uri="{FF2B5EF4-FFF2-40B4-BE49-F238E27FC236}">
              <a16:creationId xmlns:a16="http://schemas.microsoft.com/office/drawing/2014/main" id="{00000000-0008-0000-0E00-00008D020000}"/>
            </a:ext>
          </a:extLst>
        </xdr:cNvPr>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a:extLst>
            <a:ext uri="{FF2B5EF4-FFF2-40B4-BE49-F238E27FC236}">
              <a16:creationId xmlns:a16="http://schemas.microsoft.com/office/drawing/2014/main" id="{00000000-0008-0000-0E00-0000A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8" name="【公民館】&#10;一人当たり面積最小値テキスト">
          <a:extLst>
            <a:ext uri="{FF2B5EF4-FFF2-40B4-BE49-F238E27FC236}">
              <a16:creationId xmlns:a16="http://schemas.microsoft.com/office/drawing/2014/main" id="{00000000-0008-0000-0E00-0000A6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0" name="【公民館】&#10;一人当たり面積最大値テキスト">
          <a:extLst>
            <a:ext uri="{FF2B5EF4-FFF2-40B4-BE49-F238E27FC236}">
              <a16:creationId xmlns:a16="http://schemas.microsoft.com/office/drawing/2014/main" id="{00000000-0008-0000-0E00-0000A8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82" name="【公民館】&#10;一人当たり面積平均値テキスト">
          <a:extLst>
            <a:ext uri="{FF2B5EF4-FFF2-40B4-BE49-F238E27FC236}">
              <a16:creationId xmlns:a16="http://schemas.microsoft.com/office/drawing/2014/main" id="{00000000-0008-0000-0E00-0000AA020000}"/>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57786</xdr:rowOff>
    </xdr:from>
    <xdr:to>
      <xdr:col>112</xdr:col>
      <xdr:colOff>38100</xdr:colOff>
      <xdr:row>107</xdr:row>
      <xdr:rowOff>159386</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92" name="n_1aveValue【公民館】&#10;一人当たり面積">
          <a:extLst>
            <a:ext uri="{FF2B5EF4-FFF2-40B4-BE49-F238E27FC236}">
              <a16:creationId xmlns:a16="http://schemas.microsoft.com/office/drawing/2014/main" id="{00000000-0008-0000-0E00-0000B402000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93" name="n_2aveValue【公民館】&#10;一人当たり面積">
          <a:extLst>
            <a:ext uri="{FF2B5EF4-FFF2-40B4-BE49-F238E27FC236}">
              <a16:creationId xmlns:a16="http://schemas.microsoft.com/office/drawing/2014/main" id="{00000000-0008-0000-0E00-0000B5020000}"/>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150513</xdr:rowOff>
    </xdr:from>
    <xdr:ext cx="469744" cy="259045"/>
    <xdr:sp macro="" textlink="">
      <xdr:nvSpPr>
        <xdr:cNvPr id="694" name="n_1mainValue【公民館】&#10;一人当たり面積">
          <a:extLst>
            <a:ext uri="{FF2B5EF4-FFF2-40B4-BE49-F238E27FC236}">
              <a16:creationId xmlns:a16="http://schemas.microsoft.com/office/drawing/2014/main" id="{00000000-0008-0000-0E00-0000B6020000}"/>
            </a:ext>
          </a:extLst>
        </xdr:cNvPr>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類似団体と比較して有形固定資産減価償却率が特に高くなっている施設は、道路である。今後は、公共施設等総合管理計画に基づく個別施設計画を基本とし、老朽化対策に取り組んで行く必要がある。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の一人当たり面積が類似団体より特に高くなっている。これは人口が現在よりも約１．５倍から約２倍多かった昭和３０年代から昭和５０年代にかけて建設されたものが多いためである。今後は、公営住宅等長寿命化計画等に基づく適切な運営及び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23,327
23,158
130.55
21,354,085
20,660,053
574,193
9,211,317
20,228,212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F00-00003F000000}"/>
            </a:ext>
          </a:extLst>
        </xdr:cNvPr>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F00-000041000000}"/>
            </a:ext>
          </a:extLst>
        </xdr:cNvPr>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54610</xdr:rowOff>
    </xdr:from>
    <xdr:to>
      <xdr:col>20</xdr:col>
      <xdr:colOff>38100</xdr:colOff>
      <xdr:row>39</xdr:row>
      <xdr:rowOff>156210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147337</xdr:rowOff>
    </xdr:from>
    <xdr:ext cx="405111" cy="259045"/>
    <xdr:sp macro="" textlink="">
      <xdr:nvSpPr>
        <xdr:cNvPr id="72" name="n_1mainValue【図書館】&#10;有形固定資産減価償却率">
          <a:extLst>
            <a:ext uri="{FF2B5EF4-FFF2-40B4-BE49-F238E27FC236}">
              <a16:creationId xmlns:a16="http://schemas.microsoft.com/office/drawing/2014/main" id="{00000000-0008-0000-0F00-000048000000}"/>
            </a:ext>
          </a:extLst>
        </xdr:cNvPr>
        <xdr:cNvSpPr txBox="1"/>
      </xdr:nvSpPr>
      <xdr:spPr>
        <a:xfrm>
          <a:off x="3582044"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F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F00-000061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F00-000063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F00-000065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4" name="n_1aveValue【図書館】&#10;一人当たり面積">
          <a:extLst>
            <a:ext uri="{FF2B5EF4-FFF2-40B4-BE49-F238E27FC236}">
              <a16:creationId xmlns:a16="http://schemas.microsoft.com/office/drawing/2014/main" id="{00000000-0008-0000-0F00-000068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6" name="n_2aveValue【図書館】&#10;一人当たり面積">
          <a:extLst>
            <a:ext uri="{FF2B5EF4-FFF2-40B4-BE49-F238E27FC236}">
              <a16:creationId xmlns:a16="http://schemas.microsoft.com/office/drawing/2014/main" id="{00000000-0008-0000-0F00-00006A000000}"/>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60977</xdr:rowOff>
    </xdr:from>
    <xdr:ext cx="469744" cy="259045"/>
    <xdr:sp macro="" textlink="">
      <xdr:nvSpPr>
        <xdr:cNvPr id="113" name="n_1mainValue【図書館】&#10;一人当たり面積">
          <a:extLst>
            <a:ext uri="{FF2B5EF4-FFF2-40B4-BE49-F238E27FC236}">
              <a16:creationId xmlns:a16="http://schemas.microsoft.com/office/drawing/2014/main" id="{00000000-0008-0000-0F00-000071000000}"/>
            </a:ext>
          </a:extLst>
        </xdr:cNvPr>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F00-00008B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F00-00008D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F00-00008F000000}"/>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a:extLst>
            <a:ext uri="{FF2B5EF4-FFF2-40B4-BE49-F238E27FC236}">
              <a16:creationId xmlns:a16="http://schemas.microsoft.com/office/drawing/2014/main" id="{00000000-0008-0000-0F00-000090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a:extLst>
            <a:ext uri="{FF2B5EF4-FFF2-40B4-BE49-F238E27FC236}">
              <a16:creationId xmlns:a16="http://schemas.microsoft.com/office/drawing/2014/main" id="{00000000-0008-0000-0F00-000091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F00-000092000000}"/>
            </a:ext>
          </a:extLst>
        </xdr:cNvPr>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48" name="n_2ave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149225</xdr:rowOff>
    </xdr:from>
    <xdr:to>
      <xdr:col>20</xdr:col>
      <xdr:colOff>38100</xdr:colOff>
      <xdr:row>57</xdr:row>
      <xdr:rowOff>79375</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3746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95902</xdr:rowOff>
    </xdr:from>
    <xdr:ext cx="405111" cy="259045"/>
    <xdr:sp macro="" textlink="">
      <xdr:nvSpPr>
        <xdr:cNvPr id="155" name="n_1main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35820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a16="http://schemas.microsoft.com/office/drawing/2014/main" id="{00000000-0008-0000-0F00-0000B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a:extLst>
            <a:ext uri="{FF2B5EF4-FFF2-40B4-BE49-F238E27FC236}">
              <a16:creationId xmlns:a16="http://schemas.microsoft.com/office/drawing/2014/main" id="{00000000-0008-0000-0F00-0000B4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a:extLst>
            <a:ext uri="{FF2B5EF4-FFF2-40B4-BE49-F238E27FC236}">
              <a16:creationId xmlns:a16="http://schemas.microsoft.com/office/drawing/2014/main" id="{00000000-0008-0000-0F00-0000B6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a:extLst>
            <a:ext uri="{FF2B5EF4-FFF2-40B4-BE49-F238E27FC236}">
              <a16:creationId xmlns:a16="http://schemas.microsoft.com/office/drawing/2014/main" id="{00000000-0008-0000-0F00-0000B8000000}"/>
            </a:ext>
          </a:extLst>
        </xdr:cNvPr>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a:extLst>
            <a:ext uri="{FF2B5EF4-FFF2-40B4-BE49-F238E27FC236}">
              <a16:creationId xmlns:a16="http://schemas.microsoft.com/office/drawing/2014/main" id="{00000000-0008-0000-0F00-0000BB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89" name="n_2aveValue【体育館・プール】&#10;一人当たり面積">
          <a:extLst>
            <a:ext uri="{FF2B5EF4-FFF2-40B4-BE49-F238E27FC236}">
              <a16:creationId xmlns:a16="http://schemas.microsoft.com/office/drawing/2014/main" id="{00000000-0008-0000-0F00-0000BD000000}"/>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167894</xdr:rowOff>
    </xdr:from>
    <xdr:to>
      <xdr:col>50</xdr:col>
      <xdr:colOff>165100</xdr:colOff>
      <xdr:row>64</xdr:row>
      <xdr:rowOff>98044</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588500" y="109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89171</xdr:rowOff>
    </xdr:from>
    <xdr:ext cx="469744" cy="259045"/>
    <xdr:sp macro="" textlink="">
      <xdr:nvSpPr>
        <xdr:cNvPr id="196" name="n_1mainValue【体育館・プール】&#10;一人当たり面積">
          <a:extLst>
            <a:ext uri="{FF2B5EF4-FFF2-40B4-BE49-F238E27FC236}">
              <a16:creationId xmlns:a16="http://schemas.microsoft.com/office/drawing/2014/main" id="{00000000-0008-0000-0F00-0000C4000000}"/>
            </a:ext>
          </a:extLst>
        </xdr:cNvPr>
        <xdr:cNvSpPr txBox="1"/>
      </xdr:nvSpPr>
      <xdr:spPr>
        <a:xfrm>
          <a:off x="9391727" y="110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a:extLst>
            <a:ext uri="{FF2B5EF4-FFF2-40B4-BE49-F238E27FC236}">
              <a16:creationId xmlns:a16="http://schemas.microsoft.com/office/drawing/2014/main" id="{00000000-0008-0000-0F00-0000D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a:extLst>
            <a:ext uri="{FF2B5EF4-FFF2-40B4-BE49-F238E27FC236}">
              <a16:creationId xmlns:a16="http://schemas.microsoft.com/office/drawing/2014/main" id="{00000000-0008-0000-0F00-0000DE000000}"/>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a:extLst>
            <a:ext uri="{FF2B5EF4-FFF2-40B4-BE49-F238E27FC236}">
              <a16:creationId xmlns:a16="http://schemas.microsoft.com/office/drawing/2014/main" id="{00000000-0008-0000-0F00-0000E0000000}"/>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a:extLst>
            <a:ext uri="{FF2B5EF4-FFF2-40B4-BE49-F238E27FC236}">
              <a16:creationId xmlns:a16="http://schemas.microsoft.com/office/drawing/2014/main" id="{00000000-0008-0000-0F00-0000E2000000}"/>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a:extLst>
            <a:ext uri="{FF2B5EF4-FFF2-40B4-BE49-F238E27FC236}">
              <a16:creationId xmlns:a16="http://schemas.microsoft.com/office/drawing/2014/main" id="{00000000-0008-0000-0F00-0000E5000000}"/>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31" name="n_2aveValue【福祉施設】&#10;有形固定資産減価償却率">
          <a:extLst>
            <a:ext uri="{FF2B5EF4-FFF2-40B4-BE49-F238E27FC236}">
              <a16:creationId xmlns:a16="http://schemas.microsoft.com/office/drawing/2014/main" id="{00000000-0008-0000-0F00-0000E7000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120666</xdr:rowOff>
    </xdr:from>
    <xdr:ext cx="405111" cy="259045"/>
    <xdr:sp macro="" textlink="">
      <xdr:nvSpPr>
        <xdr:cNvPr id="238" name="n_1mainValue【福祉施設】&#10;有形固定資産減価償却率">
          <a:extLst>
            <a:ext uri="{FF2B5EF4-FFF2-40B4-BE49-F238E27FC236}">
              <a16:creationId xmlns:a16="http://schemas.microsoft.com/office/drawing/2014/main" id="{00000000-0008-0000-0F00-0000EE000000}"/>
            </a:ext>
          </a:extLst>
        </xdr:cNvPr>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a:extLst>
            <a:ext uri="{FF2B5EF4-FFF2-40B4-BE49-F238E27FC236}">
              <a16:creationId xmlns:a16="http://schemas.microsoft.com/office/drawing/2014/main" id="{00000000-0008-0000-0F00-00000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a:extLst>
            <a:ext uri="{FF2B5EF4-FFF2-40B4-BE49-F238E27FC236}">
              <a16:creationId xmlns:a16="http://schemas.microsoft.com/office/drawing/2014/main" id="{00000000-0008-0000-0F00-000005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a:extLst>
            <a:ext uri="{FF2B5EF4-FFF2-40B4-BE49-F238E27FC236}">
              <a16:creationId xmlns:a16="http://schemas.microsoft.com/office/drawing/2014/main" id="{00000000-0008-0000-0F00-000007010000}"/>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a:extLst>
            <a:ext uri="{FF2B5EF4-FFF2-40B4-BE49-F238E27FC236}">
              <a16:creationId xmlns:a16="http://schemas.microsoft.com/office/drawing/2014/main" id="{00000000-0008-0000-0F00-00000901000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68" name="n_1aveValue【福祉施設】&#10;一人当たり面積">
          <a:extLst>
            <a:ext uri="{FF2B5EF4-FFF2-40B4-BE49-F238E27FC236}">
              <a16:creationId xmlns:a16="http://schemas.microsoft.com/office/drawing/2014/main" id="{00000000-0008-0000-0F00-00000C010000}"/>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70" name="n_2aveValue【福祉施設】&#10;一人当たり面積">
          <a:extLst>
            <a:ext uri="{FF2B5EF4-FFF2-40B4-BE49-F238E27FC236}">
              <a16:creationId xmlns:a16="http://schemas.microsoft.com/office/drawing/2014/main" id="{00000000-0008-0000-0F00-00000E010000}"/>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2303</xdr:rowOff>
    </xdr:from>
    <xdr:ext cx="469744" cy="259045"/>
    <xdr:sp macro="" textlink="">
      <xdr:nvSpPr>
        <xdr:cNvPr id="277" name="n_1mainValue【福祉施設】&#10;一人当たり面積">
          <a:extLst>
            <a:ext uri="{FF2B5EF4-FFF2-40B4-BE49-F238E27FC236}">
              <a16:creationId xmlns:a16="http://schemas.microsoft.com/office/drawing/2014/main" id="{00000000-0008-0000-0F00-000015010000}"/>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a:extLst>
            <a:ext uri="{FF2B5EF4-FFF2-40B4-BE49-F238E27FC236}">
              <a16:creationId xmlns:a16="http://schemas.microsoft.com/office/drawing/2014/main" id="{00000000-0008-0000-0F00-00002E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a:extLst>
            <a:ext uri="{FF2B5EF4-FFF2-40B4-BE49-F238E27FC236}">
              <a16:creationId xmlns:a16="http://schemas.microsoft.com/office/drawing/2014/main" id="{00000000-0008-0000-0F00-000030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F00-000032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09" name="n_1aveValue【市民会館】&#10;有形固定資産減価償却率">
          <a:extLst>
            <a:ext uri="{FF2B5EF4-FFF2-40B4-BE49-F238E27FC236}">
              <a16:creationId xmlns:a16="http://schemas.microsoft.com/office/drawing/2014/main" id="{00000000-0008-0000-0F00-000035010000}"/>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11" name="n_2aveValue【市民会館】&#10;有形固定資産減価償却率">
          <a:extLst>
            <a:ext uri="{FF2B5EF4-FFF2-40B4-BE49-F238E27FC236}">
              <a16:creationId xmlns:a16="http://schemas.microsoft.com/office/drawing/2014/main" id="{00000000-0008-0000-0F00-000037010000}"/>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21589</xdr:rowOff>
    </xdr:from>
    <xdr:to>
      <xdr:col>20</xdr:col>
      <xdr:colOff>38100</xdr:colOff>
      <xdr:row>105</xdr:row>
      <xdr:rowOff>123189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3746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114316</xdr:rowOff>
    </xdr:from>
    <xdr:ext cx="405111" cy="259045"/>
    <xdr:sp macro="" textlink="">
      <xdr:nvSpPr>
        <xdr:cNvPr id="318" name="n_1mainValue【市民会館】&#10;有形固定資産減価償却率">
          <a:extLst>
            <a:ext uri="{FF2B5EF4-FFF2-40B4-BE49-F238E27FC236}">
              <a16:creationId xmlns:a16="http://schemas.microsoft.com/office/drawing/2014/main" id="{00000000-0008-0000-0F00-00003E010000}"/>
            </a:ext>
          </a:extLst>
        </xdr:cNvPr>
        <xdr:cNvSpPr txBox="1"/>
      </xdr:nvSpPr>
      <xdr:spPr>
        <a:xfrm>
          <a:off x="35820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a:extLst>
            <a:ext uri="{FF2B5EF4-FFF2-40B4-BE49-F238E27FC236}">
              <a16:creationId xmlns:a16="http://schemas.microsoft.com/office/drawing/2014/main" id="{00000000-0008-0000-0F00-000059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a:extLst>
            <a:ext uri="{FF2B5EF4-FFF2-40B4-BE49-F238E27FC236}">
              <a16:creationId xmlns:a16="http://schemas.microsoft.com/office/drawing/2014/main" id="{00000000-0008-0000-0F00-00005B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a:extLst>
            <a:ext uri="{FF2B5EF4-FFF2-40B4-BE49-F238E27FC236}">
              <a16:creationId xmlns:a16="http://schemas.microsoft.com/office/drawing/2014/main" id="{00000000-0008-0000-0F00-00005D010000}"/>
            </a:ext>
          </a:extLst>
        </xdr:cNvPr>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a:extLst>
            <a:ext uri="{FF2B5EF4-FFF2-40B4-BE49-F238E27FC236}">
              <a16:creationId xmlns:a16="http://schemas.microsoft.com/office/drawing/2014/main" id="{00000000-0008-0000-0F00-000060010000}"/>
            </a:ext>
          </a:extLst>
        </xdr:cNvPr>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54" name="n_2aveValue【市民会館】&#10;一人当たり面積">
          <a:extLst>
            <a:ext uri="{FF2B5EF4-FFF2-40B4-BE49-F238E27FC236}">
              <a16:creationId xmlns:a16="http://schemas.microsoft.com/office/drawing/2014/main" id="{00000000-0008-0000-0F00-000062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12337</xdr:rowOff>
    </xdr:from>
    <xdr:to>
      <xdr:col>50</xdr:col>
      <xdr:colOff>165100</xdr:colOff>
      <xdr:row>105</xdr:row>
      <xdr:rowOff>113937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588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130464</xdr:rowOff>
    </xdr:from>
    <xdr:ext cx="469744" cy="259045"/>
    <xdr:sp macro="" textlink="">
      <xdr:nvSpPr>
        <xdr:cNvPr id="361" name="n_1mainValue【市民会館】&#10;一人当たり面積">
          <a:extLst>
            <a:ext uri="{FF2B5EF4-FFF2-40B4-BE49-F238E27FC236}">
              <a16:creationId xmlns:a16="http://schemas.microsoft.com/office/drawing/2014/main" id="{00000000-0008-0000-0F00-000069010000}"/>
            </a:ext>
          </a:extLst>
        </xdr:cNvPr>
        <xdr:cNvSpPr txBox="1"/>
      </xdr:nvSpPr>
      <xdr:spPr>
        <a:xfrm>
          <a:off x="93917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a:extLst>
            <a:ext uri="{FF2B5EF4-FFF2-40B4-BE49-F238E27FC236}">
              <a16:creationId xmlns:a16="http://schemas.microsoft.com/office/drawing/2014/main" id="{00000000-0008-0000-0F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a:extLst>
            <a:ext uri="{FF2B5EF4-FFF2-40B4-BE49-F238E27FC236}">
              <a16:creationId xmlns:a16="http://schemas.microsoft.com/office/drawing/2014/main" id="{00000000-0008-0000-0F00-000084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a:extLst>
            <a:ext uri="{FF2B5EF4-FFF2-40B4-BE49-F238E27FC236}">
              <a16:creationId xmlns:a16="http://schemas.microsoft.com/office/drawing/2014/main" id="{00000000-0008-0000-0F00-000086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a:extLst>
            <a:ext uri="{FF2B5EF4-FFF2-40B4-BE49-F238E27FC236}">
              <a16:creationId xmlns:a16="http://schemas.microsoft.com/office/drawing/2014/main" id="{00000000-0008-0000-0F00-000088010000}"/>
            </a:ext>
          </a:extLst>
        </xdr:cNvPr>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a:extLst>
            <a:ext uri="{FF2B5EF4-FFF2-40B4-BE49-F238E27FC236}">
              <a16:creationId xmlns:a16="http://schemas.microsoft.com/office/drawing/2014/main" id="{00000000-0008-0000-0F00-00008A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id="{00000000-0008-0000-0F00-00008B010000}"/>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96" name="フローチャート: 判断 395">
          <a:extLst>
            <a:ext uri="{FF2B5EF4-FFF2-40B4-BE49-F238E27FC236}">
              <a16:creationId xmlns:a16="http://schemas.microsoft.com/office/drawing/2014/main" id="{00000000-0008-0000-0F00-00008C010000}"/>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397" name="n_2aveValue【一般廃棄物処理施設】&#10;有形固定資産減価償却率">
          <a:extLst>
            <a:ext uri="{FF2B5EF4-FFF2-40B4-BE49-F238E27FC236}">
              <a16:creationId xmlns:a16="http://schemas.microsoft.com/office/drawing/2014/main" id="{00000000-0008-0000-0F00-00008D010000}"/>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xdr:rowOff>
    </xdr:from>
    <xdr:to>
      <xdr:col>81</xdr:col>
      <xdr:colOff>101600</xdr:colOff>
      <xdr:row>37</xdr:row>
      <xdr:rowOff>113937</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15430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105064</xdr:rowOff>
    </xdr:from>
    <xdr:ext cx="405111" cy="259045"/>
    <xdr:sp macro="" textlink="">
      <xdr:nvSpPr>
        <xdr:cNvPr id="404" name="n_1mainValue【一般廃棄物処理施設】&#10;有形固定資産減価償却率">
          <a:extLst>
            <a:ext uri="{FF2B5EF4-FFF2-40B4-BE49-F238E27FC236}">
              <a16:creationId xmlns:a16="http://schemas.microsoft.com/office/drawing/2014/main" id="{00000000-0008-0000-0F00-000094010000}"/>
            </a:ext>
          </a:extLst>
        </xdr:cNvPr>
        <xdr:cNvSpPr txBox="1"/>
      </xdr:nvSpPr>
      <xdr:spPr>
        <a:xfrm>
          <a:off x="152660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a:extLst>
            <a:ext uri="{FF2B5EF4-FFF2-40B4-BE49-F238E27FC236}">
              <a16:creationId xmlns:a16="http://schemas.microsoft.com/office/drawing/2014/main" id="{00000000-0008-0000-0F00-0000A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a:extLst>
            <a:ext uri="{FF2B5EF4-FFF2-40B4-BE49-F238E27FC236}">
              <a16:creationId xmlns:a16="http://schemas.microsoft.com/office/drawing/2014/main" id="{00000000-0008-0000-0F00-0000AB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a:extLst>
            <a:ext uri="{FF2B5EF4-FFF2-40B4-BE49-F238E27FC236}">
              <a16:creationId xmlns:a16="http://schemas.microsoft.com/office/drawing/2014/main" id="{00000000-0008-0000-0F00-0000AD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a:extLst>
            <a:ext uri="{FF2B5EF4-FFF2-40B4-BE49-F238E27FC236}">
              <a16:creationId xmlns:a16="http://schemas.microsoft.com/office/drawing/2014/main" id="{00000000-0008-0000-0F00-0000AF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a:extLst>
            <a:ext uri="{FF2B5EF4-FFF2-40B4-BE49-F238E27FC236}">
              <a16:creationId xmlns:a16="http://schemas.microsoft.com/office/drawing/2014/main" id="{00000000-0008-0000-0F00-0000B2010000}"/>
            </a:ext>
          </a:extLst>
        </xdr:cNvPr>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36" name="n_2aveValue【一般廃棄物処理施設】&#10;一人当たり有形固定資産（償却資産）額">
          <a:extLst>
            <a:ext uri="{FF2B5EF4-FFF2-40B4-BE49-F238E27FC236}">
              <a16:creationId xmlns:a16="http://schemas.microsoft.com/office/drawing/2014/main" id="{00000000-0008-0000-0F00-0000B4010000}"/>
            </a:ext>
          </a:extLst>
        </xdr:cNvPr>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119035</xdr:rowOff>
    </xdr:from>
    <xdr:to>
      <xdr:col>112</xdr:col>
      <xdr:colOff>38100</xdr:colOff>
      <xdr:row>40</xdr:row>
      <xdr:rowOff>49185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21272500" y="68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40312</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00000000-0008-0000-0F00-0000BB010000}"/>
            </a:ext>
          </a:extLst>
        </xdr:cNvPr>
        <xdr:cNvSpPr txBox="1"/>
      </xdr:nvSpPr>
      <xdr:spPr>
        <a:xfrm>
          <a:off x="21043411" y="689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id="{00000000-0008-0000-0F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a:extLst>
            <a:ext uri="{FF2B5EF4-FFF2-40B4-BE49-F238E27FC236}">
              <a16:creationId xmlns:a16="http://schemas.microsoft.com/office/drawing/2014/main" id="{00000000-0008-0000-0F00-0000D6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a:extLst>
            <a:ext uri="{FF2B5EF4-FFF2-40B4-BE49-F238E27FC236}">
              <a16:creationId xmlns:a16="http://schemas.microsoft.com/office/drawing/2014/main" id="{00000000-0008-0000-0F00-0000D8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id="{00000000-0008-0000-0F00-0000DA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77" name="n_1aveValue【保健センター・保健所】&#10;有形固定資産減価償却率">
          <a:extLst>
            <a:ext uri="{FF2B5EF4-FFF2-40B4-BE49-F238E27FC236}">
              <a16:creationId xmlns:a16="http://schemas.microsoft.com/office/drawing/2014/main" id="{00000000-0008-0000-0F00-0000DD010000}"/>
            </a:ext>
          </a:extLst>
        </xdr:cNvPr>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79" name="n_2aveValue【保健センター・保健所】&#10;有形固定資産減価償却率">
          <a:extLst>
            <a:ext uri="{FF2B5EF4-FFF2-40B4-BE49-F238E27FC236}">
              <a16:creationId xmlns:a16="http://schemas.microsoft.com/office/drawing/2014/main" id="{00000000-0008-0000-0F00-0000DF010000}"/>
            </a:ext>
          </a:extLst>
        </xdr:cNvPr>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148062</xdr:rowOff>
    </xdr:from>
    <xdr:ext cx="405111" cy="259045"/>
    <xdr:sp macro="" textlink="">
      <xdr:nvSpPr>
        <xdr:cNvPr id="486" name="n_1mainValue【保健センター・保健所】&#10;有形固定資産減価償却率">
          <a:extLst>
            <a:ext uri="{FF2B5EF4-FFF2-40B4-BE49-F238E27FC236}">
              <a16:creationId xmlns:a16="http://schemas.microsoft.com/office/drawing/2014/main" id="{00000000-0008-0000-0F00-0000E6010000}"/>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a:extLst>
            <a:ext uri="{FF2B5EF4-FFF2-40B4-BE49-F238E27FC236}">
              <a16:creationId xmlns:a16="http://schemas.microsoft.com/office/drawing/2014/main" id="{00000000-0008-0000-0F00-0000F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a:extLst>
            <a:ext uri="{FF2B5EF4-FFF2-40B4-BE49-F238E27FC236}">
              <a16:creationId xmlns:a16="http://schemas.microsoft.com/office/drawing/2014/main" id="{00000000-0008-0000-0F00-0000FD01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a:extLst>
            <a:ext uri="{FF2B5EF4-FFF2-40B4-BE49-F238E27FC236}">
              <a16:creationId xmlns:a16="http://schemas.microsoft.com/office/drawing/2014/main" id="{00000000-0008-0000-0F00-0000FF01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a:extLst>
            <a:ext uri="{FF2B5EF4-FFF2-40B4-BE49-F238E27FC236}">
              <a16:creationId xmlns:a16="http://schemas.microsoft.com/office/drawing/2014/main" id="{00000000-0008-0000-0F00-000001020000}"/>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16" name="n_1ave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18" name="n_2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2127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89933</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F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a:extLst>
            <a:ext uri="{FF2B5EF4-FFF2-40B4-BE49-F238E27FC236}">
              <a16:creationId xmlns:a16="http://schemas.microsoft.com/office/drawing/2014/main" id="{00000000-0008-0000-0F00-000028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F00-00002A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F00-00002C020000}"/>
            </a:ext>
          </a:extLst>
        </xdr:cNvPr>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a:extLst>
            <a:ext uri="{FF2B5EF4-FFF2-40B4-BE49-F238E27FC236}">
              <a16:creationId xmlns:a16="http://schemas.microsoft.com/office/drawing/2014/main" id="{00000000-0008-0000-0F00-00002F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61" name="n_2aveValue【消防施設】&#10;有形固定資産減価償却率">
          <a:extLst>
            <a:ext uri="{FF2B5EF4-FFF2-40B4-BE49-F238E27FC236}">
              <a16:creationId xmlns:a16="http://schemas.microsoft.com/office/drawing/2014/main" id="{00000000-0008-0000-0F00-000031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85271</xdr:rowOff>
    </xdr:from>
    <xdr:to>
      <xdr:col>81</xdr:col>
      <xdr:colOff>101600</xdr:colOff>
      <xdr:row>85</xdr:row>
      <xdr:rowOff>15421</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5430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85</xdr:row>
      <xdr:rowOff>6548</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F00-000038020000}"/>
            </a:ext>
          </a:extLst>
        </xdr:cNvPr>
        <xdr:cNvSpPr txBox="1"/>
      </xdr:nvSpPr>
      <xdr:spPr>
        <a:xfrm>
          <a:off x="15266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00000000-0008-0000-0F00-00004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a:extLst>
            <a:ext uri="{FF2B5EF4-FFF2-40B4-BE49-F238E27FC236}">
              <a16:creationId xmlns:a16="http://schemas.microsoft.com/office/drawing/2014/main" id="{00000000-0008-0000-0F00-000051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a:extLst>
            <a:ext uri="{FF2B5EF4-FFF2-40B4-BE49-F238E27FC236}">
              <a16:creationId xmlns:a16="http://schemas.microsoft.com/office/drawing/2014/main" id="{00000000-0008-0000-0F00-000053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7" name="【消防施設】&#10;一人当たり面積平均値テキスト">
          <a:extLst>
            <a:ext uri="{FF2B5EF4-FFF2-40B4-BE49-F238E27FC236}">
              <a16:creationId xmlns:a16="http://schemas.microsoft.com/office/drawing/2014/main" id="{00000000-0008-0000-0F00-000055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00" name="n_1aveValue【消防施設】&#10;一人当たり面積">
          <a:extLst>
            <a:ext uri="{FF2B5EF4-FFF2-40B4-BE49-F238E27FC236}">
              <a16:creationId xmlns:a16="http://schemas.microsoft.com/office/drawing/2014/main" id="{00000000-0008-0000-0F00-000058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02" name="n_2aveValue【消防施設】&#10;一人当たり面積">
          <a:extLst>
            <a:ext uri="{FF2B5EF4-FFF2-40B4-BE49-F238E27FC236}">
              <a16:creationId xmlns:a16="http://schemas.microsoft.com/office/drawing/2014/main" id="{00000000-0008-0000-0F00-00005A020000}"/>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109220</xdr:rowOff>
    </xdr:from>
    <xdr:to>
      <xdr:col>112</xdr:col>
      <xdr:colOff>38100</xdr:colOff>
      <xdr:row>79</xdr:row>
      <xdr:rowOff>39370</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127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77</xdr:row>
      <xdr:rowOff>55897</xdr:rowOff>
    </xdr:from>
    <xdr:ext cx="469744" cy="259045"/>
    <xdr:sp macro="" textlink="">
      <xdr:nvSpPr>
        <xdr:cNvPr id="609" name="n_1mainValue【消防施設】&#10;一人当たり面積">
          <a:extLst>
            <a:ext uri="{FF2B5EF4-FFF2-40B4-BE49-F238E27FC236}">
              <a16:creationId xmlns:a16="http://schemas.microsoft.com/office/drawing/2014/main" id="{00000000-0008-0000-0F00-000061020000}"/>
            </a:ext>
          </a:extLst>
        </xdr:cNvPr>
        <xdr:cNvSpPr txBox="1"/>
      </xdr:nvSpPr>
      <xdr:spPr>
        <a:xfrm>
          <a:off x="210757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a16="http://schemas.microsoft.com/office/drawing/2014/main" id="{00000000-0008-0000-0F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43" name="n_1aveValue【庁舎】&#10;有形固定資産減価償却率">
          <a:extLst>
            <a:ext uri="{FF2B5EF4-FFF2-40B4-BE49-F238E27FC236}">
              <a16:creationId xmlns:a16="http://schemas.microsoft.com/office/drawing/2014/main" id="{00000000-0008-0000-0F00-00008302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45" name="n_2aveValue【庁舎】&#10;有形固定資産減価償却率">
          <a:extLst>
            <a:ext uri="{FF2B5EF4-FFF2-40B4-BE49-F238E27FC236}">
              <a16:creationId xmlns:a16="http://schemas.microsoft.com/office/drawing/2014/main" id="{00000000-0008-0000-0F00-00008502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102706</xdr:rowOff>
    </xdr:from>
    <xdr:ext cx="405111" cy="259045"/>
    <xdr:sp macro="" textlink="">
      <xdr:nvSpPr>
        <xdr:cNvPr id="652" name="n_1mainValue【庁舎】&#10;有形固定資産減価償却率">
          <a:extLst>
            <a:ext uri="{FF2B5EF4-FFF2-40B4-BE49-F238E27FC236}">
              <a16:creationId xmlns:a16="http://schemas.microsoft.com/office/drawing/2014/main" id="{00000000-0008-0000-0F00-00008C020000}"/>
            </a:ext>
          </a:extLst>
        </xdr:cNvPr>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5" name="【庁舎】&#10;一人当たり面積グラフ枠">
          <a:extLst>
            <a:ext uri="{FF2B5EF4-FFF2-40B4-BE49-F238E27FC236}">
              <a16:creationId xmlns:a16="http://schemas.microsoft.com/office/drawing/2014/main" id="{00000000-0008-0000-0F00-0000A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7" name="【庁舎】&#10;一人当たり面積最小値テキスト">
          <a:extLst>
            <a:ext uri="{FF2B5EF4-FFF2-40B4-BE49-F238E27FC236}">
              <a16:creationId xmlns:a16="http://schemas.microsoft.com/office/drawing/2014/main" id="{00000000-0008-0000-0F00-0000A5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79" name="【庁舎】&#10;一人当たり面積最大値テキスト">
          <a:extLst>
            <a:ext uri="{FF2B5EF4-FFF2-40B4-BE49-F238E27FC236}">
              <a16:creationId xmlns:a16="http://schemas.microsoft.com/office/drawing/2014/main" id="{00000000-0008-0000-0F00-0000A7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1" name="【庁舎】&#10;一人当たり面積平均値テキスト">
          <a:extLst>
            <a:ext uri="{FF2B5EF4-FFF2-40B4-BE49-F238E27FC236}">
              <a16:creationId xmlns:a16="http://schemas.microsoft.com/office/drawing/2014/main" id="{00000000-0008-0000-0F00-0000A9020000}"/>
            </a:ext>
          </a:extLst>
        </xdr:cNvPr>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2" name="フローチャート: 判断 681">
          <a:extLst>
            <a:ext uri="{FF2B5EF4-FFF2-40B4-BE49-F238E27FC236}">
              <a16:creationId xmlns:a16="http://schemas.microsoft.com/office/drawing/2014/main" id="{00000000-0008-0000-0F00-0000AA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84" name="n_1aveValue【庁舎】&#10;一人当たり面積">
          <a:extLst>
            <a:ext uri="{FF2B5EF4-FFF2-40B4-BE49-F238E27FC236}">
              <a16:creationId xmlns:a16="http://schemas.microsoft.com/office/drawing/2014/main" id="{00000000-0008-0000-0F00-0000AC020000}"/>
            </a:ext>
          </a:extLst>
        </xdr:cNvPr>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86" name="n_2aveValue【庁舎】&#10;一人当たり面積">
          <a:extLst>
            <a:ext uri="{FF2B5EF4-FFF2-40B4-BE49-F238E27FC236}">
              <a16:creationId xmlns:a16="http://schemas.microsoft.com/office/drawing/2014/main" id="{00000000-0008-0000-0F00-0000AE020000}"/>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99695</xdr:rowOff>
    </xdr:from>
    <xdr:to>
      <xdr:col>112</xdr:col>
      <xdr:colOff>38100</xdr:colOff>
      <xdr:row>104</xdr:row>
      <xdr:rowOff>29845</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2127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46372</xdr:rowOff>
    </xdr:from>
    <xdr:ext cx="469744" cy="259045"/>
    <xdr:sp macro="" textlink="">
      <xdr:nvSpPr>
        <xdr:cNvPr id="693" name="n_1mainValue【庁舎】&#10;一人当たり面積">
          <a:extLst>
            <a:ext uri="{FF2B5EF4-FFF2-40B4-BE49-F238E27FC236}">
              <a16:creationId xmlns:a16="http://schemas.microsoft.com/office/drawing/2014/main" id="{00000000-0008-0000-0F00-0000B5020000}"/>
            </a:ext>
          </a:extLst>
        </xdr:cNvPr>
        <xdr:cNvSpPr txBox="1"/>
      </xdr:nvSpPr>
      <xdr:spPr>
        <a:xfrm>
          <a:off x="210757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a:t>
          </a:r>
          <a:r>
            <a:rPr kumimoji="1" lang="ja-JP" altLang="en-US" sz="1100">
              <a:solidFill>
                <a:schemeClr val="dk1"/>
              </a:solidFill>
              <a:effectLst/>
              <a:latin typeface="+mn-lt"/>
              <a:ea typeface="+mn-ea"/>
              <a:cs typeface="+mn-cs"/>
            </a:rPr>
            <a:t>体育館・プール、庁舎</a:t>
          </a:r>
          <a:r>
            <a:rPr kumimoji="1" lang="ja-JP" altLang="ja-JP"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体育館については、建物の耐用年数は経過しているが、ほとんどの施設で耐震改修等を実施しているため、使用する上での問題はない。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本庁舎が昭和５６年、福島支所が昭和３３年、鷹島支所が昭和４９年に建設されている。建設後かなりの年数を経過していることから、今後は、公共施設等総合管理計画に基づき老朽化対策に取り組んで行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x14ac:dyDescent="0.15">
      <c r="A1" s="161"/>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2"/>
      <c r="DK1" s="162"/>
      <c r="DL1" s="162"/>
      <c r="DM1" s="162"/>
      <c r="DN1" s="162"/>
      <c r="DO1" s="162"/>
    </row>
    <row r="2" spans="1:119" ht="24.75" thickBot="1" x14ac:dyDescent="0.2">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x14ac:dyDescent="0.2">
      <c r="A3" s="162"/>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1"/>
      <c r="DK3" s="161"/>
      <c r="DL3" s="161"/>
      <c r="DM3" s="161"/>
      <c r="DN3" s="161"/>
      <c r="DO3" s="161"/>
    </row>
    <row r="4" spans="1:119" ht="18.75" customHeight="1" x14ac:dyDescent="0.15">
      <c r="A4" s="162"/>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21354085</v>
      </c>
      <c r="BO4" s="441"/>
      <c r="BP4" s="441"/>
      <c r="BQ4" s="441"/>
      <c r="BR4" s="441"/>
      <c r="BS4" s="441"/>
      <c r="BT4" s="441"/>
      <c r="BU4" s="442"/>
      <c r="BV4" s="440">
        <v>21068811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6.2</v>
      </c>
      <c r="CU4" s="622"/>
      <c r="CV4" s="622"/>
      <c r="CW4" s="622"/>
      <c r="CX4" s="622"/>
      <c r="CY4" s="622"/>
      <c r="CZ4" s="622"/>
      <c r="DA4" s="623"/>
      <c r="DB4" s="621">
        <v>5.5</v>
      </c>
      <c r="DC4" s="622"/>
      <c r="DD4" s="622"/>
      <c r="DE4" s="622"/>
      <c r="DF4" s="622"/>
      <c r="DG4" s="622"/>
      <c r="DH4" s="622"/>
      <c r="DI4" s="623"/>
      <c r="DJ4" s="161"/>
      <c r="DK4" s="161"/>
      <c r="DL4" s="161"/>
      <c r="DM4" s="161"/>
      <c r="DN4" s="161"/>
      <c r="DO4" s="161"/>
    </row>
    <row r="5" spans="1:119" ht="18.75" customHeight="1" x14ac:dyDescent="0.15">
      <c r="A5" s="162"/>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20660053</v>
      </c>
      <c r="BO5" s="446"/>
      <c r="BP5" s="446"/>
      <c r="BQ5" s="446"/>
      <c r="BR5" s="446"/>
      <c r="BS5" s="446"/>
      <c r="BT5" s="446"/>
      <c r="BU5" s="447"/>
      <c r="BV5" s="445">
        <v>20432913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96.5</v>
      </c>
      <c r="CU5" s="416"/>
      <c r="CV5" s="416"/>
      <c r="CW5" s="416"/>
      <c r="CX5" s="416"/>
      <c r="CY5" s="416"/>
      <c r="CZ5" s="416"/>
      <c r="DA5" s="417"/>
      <c r="DB5" s="415">
        <v>96.6</v>
      </c>
      <c r="DC5" s="416"/>
      <c r="DD5" s="416"/>
      <c r="DE5" s="416"/>
      <c r="DF5" s="416"/>
      <c r="DG5" s="416"/>
      <c r="DH5" s="416"/>
      <c r="DI5" s="417"/>
      <c r="DJ5" s="161"/>
      <c r="DK5" s="161"/>
      <c r="DL5" s="161"/>
      <c r="DM5" s="161"/>
      <c r="DN5" s="161"/>
      <c r="DO5" s="161"/>
    </row>
    <row r="6" spans="1:119" ht="18.75" customHeight="1" x14ac:dyDescent="0.15">
      <c r="A6" s="162"/>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694032</v>
      </c>
      <c r="BO6" s="446"/>
      <c r="BP6" s="446"/>
      <c r="BQ6" s="446"/>
      <c r="BR6" s="446"/>
      <c r="BS6" s="446"/>
      <c r="BT6" s="446"/>
      <c r="BU6" s="447"/>
      <c r="BV6" s="445">
        <v>635898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101.5</v>
      </c>
      <c r="CU6" s="596"/>
      <c r="CV6" s="596"/>
      <c r="CW6" s="596"/>
      <c r="CX6" s="596"/>
      <c r="CY6" s="596"/>
      <c r="CZ6" s="596"/>
      <c r="DA6" s="597"/>
      <c r="DB6" s="595">
        <v>101.7</v>
      </c>
      <c r="DC6" s="596"/>
      <c r="DD6" s="596"/>
      <c r="DE6" s="596"/>
      <c r="DF6" s="596"/>
      <c r="DG6" s="596"/>
      <c r="DH6" s="596"/>
      <c r="DI6" s="597"/>
      <c r="DJ6" s="161"/>
      <c r="DK6" s="161"/>
      <c r="DL6" s="161"/>
      <c r="DM6" s="161"/>
      <c r="DN6" s="161"/>
      <c r="DO6" s="161"/>
    </row>
    <row r="7" spans="1:119" ht="18.75" customHeight="1" x14ac:dyDescent="0.15">
      <c r="A7" s="162"/>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119839</v>
      </c>
      <c r="BO7" s="446"/>
      <c r="BP7" s="446"/>
      <c r="BQ7" s="446"/>
      <c r="BR7" s="446"/>
      <c r="BS7" s="446"/>
      <c r="BT7" s="446"/>
      <c r="BU7" s="447"/>
      <c r="BV7" s="445">
        <v>119490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9211317</v>
      </c>
      <c r="CU7" s="446"/>
      <c r="CV7" s="446"/>
      <c r="CW7" s="446"/>
      <c r="CX7" s="446"/>
      <c r="CY7" s="446"/>
      <c r="CZ7" s="446"/>
      <c r="DA7" s="447"/>
      <c r="DB7" s="445">
        <v>9415531</v>
      </c>
      <c r="DC7" s="446"/>
      <c r="DD7" s="446"/>
      <c r="DE7" s="446"/>
      <c r="DF7" s="446"/>
      <c r="DG7" s="446"/>
      <c r="DH7" s="446"/>
      <c r="DI7" s="447"/>
      <c r="DJ7" s="161"/>
      <c r="DK7" s="161"/>
      <c r="DL7" s="161"/>
      <c r="DM7" s="161"/>
      <c r="DN7" s="161"/>
      <c r="DO7" s="161"/>
    </row>
    <row r="8" spans="1:119" ht="18.75" customHeight="1" thickBot="1" x14ac:dyDescent="0.2">
      <c r="A8" s="162"/>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574193</v>
      </c>
      <c r="BO8" s="446"/>
      <c r="BP8" s="446"/>
      <c r="BQ8" s="446"/>
      <c r="BR8" s="446"/>
      <c r="BS8" s="446"/>
      <c r="BT8" s="446"/>
      <c r="BU8" s="447"/>
      <c r="BV8" s="445">
        <v>516408</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0.39</v>
      </c>
      <c r="DC8" s="559"/>
      <c r="DD8" s="559"/>
      <c r="DE8" s="559"/>
      <c r="DF8" s="559"/>
      <c r="DG8" s="559"/>
      <c r="DH8" s="559"/>
      <c r="DI8" s="560"/>
      <c r="DJ8" s="161"/>
      <c r="DK8" s="161"/>
      <c r="DL8" s="161"/>
      <c r="DM8" s="161"/>
      <c r="DN8" s="161"/>
      <c r="DO8" s="161"/>
    </row>
    <row r="9" spans="1:119" ht="18.75" customHeight="1" thickBot="1" x14ac:dyDescent="0.2">
      <c r="A9" s="162"/>
      <c r="B9" s="584" t="s">
        <v>107</v>
      </c>
      <c r="C9" s="585"/>
      <c r="D9" s="585"/>
      <c r="E9" s="585"/>
      <c r="F9" s="585"/>
      <c r="G9" s="585"/>
      <c r="H9" s="585"/>
      <c r="I9" s="585"/>
      <c r="J9" s="585"/>
      <c r="K9" s="508"/>
      <c r="L9" s="586" t="s">
        <v>108</v>
      </c>
      <c r="M9" s="587"/>
      <c r="N9" s="587"/>
      <c r="O9" s="587"/>
      <c r="P9" s="587"/>
      <c r="Q9" s="588"/>
      <c r="R9" s="589">
        <v>23309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57785</v>
      </c>
      <c r="BO9" s="446"/>
      <c r="BP9" s="446"/>
      <c r="BQ9" s="446"/>
      <c r="BR9" s="446"/>
      <c r="BS9" s="446"/>
      <c r="BT9" s="446"/>
      <c r="BU9" s="447"/>
      <c r="BV9" s="445">
        <v>-11908</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15.4</v>
      </c>
      <c r="CU9" s="416"/>
      <c r="CV9" s="416"/>
      <c r="CW9" s="416"/>
      <c r="CX9" s="416"/>
      <c r="CY9" s="416"/>
      <c r="CZ9" s="416"/>
      <c r="DA9" s="417"/>
      <c r="DB9" s="415">
        <v>15.5</v>
      </c>
      <c r="DC9" s="416"/>
      <c r="DD9" s="416"/>
      <c r="DE9" s="416"/>
      <c r="DF9" s="416"/>
      <c r="DG9" s="416"/>
      <c r="DH9" s="416"/>
      <c r="DI9" s="417"/>
      <c r="DJ9" s="161"/>
      <c r="DK9" s="161"/>
      <c r="DL9" s="161"/>
      <c r="DM9" s="161"/>
      <c r="DN9" s="161"/>
      <c r="DO9" s="161"/>
    </row>
    <row r="10" spans="1:119" ht="18.75" customHeight="1" thickBot="1" x14ac:dyDescent="0.2">
      <c r="A10" s="162"/>
      <c r="B10" s="584"/>
      <c r="C10" s="585"/>
      <c r="D10" s="585"/>
      <c r="E10" s="585"/>
      <c r="F10" s="585"/>
      <c r="G10" s="585"/>
      <c r="H10" s="585"/>
      <c r="I10" s="585"/>
      <c r="J10" s="585"/>
      <c r="K10" s="508"/>
      <c r="L10" s="418" t="s">
        <v>114</v>
      </c>
      <c r="M10" s="419"/>
      <c r="N10" s="419"/>
      <c r="O10" s="419"/>
      <c r="P10" s="419"/>
      <c r="Q10" s="420"/>
      <c r="R10" s="421">
        <v>25145</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847477</v>
      </c>
      <c r="BO10" s="446"/>
      <c r="BP10" s="446"/>
      <c r="BQ10" s="446"/>
      <c r="BR10" s="446"/>
      <c r="BS10" s="446"/>
      <c r="BT10" s="446"/>
      <c r="BU10" s="447"/>
      <c r="BV10" s="445">
        <v>604791</v>
      </c>
      <c r="BW10" s="446"/>
      <c r="BX10" s="446"/>
      <c r="BY10" s="446"/>
      <c r="BZ10" s="446"/>
      <c r="CA10" s="446"/>
      <c r="CB10" s="446"/>
      <c r="CC10" s="447"/>
      <c r="CD10" s="166" t="s">
        <v>118</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x14ac:dyDescent="0.2">
      <c r="A11" s="162"/>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126</v>
      </c>
      <c r="DC11" s="559"/>
      <c r="DD11" s="559"/>
      <c r="DE11" s="559"/>
      <c r="DF11" s="559"/>
      <c r="DG11" s="559"/>
      <c r="DH11" s="559"/>
      <c r="DI11" s="560"/>
      <c r="DJ11" s="161"/>
      <c r="DK11" s="161"/>
      <c r="DL11" s="161"/>
      <c r="DM11" s="161"/>
      <c r="DN11" s="161"/>
      <c r="DO11" s="161"/>
    </row>
    <row r="12" spans="1:119" ht="18.75" customHeight="1" x14ac:dyDescent="0.15">
      <c r="A12" s="162"/>
      <c r="B12" s="561" t="s">
        <v>127</v>
      </c>
      <c r="C12" s="562"/>
      <c r="D12" s="562"/>
      <c r="E12" s="562"/>
      <c r="F12" s="562"/>
      <c r="G12" s="562"/>
      <c r="H12" s="562"/>
      <c r="I12" s="562"/>
      <c r="J12" s="562"/>
      <c r="K12" s="563"/>
      <c r="L12" s="570" t="s">
        <v>128</v>
      </c>
      <c r="M12" s="571"/>
      <c r="N12" s="571"/>
      <c r="O12" s="571"/>
      <c r="P12" s="571"/>
      <c r="Q12" s="572"/>
      <c r="R12" s="573">
        <v>23327</v>
      </c>
      <c r="S12" s="574"/>
      <c r="T12" s="574"/>
      <c r="U12" s="574"/>
      <c r="V12" s="575"/>
      <c r="W12" s="576" t="s">
        <v>1</v>
      </c>
      <c r="X12" s="503"/>
      <c r="Y12" s="503"/>
      <c r="Z12" s="503"/>
      <c r="AA12" s="503"/>
      <c r="AB12" s="577"/>
      <c r="AC12" s="502" t="s">
        <v>129</v>
      </c>
      <c r="AD12" s="503"/>
      <c r="AE12" s="503"/>
      <c r="AF12" s="503"/>
      <c r="AG12" s="577"/>
      <c r="AH12" s="502" t="s">
        <v>130</v>
      </c>
      <c r="AI12" s="503"/>
      <c r="AJ12" s="503"/>
      <c r="AK12" s="503"/>
      <c r="AL12" s="578"/>
      <c r="AM12" s="514" t="s">
        <v>131</v>
      </c>
      <c r="AN12" s="419"/>
      <c r="AO12" s="419"/>
      <c r="AP12" s="419"/>
      <c r="AQ12" s="419"/>
      <c r="AR12" s="419"/>
      <c r="AS12" s="419"/>
      <c r="AT12" s="420"/>
      <c r="AU12" s="502" t="s">
        <v>122</v>
      </c>
      <c r="AV12" s="503"/>
      <c r="AW12" s="503"/>
      <c r="AX12" s="503"/>
      <c r="AY12" s="425" t="s">
        <v>132</v>
      </c>
      <c r="AZ12" s="426"/>
      <c r="BA12" s="426"/>
      <c r="BB12" s="426"/>
      <c r="BC12" s="426"/>
      <c r="BD12" s="426"/>
      <c r="BE12" s="426"/>
      <c r="BF12" s="426"/>
      <c r="BG12" s="426"/>
      <c r="BH12" s="426"/>
      <c r="BI12" s="426"/>
      <c r="BJ12" s="426"/>
      <c r="BK12" s="426"/>
      <c r="BL12" s="426"/>
      <c r="BM12" s="427"/>
      <c r="BN12" s="445">
        <v>754507</v>
      </c>
      <c r="BO12" s="446"/>
      <c r="BP12" s="446"/>
      <c r="BQ12" s="446"/>
      <c r="BR12" s="446"/>
      <c r="BS12" s="446"/>
      <c r="BT12" s="446"/>
      <c r="BU12" s="447"/>
      <c r="BV12" s="445">
        <v>811496</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1"/>
      <c r="DK12" s="161"/>
      <c r="DL12" s="161"/>
      <c r="DM12" s="161"/>
      <c r="DN12" s="161"/>
      <c r="DO12" s="161"/>
    </row>
    <row r="13" spans="1:119" ht="18.75" customHeight="1" x14ac:dyDescent="0.15">
      <c r="A13" s="162"/>
      <c r="B13" s="564"/>
      <c r="C13" s="565"/>
      <c r="D13" s="565"/>
      <c r="E13" s="565"/>
      <c r="F13" s="565"/>
      <c r="G13" s="565"/>
      <c r="H13" s="565"/>
      <c r="I13" s="565"/>
      <c r="J13" s="565"/>
      <c r="K13" s="566"/>
      <c r="L13" s="172"/>
      <c r="M13" s="545" t="s">
        <v>135</v>
      </c>
      <c r="N13" s="546"/>
      <c r="O13" s="546"/>
      <c r="P13" s="546"/>
      <c r="Q13" s="547"/>
      <c r="R13" s="548">
        <v>23158</v>
      </c>
      <c r="S13" s="549"/>
      <c r="T13" s="549"/>
      <c r="U13" s="549"/>
      <c r="V13" s="550"/>
      <c r="W13" s="536" t="s">
        <v>136</v>
      </c>
      <c r="X13" s="458"/>
      <c r="Y13" s="458"/>
      <c r="Z13" s="458"/>
      <c r="AA13" s="458"/>
      <c r="AB13" s="459"/>
      <c r="AC13" s="421">
        <v>1584</v>
      </c>
      <c r="AD13" s="422"/>
      <c r="AE13" s="422"/>
      <c r="AF13" s="422"/>
      <c r="AG13" s="423"/>
      <c r="AH13" s="421">
        <v>1662</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150755</v>
      </c>
      <c r="BO13" s="446"/>
      <c r="BP13" s="446"/>
      <c r="BQ13" s="446"/>
      <c r="BR13" s="446"/>
      <c r="BS13" s="446"/>
      <c r="BT13" s="446"/>
      <c r="BU13" s="447"/>
      <c r="BV13" s="445">
        <v>-218613</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12.2</v>
      </c>
      <c r="CU13" s="416"/>
      <c r="CV13" s="416"/>
      <c r="CW13" s="416"/>
      <c r="CX13" s="416"/>
      <c r="CY13" s="416"/>
      <c r="CZ13" s="416"/>
      <c r="DA13" s="417"/>
      <c r="DB13" s="415">
        <v>12.1</v>
      </c>
      <c r="DC13" s="416"/>
      <c r="DD13" s="416"/>
      <c r="DE13" s="416"/>
      <c r="DF13" s="416"/>
      <c r="DG13" s="416"/>
      <c r="DH13" s="416"/>
      <c r="DI13" s="417"/>
      <c r="DJ13" s="161"/>
      <c r="DK13" s="161"/>
      <c r="DL13" s="161"/>
      <c r="DM13" s="161"/>
      <c r="DN13" s="161"/>
      <c r="DO13" s="161"/>
    </row>
    <row r="14" spans="1:119" ht="18.75" customHeight="1" thickBot="1" x14ac:dyDescent="0.2">
      <c r="A14" s="162"/>
      <c r="B14" s="564"/>
      <c r="C14" s="565"/>
      <c r="D14" s="565"/>
      <c r="E14" s="565"/>
      <c r="F14" s="565"/>
      <c r="G14" s="565"/>
      <c r="H14" s="565"/>
      <c r="I14" s="565"/>
      <c r="J14" s="565"/>
      <c r="K14" s="566"/>
      <c r="L14" s="538" t="s">
        <v>141</v>
      </c>
      <c r="M14" s="579"/>
      <c r="N14" s="579"/>
      <c r="O14" s="579"/>
      <c r="P14" s="579"/>
      <c r="Q14" s="580"/>
      <c r="R14" s="548">
        <v>23725</v>
      </c>
      <c r="S14" s="549"/>
      <c r="T14" s="549"/>
      <c r="U14" s="549"/>
      <c r="V14" s="550"/>
      <c r="W14" s="551"/>
      <c r="X14" s="461"/>
      <c r="Y14" s="461"/>
      <c r="Z14" s="461"/>
      <c r="AA14" s="461"/>
      <c r="AB14" s="462"/>
      <c r="AC14" s="541">
        <v>14.2</v>
      </c>
      <c r="AD14" s="542"/>
      <c r="AE14" s="542"/>
      <c r="AF14" s="542"/>
      <c r="AG14" s="543"/>
      <c r="AH14" s="541">
        <v>14.4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79.5</v>
      </c>
      <c r="CU14" s="553"/>
      <c r="CV14" s="553"/>
      <c r="CW14" s="553"/>
      <c r="CX14" s="553"/>
      <c r="CY14" s="553"/>
      <c r="CZ14" s="553"/>
      <c r="DA14" s="554"/>
      <c r="DB14" s="552">
        <v>81.599999999999994</v>
      </c>
      <c r="DC14" s="553"/>
      <c r="DD14" s="553"/>
      <c r="DE14" s="553"/>
      <c r="DF14" s="553"/>
      <c r="DG14" s="553"/>
      <c r="DH14" s="553"/>
      <c r="DI14" s="554"/>
      <c r="DJ14" s="161"/>
      <c r="DK14" s="161"/>
      <c r="DL14" s="161"/>
      <c r="DM14" s="161"/>
      <c r="DN14" s="161"/>
      <c r="DO14" s="161"/>
    </row>
    <row r="15" spans="1:119" ht="18.75" customHeight="1" x14ac:dyDescent="0.15">
      <c r="A15" s="162"/>
      <c r="B15" s="564"/>
      <c r="C15" s="565"/>
      <c r="D15" s="565"/>
      <c r="E15" s="565"/>
      <c r="F15" s="565"/>
      <c r="G15" s="565"/>
      <c r="H15" s="565"/>
      <c r="I15" s="565"/>
      <c r="J15" s="565"/>
      <c r="K15" s="566"/>
      <c r="L15" s="172"/>
      <c r="M15" s="545" t="s">
        <v>143</v>
      </c>
      <c r="N15" s="546"/>
      <c r="O15" s="546"/>
      <c r="P15" s="546"/>
      <c r="Q15" s="547"/>
      <c r="R15" s="548">
        <v>23593</v>
      </c>
      <c r="S15" s="549"/>
      <c r="T15" s="549"/>
      <c r="U15" s="549"/>
      <c r="V15" s="550"/>
      <c r="W15" s="536" t="s">
        <v>144</v>
      </c>
      <c r="X15" s="458"/>
      <c r="Y15" s="458"/>
      <c r="Z15" s="458"/>
      <c r="AA15" s="458"/>
      <c r="AB15" s="459"/>
      <c r="AC15" s="421">
        <v>3019</v>
      </c>
      <c r="AD15" s="422"/>
      <c r="AE15" s="422"/>
      <c r="AF15" s="422"/>
      <c r="AG15" s="423"/>
      <c r="AH15" s="421">
        <v>3163</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3166766</v>
      </c>
      <c r="BO15" s="441"/>
      <c r="BP15" s="441"/>
      <c r="BQ15" s="441"/>
      <c r="BR15" s="441"/>
      <c r="BS15" s="441"/>
      <c r="BT15" s="441"/>
      <c r="BU15" s="442"/>
      <c r="BV15" s="440">
        <v>3086397</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x14ac:dyDescent="0.15">
      <c r="A16" s="162"/>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27</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7681834</v>
      </c>
      <c r="BO16" s="446"/>
      <c r="BP16" s="446"/>
      <c r="BQ16" s="446"/>
      <c r="BR16" s="446"/>
      <c r="BS16" s="446"/>
      <c r="BT16" s="446"/>
      <c r="BU16" s="447"/>
      <c r="BV16" s="445">
        <v>7803700</v>
      </c>
      <c r="BW16" s="446"/>
      <c r="BX16" s="446"/>
      <c r="BY16" s="446"/>
      <c r="BZ16" s="446"/>
      <c r="CA16" s="446"/>
      <c r="CB16" s="446"/>
      <c r="CC16" s="447"/>
      <c r="CD16" s="176"/>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1"/>
      <c r="DK16" s="161"/>
      <c r="DL16" s="161"/>
      <c r="DM16" s="161"/>
      <c r="DN16" s="161"/>
      <c r="DO16" s="161"/>
    </row>
    <row r="17" spans="1:119" ht="18.75" customHeight="1" thickBot="1" x14ac:dyDescent="0.2">
      <c r="A17" s="162"/>
      <c r="B17" s="567"/>
      <c r="C17" s="568"/>
      <c r="D17" s="568"/>
      <c r="E17" s="568"/>
      <c r="F17" s="568"/>
      <c r="G17" s="568"/>
      <c r="H17" s="568"/>
      <c r="I17" s="568"/>
      <c r="J17" s="568"/>
      <c r="K17" s="569"/>
      <c r="L17" s="177"/>
      <c r="M17" s="530" t="s">
        <v>150</v>
      </c>
      <c r="N17" s="531"/>
      <c r="O17" s="531"/>
      <c r="P17" s="531"/>
      <c r="Q17" s="532"/>
      <c r="R17" s="533" t="s">
        <v>151</v>
      </c>
      <c r="S17" s="534"/>
      <c r="T17" s="534"/>
      <c r="U17" s="534"/>
      <c r="V17" s="535"/>
      <c r="W17" s="536" t="s">
        <v>152</v>
      </c>
      <c r="X17" s="458"/>
      <c r="Y17" s="458"/>
      <c r="Z17" s="458"/>
      <c r="AA17" s="458"/>
      <c r="AB17" s="459"/>
      <c r="AC17" s="421">
        <v>6568</v>
      </c>
      <c r="AD17" s="422"/>
      <c r="AE17" s="422"/>
      <c r="AF17" s="422"/>
      <c r="AG17" s="423"/>
      <c r="AH17" s="421">
        <v>6742</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4051826</v>
      </c>
      <c r="BO17" s="446"/>
      <c r="BP17" s="446"/>
      <c r="BQ17" s="446"/>
      <c r="BR17" s="446"/>
      <c r="BS17" s="446"/>
      <c r="BT17" s="446"/>
      <c r="BU17" s="447"/>
      <c r="BV17" s="445">
        <v>3923660</v>
      </c>
      <c r="BW17" s="446"/>
      <c r="BX17" s="446"/>
      <c r="BY17" s="446"/>
      <c r="BZ17" s="446"/>
      <c r="CA17" s="446"/>
      <c r="CB17" s="446"/>
      <c r="CC17" s="447"/>
      <c r="CD17" s="176"/>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1"/>
      <c r="DK17" s="161"/>
      <c r="DL17" s="161"/>
      <c r="DM17" s="161"/>
      <c r="DN17" s="161"/>
      <c r="DO17" s="161"/>
    </row>
    <row r="18" spans="1:119" ht="18.75" customHeight="1" thickBot="1" x14ac:dyDescent="0.2">
      <c r="A18" s="162"/>
      <c r="B18" s="507" t="s">
        <v>154</v>
      </c>
      <c r="C18" s="508"/>
      <c r="D18" s="508"/>
      <c r="E18" s="509"/>
      <c r="F18" s="509"/>
      <c r="G18" s="509"/>
      <c r="H18" s="509"/>
      <c r="I18" s="509"/>
      <c r="J18" s="509"/>
      <c r="K18" s="509"/>
      <c r="L18" s="510">
        <v>130.55000000000001</v>
      </c>
      <c r="M18" s="510"/>
      <c r="N18" s="510"/>
      <c r="O18" s="510"/>
      <c r="P18" s="510"/>
      <c r="Q18" s="510"/>
      <c r="R18" s="511"/>
      <c r="S18" s="511"/>
      <c r="T18" s="511"/>
      <c r="U18" s="511"/>
      <c r="V18" s="512"/>
      <c r="W18" s="526"/>
      <c r="X18" s="527"/>
      <c r="Y18" s="527"/>
      <c r="Z18" s="527"/>
      <c r="AA18" s="527"/>
      <c r="AB18" s="537"/>
      <c r="AC18" s="409">
        <v>58.8</v>
      </c>
      <c r="AD18" s="410"/>
      <c r="AE18" s="410"/>
      <c r="AF18" s="410"/>
      <c r="AG18" s="513"/>
      <c r="AH18" s="409">
        <v>58.3</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9045312</v>
      </c>
      <c r="BO18" s="446"/>
      <c r="BP18" s="446"/>
      <c r="BQ18" s="446"/>
      <c r="BR18" s="446"/>
      <c r="BS18" s="446"/>
      <c r="BT18" s="446"/>
      <c r="BU18" s="447"/>
      <c r="BV18" s="445">
        <v>9186000</v>
      </c>
      <c r="BW18" s="446"/>
      <c r="BX18" s="446"/>
      <c r="BY18" s="446"/>
      <c r="BZ18" s="446"/>
      <c r="CA18" s="446"/>
      <c r="CB18" s="446"/>
      <c r="CC18" s="447"/>
      <c r="CD18" s="176"/>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1"/>
      <c r="DK18" s="161"/>
      <c r="DL18" s="161"/>
      <c r="DM18" s="161"/>
      <c r="DN18" s="161"/>
      <c r="DO18" s="161"/>
    </row>
    <row r="19" spans="1:119" ht="18.75" customHeight="1" thickBot="1" x14ac:dyDescent="0.2">
      <c r="A19" s="162"/>
      <c r="B19" s="507" t="s">
        <v>156</v>
      </c>
      <c r="C19" s="508"/>
      <c r="D19" s="508"/>
      <c r="E19" s="509"/>
      <c r="F19" s="509"/>
      <c r="G19" s="509"/>
      <c r="H19" s="509"/>
      <c r="I19" s="509"/>
      <c r="J19" s="509"/>
      <c r="K19" s="509"/>
      <c r="L19" s="515">
        <v>179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12550105</v>
      </c>
      <c r="BO19" s="446"/>
      <c r="BP19" s="446"/>
      <c r="BQ19" s="446"/>
      <c r="BR19" s="446"/>
      <c r="BS19" s="446"/>
      <c r="BT19" s="446"/>
      <c r="BU19" s="447"/>
      <c r="BV19" s="445">
        <v>12643758</v>
      </c>
      <c r="BW19" s="446"/>
      <c r="BX19" s="446"/>
      <c r="BY19" s="446"/>
      <c r="BZ19" s="446"/>
      <c r="CA19" s="446"/>
      <c r="CB19" s="446"/>
      <c r="CC19" s="447"/>
      <c r="CD19" s="176"/>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1"/>
      <c r="DK19" s="161"/>
      <c r="DL19" s="161"/>
      <c r="DM19" s="161"/>
      <c r="DN19" s="161"/>
      <c r="DO19" s="161"/>
    </row>
    <row r="20" spans="1:119" ht="18.75" customHeight="1" thickBot="1" x14ac:dyDescent="0.2">
      <c r="A20" s="162"/>
      <c r="B20" s="507" t="s">
        <v>158</v>
      </c>
      <c r="C20" s="508"/>
      <c r="D20" s="508"/>
      <c r="E20" s="509"/>
      <c r="F20" s="509"/>
      <c r="G20" s="509"/>
      <c r="H20" s="509"/>
      <c r="I20" s="509"/>
      <c r="J20" s="509"/>
      <c r="K20" s="509"/>
      <c r="L20" s="515">
        <v>8994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76"/>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1"/>
      <c r="DK20" s="161"/>
      <c r="DL20" s="161"/>
      <c r="DM20" s="161"/>
      <c r="DN20" s="161"/>
      <c r="DO20" s="161"/>
    </row>
    <row r="21" spans="1:119" ht="18.75" customHeight="1" x14ac:dyDescent="0.15">
      <c r="A21" s="162"/>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76"/>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1"/>
      <c r="DK21" s="161"/>
      <c r="DL21" s="161"/>
      <c r="DM21" s="161"/>
      <c r="DN21" s="161"/>
      <c r="DO21" s="161"/>
    </row>
    <row r="22" spans="1:119" ht="18.75" customHeight="1" thickBot="1" x14ac:dyDescent="0.2">
      <c r="A22" s="162"/>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76"/>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1"/>
      <c r="DK22" s="161"/>
      <c r="DL22" s="161"/>
      <c r="DM22" s="161"/>
      <c r="DN22" s="161"/>
      <c r="DO22" s="161"/>
    </row>
    <row r="23" spans="1:119" ht="18.75" customHeight="1" x14ac:dyDescent="0.15">
      <c r="A23" s="162"/>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20228212</v>
      </c>
      <c r="BO23" s="446"/>
      <c r="BP23" s="446"/>
      <c r="BQ23" s="446"/>
      <c r="BR23" s="446"/>
      <c r="BS23" s="446"/>
      <c r="BT23" s="446"/>
      <c r="BU23" s="447"/>
      <c r="BV23" s="445">
        <v>20108295</v>
      </c>
      <c r="BW23" s="446"/>
      <c r="BX23" s="446"/>
      <c r="BY23" s="446"/>
      <c r="BZ23" s="446"/>
      <c r="CA23" s="446"/>
      <c r="CB23" s="446"/>
      <c r="CC23" s="447"/>
      <c r="CD23" s="176"/>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1"/>
      <c r="DK23" s="161"/>
      <c r="DL23" s="161"/>
      <c r="DM23" s="161"/>
      <c r="DN23" s="161"/>
      <c r="DO23" s="161"/>
    </row>
    <row r="24" spans="1:119" ht="18.75" customHeight="1" thickBot="1" x14ac:dyDescent="0.2">
      <c r="A24" s="162"/>
      <c r="B24" s="477"/>
      <c r="C24" s="478"/>
      <c r="D24" s="479"/>
      <c r="E24" s="418" t="s">
        <v>167</v>
      </c>
      <c r="F24" s="419"/>
      <c r="G24" s="419"/>
      <c r="H24" s="419"/>
      <c r="I24" s="419"/>
      <c r="J24" s="419"/>
      <c r="K24" s="420"/>
      <c r="L24" s="421">
        <v>1</v>
      </c>
      <c r="M24" s="422"/>
      <c r="N24" s="422"/>
      <c r="O24" s="422"/>
      <c r="P24" s="423"/>
      <c r="Q24" s="421">
        <v>7200</v>
      </c>
      <c r="R24" s="422"/>
      <c r="S24" s="422"/>
      <c r="T24" s="422"/>
      <c r="U24" s="422"/>
      <c r="V24" s="423"/>
      <c r="W24" s="487"/>
      <c r="X24" s="478"/>
      <c r="Y24" s="479"/>
      <c r="Z24" s="418" t="s">
        <v>168</v>
      </c>
      <c r="AA24" s="419"/>
      <c r="AB24" s="419"/>
      <c r="AC24" s="419"/>
      <c r="AD24" s="419"/>
      <c r="AE24" s="419"/>
      <c r="AF24" s="419"/>
      <c r="AG24" s="420"/>
      <c r="AH24" s="421">
        <v>318</v>
      </c>
      <c r="AI24" s="422"/>
      <c r="AJ24" s="422"/>
      <c r="AK24" s="422"/>
      <c r="AL24" s="423"/>
      <c r="AM24" s="421">
        <v>1006470</v>
      </c>
      <c r="AN24" s="422"/>
      <c r="AO24" s="422"/>
      <c r="AP24" s="422"/>
      <c r="AQ24" s="422"/>
      <c r="AR24" s="423"/>
      <c r="AS24" s="421">
        <v>3165</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15724007</v>
      </c>
      <c r="BO24" s="446"/>
      <c r="BP24" s="446"/>
      <c r="BQ24" s="446"/>
      <c r="BR24" s="446"/>
      <c r="BS24" s="446"/>
      <c r="BT24" s="446"/>
      <c r="BU24" s="447"/>
      <c r="BV24" s="445">
        <v>15854514</v>
      </c>
      <c r="BW24" s="446"/>
      <c r="BX24" s="446"/>
      <c r="BY24" s="446"/>
      <c r="BZ24" s="446"/>
      <c r="CA24" s="446"/>
      <c r="CB24" s="446"/>
      <c r="CC24" s="447"/>
      <c r="CD24" s="176"/>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1"/>
      <c r="DK24" s="161"/>
      <c r="DL24" s="161"/>
      <c r="DM24" s="161"/>
      <c r="DN24" s="161"/>
      <c r="DO24" s="161"/>
    </row>
    <row r="25" spans="1:119" s="161" customFormat="1" ht="18.75" customHeight="1" x14ac:dyDescent="0.15">
      <c r="A25" s="162"/>
      <c r="B25" s="477"/>
      <c r="C25" s="478"/>
      <c r="D25" s="479"/>
      <c r="E25" s="418" t="s">
        <v>170</v>
      </c>
      <c r="F25" s="419"/>
      <c r="G25" s="419"/>
      <c r="H25" s="419"/>
      <c r="I25" s="419"/>
      <c r="J25" s="419"/>
      <c r="K25" s="420"/>
      <c r="L25" s="421">
        <v>1</v>
      </c>
      <c r="M25" s="422"/>
      <c r="N25" s="422"/>
      <c r="O25" s="422"/>
      <c r="P25" s="423"/>
      <c r="Q25" s="421">
        <v>5904</v>
      </c>
      <c r="R25" s="422"/>
      <c r="S25" s="422"/>
      <c r="T25" s="422"/>
      <c r="U25" s="422"/>
      <c r="V25" s="423"/>
      <c r="W25" s="487"/>
      <c r="X25" s="478"/>
      <c r="Y25" s="479"/>
      <c r="Z25" s="418" t="s">
        <v>171</v>
      </c>
      <c r="AA25" s="419"/>
      <c r="AB25" s="419"/>
      <c r="AC25" s="419"/>
      <c r="AD25" s="419"/>
      <c r="AE25" s="419"/>
      <c r="AF25" s="419"/>
      <c r="AG25" s="420"/>
      <c r="AH25" s="421">
        <v>66</v>
      </c>
      <c r="AI25" s="422"/>
      <c r="AJ25" s="422"/>
      <c r="AK25" s="422"/>
      <c r="AL25" s="423"/>
      <c r="AM25" s="421">
        <v>178134</v>
      </c>
      <c r="AN25" s="422"/>
      <c r="AO25" s="422"/>
      <c r="AP25" s="422"/>
      <c r="AQ25" s="422"/>
      <c r="AR25" s="423"/>
      <c r="AS25" s="421">
        <v>2699</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260207</v>
      </c>
      <c r="BO25" s="441"/>
      <c r="BP25" s="441"/>
      <c r="BQ25" s="441"/>
      <c r="BR25" s="441"/>
      <c r="BS25" s="441"/>
      <c r="BT25" s="441"/>
      <c r="BU25" s="442"/>
      <c r="BV25" s="440">
        <v>309666</v>
      </c>
      <c r="BW25" s="441"/>
      <c r="BX25" s="441"/>
      <c r="BY25" s="441"/>
      <c r="BZ25" s="441"/>
      <c r="CA25" s="441"/>
      <c r="CB25" s="441"/>
      <c r="CC25" s="442"/>
      <c r="CD25" s="176"/>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1" customFormat="1" ht="18.75" customHeight="1" x14ac:dyDescent="0.15">
      <c r="A26" s="162"/>
      <c r="B26" s="477"/>
      <c r="C26" s="478"/>
      <c r="D26" s="479"/>
      <c r="E26" s="418" t="s">
        <v>173</v>
      </c>
      <c r="F26" s="419"/>
      <c r="G26" s="419"/>
      <c r="H26" s="419"/>
      <c r="I26" s="419"/>
      <c r="J26" s="419"/>
      <c r="K26" s="420"/>
      <c r="L26" s="421">
        <v>1</v>
      </c>
      <c r="M26" s="422"/>
      <c r="N26" s="422"/>
      <c r="O26" s="422"/>
      <c r="P26" s="423"/>
      <c r="Q26" s="421">
        <v>5256</v>
      </c>
      <c r="R26" s="422"/>
      <c r="S26" s="422"/>
      <c r="T26" s="422"/>
      <c r="U26" s="422"/>
      <c r="V26" s="423"/>
      <c r="W26" s="487"/>
      <c r="X26" s="478"/>
      <c r="Y26" s="479"/>
      <c r="Z26" s="418" t="s">
        <v>174</v>
      </c>
      <c r="AA26" s="500"/>
      <c r="AB26" s="500"/>
      <c r="AC26" s="500"/>
      <c r="AD26" s="500"/>
      <c r="AE26" s="500"/>
      <c r="AF26" s="500"/>
      <c r="AG26" s="501"/>
      <c r="AH26" s="421" t="s">
        <v>175</v>
      </c>
      <c r="AI26" s="422"/>
      <c r="AJ26" s="422"/>
      <c r="AK26" s="422"/>
      <c r="AL26" s="423"/>
      <c r="AM26" s="421" t="s">
        <v>175</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175</v>
      </c>
      <c r="BW26" s="446"/>
      <c r="BX26" s="446"/>
      <c r="BY26" s="446"/>
      <c r="BZ26" s="446"/>
      <c r="CA26" s="446"/>
      <c r="CB26" s="446"/>
      <c r="CC26" s="447"/>
      <c r="CD26" s="176"/>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2"/>
      <c r="B27" s="477"/>
      <c r="C27" s="478"/>
      <c r="D27" s="479"/>
      <c r="E27" s="418" t="s">
        <v>177</v>
      </c>
      <c r="F27" s="419"/>
      <c r="G27" s="419"/>
      <c r="H27" s="419"/>
      <c r="I27" s="419"/>
      <c r="J27" s="419"/>
      <c r="K27" s="420"/>
      <c r="L27" s="421">
        <v>1</v>
      </c>
      <c r="M27" s="422"/>
      <c r="N27" s="422"/>
      <c r="O27" s="422"/>
      <c r="P27" s="423"/>
      <c r="Q27" s="421">
        <v>4130</v>
      </c>
      <c r="R27" s="422"/>
      <c r="S27" s="422"/>
      <c r="T27" s="422"/>
      <c r="U27" s="422"/>
      <c r="V27" s="423"/>
      <c r="W27" s="487"/>
      <c r="X27" s="478"/>
      <c r="Y27" s="479"/>
      <c r="Z27" s="418" t="s">
        <v>178</v>
      </c>
      <c r="AA27" s="419"/>
      <c r="AB27" s="419"/>
      <c r="AC27" s="419"/>
      <c r="AD27" s="419"/>
      <c r="AE27" s="419"/>
      <c r="AF27" s="419"/>
      <c r="AG27" s="420"/>
      <c r="AH27" s="421">
        <v>8</v>
      </c>
      <c r="AI27" s="422"/>
      <c r="AJ27" s="422"/>
      <c r="AK27" s="422"/>
      <c r="AL27" s="423"/>
      <c r="AM27" s="421">
        <v>34608</v>
      </c>
      <c r="AN27" s="422"/>
      <c r="AO27" s="422"/>
      <c r="AP27" s="422"/>
      <c r="AQ27" s="422"/>
      <c r="AR27" s="423"/>
      <c r="AS27" s="421">
        <v>4326</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865162</v>
      </c>
      <c r="BO27" s="449"/>
      <c r="BP27" s="449"/>
      <c r="BQ27" s="449"/>
      <c r="BR27" s="449"/>
      <c r="BS27" s="449"/>
      <c r="BT27" s="449"/>
      <c r="BU27" s="450"/>
      <c r="BV27" s="448">
        <v>865160</v>
      </c>
      <c r="BW27" s="449"/>
      <c r="BX27" s="449"/>
      <c r="BY27" s="449"/>
      <c r="BZ27" s="449"/>
      <c r="CA27" s="449"/>
      <c r="CB27" s="449"/>
      <c r="CC27" s="450"/>
      <c r="CD27" s="178"/>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1"/>
      <c r="DK27" s="161"/>
      <c r="DL27" s="161"/>
      <c r="DM27" s="161"/>
      <c r="DN27" s="161"/>
      <c r="DO27" s="161"/>
    </row>
    <row r="28" spans="1:119" ht="18.75" customHeight="1" x14ac:dyDescent="0.15">
      <c r="A28" s="162"/>
      <c r="B28" s="477"/>
      <c r="C28" s="478"/>
      <c r="D28" s="479"/>
      <c r="E28" s="418" t="s">
        <v>180</v>
      </c>
      <c r="F28" s="419"/>
      <c r="G28" s="419"/>
      <c r="H28" s="419"/>
      <c r="I28" s="419"/>
      <c r="J28" s="419"/>
      <c r="K28" s="420"/>
      <c r="L28" s="421">
        <v>1</v>
      </c>
      <c r="M28" s="422"/>
      <c r="N28" s="422"/>
      <c r="O28" s="422"/>
      <c r="P28" s="423"/>
      <c r="Q28" s="421">
        <v>3400</v>
      </c>
      <c r="R28" s="422"/>
      <c r="S28" s="422"/>
      <c r="T28" s="422"/>
      <c r="U28" s="422"/>
      <c r="V28" s="423"/>
      <c r="W28" s="487"/>
      <c r="X28" s="478"/>
      <c r="Y28" s="479"/>
      <c r="Z28" s="418" t="s">
        <v>181</v>
      </c>
      <c r="AA28" s="419"/>
      <c r="AB28" s="419"/>
      <c r="AC28" s="419"/>
      <c r="AD28" s="419"/>
      <c r="AE28" s="419"/>
      <c r="AF28" s="419"/>
      <c r="AG28" s="420"/>
      <c r="AH28" s="421" t="s">
        <v>126</v>
      </c>
      <c r="AI28" s="422"/>
      <c r="AJ28" s="422"/>
      <c r="AK28" s="422"/>
      <c r="AL28" s="423"/>
      <c r="AM28" s="421" t="s">
        <v>175</v>
      </c>
      <c r="AN28" s="422"/>
      <c r="AO28" s="422"/>
      <c r="AP28" s="422"/>
      <c r="AQ28" s="422"/>
      <c r="AR28" s="423"/>
      <c r="AS28" s="421" t="s">
        <v>182</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1435849</v>
      </c>
      <c r="BO28" s="441"/>
      <c r="BP28" s="441"/>
      <c r="BQ28" s="441"/>
      <c r="BR28" s="441"/>
      <c r="BS28" s="441"/>
      <c r="BT28" s="441"/>
      <c r="BU28" s="442"/>
      <c r="BV28" s="440">
        <v>1342879</v>
      </c>
      <c r="BW28" s="441"/>
      <c r="BX28" s="441"/>
      <c r="BY28" s="441"/>
      <c r="BZ28" s="441"/>
      <c r="CA28" s="441"/>
      <c r="CB28" s="441"/>
      <c r="CC28" s="442"/>
      <c r="CD28" s="176"/>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1"/>
      <c r="DK28" s="161"/>
      <c r="DL28" s="161"/>
      <c r="DM28" s="161"/>
      <c r="DN28" s="161"/>
      <c r="DO28" s="161"/>
    </row>
    <row r="29" spans="1:119" ht="18.75" customHeight="1" x14ac:dyDescent="0.15">
      <c r="A29" s="162"/>
      <c r="B29" s="477"/>
      <c r="C29" s="478"/>
      <c r="D29" s="479"/>
      <c r="E29" s="418" t="s">
        <v>184</v>
      </c>
      <c r="F29" s="419"/>
      <c r="G29" s="419"/>
      <c r="H29" s="419"/>
      <c r="I29" s="419"/>
      <c r="J29" s="419"/>
      <c r="K29" s="420"/>
      <c r="L29" s="421">
        <v>16</v>
      </c>
      <c r="M29" s="422"/>
      <c r="N29" s="422"/>
      <c r="O29" s="422"/>
      <c r="P29" s="423"/>
      <c r="Q29" s="421">
        <v>3220</v>
      </c>
      <c r="R29" s="422"/>
      <c r="S29" s="422"/>
      <c r="T29" s="422"/>
      <c r="U29" s="422"/>
      <c r="V29" s="423"/>
      <c r="W29" s="488"/>
      <c r="X29" s="489"/>
      <c r="Y29" s="490"/>
      <c r="Z29" s="418" t="s">
        <v>185</v>
      </c>
      <c r="AA29" s="419"/>
      <c r="AB29" s="419"/>
      <c r="AC29" s="419"/>
      <c r="AD29" s="419"/>
      <c r="AE29" s="419"/>
      <c r="AF29" s="419"/>
      <c r="AG29" s="420"/>
      <c r="AH29" s="421">
        <v>326</v>
      </c>
      <c r="AI29" s="422"/>
      <c r="AJ29" s="422"/>
      <c r="AK29" s="422"/>
      <c r="AL29" s="423"/>
      <c r="AM29" s="421">
        <v>1041078</v>
      </c>
      <c r="AN29" s="422"/>
      <c r="AO29" s="422"/>
      <c r="AP29" s="422"/>
      <c r="AQ29" s="422"/>
      <c r="AR29" s="423"/>
      <c r="AS29" s="421">
        <v>3193</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703505</v>
      </c>
      <c r="BO29" s="446"/>
      <c r="BP29" s="446"/>
      <c r="BQ29" s="446"/>
      <c r="BR29" s="446"/>
      <c r="BS29" s="446"/>
      <c r="BT29" s="446"/>
      <c r="BU29" s="447"/>
      <c r="BV29" s="445">
        <v>701031</v>
      </c>
      <c r="BW29" s="446"/>
      <c r="BX29" s="446"/>
      <c r="BY29" s="446"/>
      <c r="BZ29" s="446"/>
      <c r="CA29" s="446"/>
      <c r="CB29" s="446"/>
      <c r="CC29" s="447"/>
      <c r="CD29" s="178"/>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1"/>
      <c r="DK29" s="161"/>
      <c r="DL29" s="161"/>
      <c r="DM29" s="161"/>
      <c r="DN29" s="161"/>
      <c r="DO29" s="161"/>
    </row>
    <row r="30" spans="1:119" ht="18.75" customHeight="1" thickBot="1" x14ac:dyDescent="0.2">
      <c r="A30" s="162"/>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5032953</v>
      </c>
      <c r="BO30" s="449"/>
      <c r="BP30" s="449"/>
      <c r="BQ30" s="449"/>
      <c r="BR30" s="449"/>
      <c r="BS30" s="449"/>
      <c r="BT30" s="449"/>
      <c r="BU30" s="450"/>
      <c r="BV30" s="448">
        <v>4842922</v>
      </c>
      <c r="BW30" s="449"/>
      <c r="BX30" s="449"/>
      <c r="BY30" s="449"/>
      <c r="BZ30" s="449"/>
      <c r="CA30" s="449"/>
      <c r="CB30" s="449"/>
      <c r="CC30" s="450"/>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x14ac:dyDescent="0.15">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x14ac:dyDescent="0.15">
      <c r="A32" s="162"/>
      <c r="B32" s="188"/>
      <c r="C32" s="189" t="s">
        <v>188</v>
      </c>
      <c r="D32" s="189"/>
      <c r="E32" s="189"/>
      <c r="F32" s="186"/>
      <c r="G32" s="186"/>
      <c r="H32" s="186"/>
      <c r="I32" s="186"/>
      <c r="J32" s="186"/>
      <c r="K32" s="186"/>
      <c r="L32" s="186"/>
      <c r="M32" s="186"/>
      <c r="N32" s="186"/>
      <c r="O32" s="186"/>
      <c r="P32" s="186"/>
      <c r="Q32" s="186"/>
      <c r="R32" s="186"/>
      <c r="S32" s="186"/>
      <c r="T32" s="186"/>
      <c r="U32" s="186" t="s">
        <v>189</v>
      </c>
      <c r="V32" s="186"/>
      <c r="W32" s="186"/>
      <c r="X32" s="186"/>
      <c r="Y32" s="186"/>
      <c r="Z32" s="186"/>
      <c r="AA32" s="186"/>
      <c r="AB32" s="186"/>
      <c r="AC32" s="186"/>
      <c r="AD32" s="186"/>
      <c r="AE32" s="186"/>
      <c r="AF32" s="186"/>
      <c r="AG32" s="186"/>
      <c r="AH32" s="186"/>
      <c r="AI32" s="186"/>
      <c r="AJ32" s="186"/>
      <c r="AK32" s="186"/>
      <c r="AL32" s="186"/>
      <c r="AM32" s="190" t="s">
        <v>190</v>
      </c>
      <c r="AN32" s="186"/>
      <c r="AO32" s="186"/>
      <c r="AP32" s="186"/>
      <c r="AQ32" s="186"/>
      <c r="AR32" s="186"/>
      <c r="AS32" s="190"/>
      <c r="AT32" s="190"/>
      <c r="AU32" s="190"/>
      <c r="AV32" s="190"/>
      <c r="AW32" s="190"/>
      <c r="AX32" s="190"/>
      <c r="AY32" s="190"/>
      <c r="AZ32" s="190"/>
      <c r="BA32" s="190"/>
      <c r="BB32" s="186"/>
      <c r="BC32" s="190"/>
      <c r="BD32" s="186"/>
      <c r="BE32" s="190" t="s">
        <v>191</v>
      </c>
      <c r="BF32" s="186"/>
      <c r="BG32" s="186"/>
      <c r="BH32" s="186"/>
      <c r="BI32" s="186"/>
      <c r="BJ32" s="190"/>
      <c r="BK32" s="190"/>
      <c r="BL32" s="190"/>
      <c r="BM32" s="190"/>
      <c r="BN32" s="190"/>
      <c r="BO32" s="190"/>
      <c r="BP32" s="190"/>
      <c r="BQ32" s="190"/>
      <c r="BR32" s="186"/>
      <c r="BS32" s="186"/>
      <c r="BT32" s="186"/>
      <c r="BU32" s="186"/>
      <c r="BV32" s="186"/>
      <c r="BW32" s="186" t="s">
        <v>192</v>
      </c>
      <c r="BX32" s="186"/>
      <c r="BY32" s="186"/>
      <c r="BZ32" s="186"/>
      <c r="CA32" s="186"/>
      <c r="CB32" s="190"/>
      <c r="CC32" s="190"/>
      <c r="CD32" s="190"/>
      <c r="CE32" s="190"/>
      <c r="CF32" s="190"/>
      <c r="CG32" s="190"/>
      <c r="CH32" s="190"/>
      <c r="CI32" s="190"/>
      <c r="CJ32" s="190"/>
      <c r="CK32" s="190"/>
      <c r="CL32" s="190"/>
      <c r="CM32" s="190"/>
      <c r="CN32" s="190"/>
      <c r="CO32" s="190" t="s">
        <v>193</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x14ac:dyDescent="0.15">
      <c r="A33" s="162"/>
      <c r="B33" s="188"/>
      <c r="C33" s="408" t="s">
        <v>194</v>
      </c>
      <c r="D33" s="408"/>
      <c r="E33" s="407" t="s">
        <v>195</v>
      </c>
      <c r="F33" s="407"/>
      <c r="G33" s="407"/>
      <c r="H33" s="407"/>
      <c r="I33" s="407"/>
      <c r="J33" s="407"/>
      <c r="K33" s="407"/>
      <c r="L33" s="407"/>
      <c r="M33" s="407"/>
      <c r="N33" s="407"/>
      <c r="O33" s="407"/>
      <c r="P33" s="407"/>
      <c r="Q33" s="407"/>
      <c r="R33" s="407"/>
      <c r="S33" s="407"/>
      <c r="T33" s="191"/>
      <c r="U33" s="408" t="s">
        <v>194</v>
      </c>
      <c r="V33" s="408"/>
      <c r="W33" s="407" t="s">
        <v>195</v>
      </c>
      <c r="X33" s="407"/>
      <c r="Y33" s="407"/>
      <c r="Z33" s="407"/>
      <c r="AA33" s="407"/>
      <c r="AB33" s="407"/>
      <c r="AC33" s="407"/>
      <c r="AD33" s="407"/>
      <c r="AE33" s="407"/>
      <c r="AF33" s="407"/>
      <c r="AG33" s="407"/>
      <c r="AH33" s="407"/>
      <c r="AI33" s="407"/>
      <c r="AJ33" s="407"/>
      <c r="AK33" s="407"/>
      <c r="AL33" s="191"/>
      <c r="AM33" s="408" t="s">
        <v>194</v>
      </c>
      <c r="AN33" s="408"/>
      <c r="AO33" s="407" t="s">
        <v>195</v>
      </c>
      <c r="AP33" s="407"/>
      <c r="AQ33" s="407"/>
      <c r="AR33" s="407"/>
      <c r="AS33" s="407"/>
      <c r="AT33" s="407"/>
      <c r="AU33" s="407"/>
      <c r="AV33" s="407"/>
      <c r="AW33" s="407"/>
      <c r="AX33" s="407"/>
      <c r="AY33" s="407"/>
      <c r="AZ33" s="407"/>
      <c r="BA33" s="407"/>
      <c r="BB33" s="407"/>
      <c r="BC33" s="407"/>
      <c r="BD33" s="192"/>
      <c r="BE33" s="407" t="s">
        <v>196</v>
      </c>
      <c r="BF33" s="407"/>
      <c r="BG33" s="407" t="s">
        <v>197</v>
      </c>
      <c r="BH33" s="407"/>
      <c r="BI33" s="407"/>
      <c r="BJ33" s="407"/>
      <c r="BK33" s="407"/>
      <c r="BL33" s="407"/>
      <c r="BM33" s="407"/>
      <c r="BN33" s="407"/>
      <c r="BO33" s="407"/>
      <c r="BP33" s="407"/>
      <c r="BQ33" s="407"/>
      <c r="BR33" s="407"/>
      <c r="BS33" s="407"/>
      <c r="BT33" s="407"/>
      <c r="BU33" s="407"/>
      <c r="BV33" s="192"/>
      <c r="BW33" s="408" t="s">
        <v>196</v>
      </c>
      <c r="BX33" s="408"/>
      <c r="BY33" s="407" t="s">
        <v>198</v>
      </c>
      <c r="BZ33" s="407"/>
      <c r="CA33" s="407"/>
      <c r="CB33" s="407"/>
      <c r="CC33" s="407"/>
      <c r="CD33" s="407"/>
      <c r="CE33" s="407"/>
      <c r="CF33" s="407"/>
      <c r="CG33" s="407"/>
      <c r="CH33" s="407"/>
      <c r="CI33" s="407"/>
      <c r="CJ33" s="407"/>
      <c r="CK33" s="407"/>
      <c r="CL33" s="407"/>
      <c r="CM33" s="407"/>
      <c r="CN33" s="191"/>
      <c r="CO33" s="408" t="s">
        <v>199</v>
      </c>
      <c r="CP33" s="408"/>
      <c r="CQ33" s="407" t="s">
        <v>200</v>
      </c>
      <c r="CR33" s="407"/>
      <c r="CS33" s="407"/>
      <c r="CT33" s="407"/>
      <c r="CU33" s="407"/>
      <c r="CV33" s="407"/>
      <c r="CW33" s="407"/>
      <c r="CX33" s="407"/>
      <c r="CY33" s="407"/>
      <c r="CZ33" s="407"/>
      <c r="DA33" s="407"/>
      <c r="DB33" s="407"/>
      <c r="DC33" s="407"/>
      <c r="DD33" s="407"/>
      <c r="DE33" s="407"/>
      <c r="DF33" s="191"/>
      <c r="DG33" s="406" t="s">
        <v>201</v>
      </c>
      <c r="DH33" s="406"/>
      <c r="DI33" s="193"/>
      <c r="DJ33" s="161"/>
      <c r="DK33" s="161"/>
      <c r="DL33" s="161"/>
      <c r="DM33" s="161"/>
      <c r="DN33" s="161"/>
      <c r="DO33" s="161"/>
    </row>
    <row r="34" spans="1:119" ht="32.25" customHeight="1" x14ac:dyDescent="0.15">
      <c r="A34" s="162"/>
      <c r="B34" s="188"/>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89"/>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89"/>
      <c r="AM34" s="404">
        <f>IF(AO34="","",MAX(C34:D43,U34:V43)+1)</f>
        <v>10</v>
      </c>
      <c r="AN34" s="404"/>
      <c r="AO34" s="403" t="str">
        <f>IF('各会計、関係団体の財政状況及び健全化判断比率'!B34="","",'各会計、関係団体の財政状況及び健全化判断比率'!B34)</f>
        <v>水道事業会計</v>
      </c>
      <c r="AP34" s="403"/>
      <c r="AQ34" s="403"/>
      <c r="AR34" s="403"/>
      <c r="AS34" s="403"/>
      <c r="AT34" s="403"/>
      <c r="AU34" s="403"/>
      <c r="AV34" s="403"/>
      <c r="AW34" s="403"/>
      <c r="AX34" s="403"/>
      <c r="AY34" s="403"/>
      <c r="AZ34" s="403"/>
      <c r="BA34" s="403"/>
      <c r="BB34" s="403"/>
      <c r="BC34" s="403"/>
      <c r="BD34" s="189"/>
      <c r="BE34" s="404">
        <f>IF(BG34="","",MAX(C34:D43,U34:V43,AM34:AN43)+1)</f>
        <v>13</v>
      </c>
      <c r="BF34" s="404"/>
      <c r="BG34" s="403" t="str">
        <f>IF('各会計、関係団体の財政状況及び健全化判断比率'!B37="","",'各会計、関係団体の財政状況及び健全化判断比率'!B37)</f>
        <v>簡易水道事業特別会計</v>
      </c>
      <c r="BH34" s="403"/>
      <c r="BI34" s="403"/>
      <c r="BJ34" s="403"/>
      <c r="BK34" s="403"/>
      <c r="BL34" s="403"/>
      <c r="BM34" s="403"/>
      <c r="BN34" s="403"/>
      <c r="BO34" s="403"/>
      <c r="BP34" s="403"/>
      <c r="BQ34" s="403"/>
      <c r="BR34" s="403"/>
      <c r="BS34" s="403"/>
      <c r="BT34" s="403"/>
      <c r="BU34" s="403"/>
      <c r="BV34" s="189"/>
      <c r="BW34" s="404">
        <f>IF(BY34="","",MAX(C34:D43,U34:V43,AM34:AN43,BE34:BF43)+1)</f>
        <v>18</v>
      </c>
      <c r="BX34" s="404"/>
      <c r="BY34" s="403" t="str">
        <f>IF('各会計、関係団体の財政状況及び健全化判断比率'!B68="","",'各会計、関係団体の財政状況及び健全化判断比率'!B68)</f>
        <v>北松北部環境組合</v>
      </c>
      <c r="BZ34" s="403"/>
      <c r="CA34" s="403"/>
      <c r="CB34" s="403"/>
      <c r="CC34" s="403"/>
      <c r="CD34" s="403"/>
      <c r="CE34" s="403"/>
      <c r="CF34" s="403"/>
      <c r="CG34" s="403"/>
      <c r="CH34" s="403"/>
      <c r="CI34" s="403"/>
      <c r="CJ34" s="403"/>
      <c r="CK34" s="403"/>
      <c r="CL34" s="403"/>
      <c r="CM34" s="403"/>
      <c r="CN34" s="189"/>
      <c r="CO34" s="404">
        <f>IF(CQ34="","",MAX(C34:D43,U34:V43,AM34:AN43,BE34:BF43,BW34:BX43)+1)</f>
        <v>27</v>
      </c>
      <c r="CP34" s="404"/>
      <c r="CQ34" s="403" t="str">
        <f>IF('各会計、関係団体の財政状況及び健全化判断比率'!BS7="","",'各会計、関係団体の財政状況及び健全化判断比率'!BS7)</f>
        <v>長崎県林業公社</v>
      </c>
      <c r="CR34" s="403"/>
      <c r="CS34" s="403"/>
      <c r="CT34" s="403"/>
      <c r="CU34" s="403"/>
      <c r="CV34" s="403"/>
      <c r="CW34" s="403"/>
      <c r="CX34" s="403"/>
      <c r="CY34" s="403"/>
      <c r="CZ34" s="403"/>
      <c r="DA34" s="403"/>
      <c r="DB34" s="403"/>
      <c r="DC34" s="403"/>
      <c r="DD34" s="403"/>
      <c r="DE34" s="403"/>
      <c r="DF34" s="186"/>
      <c r="DG34" s="405" t="str">
        <f>IF('各会計、関係団体の財政状況及び健全化判断比率'!BR7="","",'各会計、関係団体の財政状況及び健全化判断比率'!BR7)</f>
        <v/>
      </c>
      <c r="DH34" s="405"/>
      <c r="DI34" s="193"/>
      <c r="DJ34" s="161"/>
      <c r="DK34" s="161"/>
      <c r="DL34" s="161"/>
      <c r="DM34" s="161"/>
      <c r="DN34" s="161"/>
      <c r="DO34" s="161"/>
    </row>
    <row r="35" spans="1:119" ht="32.25" customHeight="1" x14ac:dyDescent="0.15">
      <c r="A35" s="162"/>
      <c r="B35" s="188"/>
      <c r="C35" s="404">
        <f>IF(E35="","",C34+1)</f>
        <v>2</v>
      </c>
      <c r="D35" s="404"/>
      <c r="E35" s="403" t="str">
        <f>IF('各会計、関係団体の財政状況及び健全化判断比率'!B8="","",'各会計、関係団体の財政状況及び健全化判断比率'!B8)</f>
        <v>青島診療所事業特別会計</v>
      </c>
      <c r="F35" s="403"/>
      <c r="G35" s="403"/>
      <c r="H35" s="403"/>
      <c r="I35" s="403"/>
      <c r="J35" s="403"/>
      <c r="K35" s="403"/>
      <c r="L35" s="403"/>
      <c r="M35" s="403"/>
      <c r="N35" s="403"/>
      <c r="O35" s="403"/>
      <c r="P35" s="403"/>
      <c r="Q35" s="403"/>
      <c r="R35" s="403"/>
      <c r="S35" s="403"/>
      <c r="T35" s="189"/>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89"/>
      <c r="AM35" s="404">
        <f t="shared" ref="AM35:AM43" si="0">IF(AO35="","",AM34+1)</f>
        <v>11</v>
      </c>
      <c r="AN35" s="404"/>
      <c r="AO35" s="403" t="str">
        <f>IF('各会計、関係団体の財政状況及び健全化判断比率'!B35="","",'各会計、関係団体の財政状況及び健全化判断比率'!B35)</f>
        <v>工業用水道事業会計</v>
      </c>
      <c r="AP35" s="403"/>
      <c r="AQ35" s="403"/>
      <c r="AR35" s="403"/>
      <c r="AS35" s="403"/>
      <c r="AT35" s="403"/>
      <c r="AU35" s="403"/>
      <c r="AV35" s="403"/>
      <c r="AW35" s="403"/>
      <c r="AX35" s="403"/>
      <c r="AY35" s="403"/>
      <c r="AZ35" s="403"/>
      <c r="BA35" s="403"/>
      <c r="BB35" s="403"/>
      <c r="BC35" s="403"/>
      <c r="BD35" s="189"/>
      <c r="BE35" s="404">
        <f t="shared" ref="BE35:BE43" si="1">IF(BG35="","",BE34+1)</f>
        <v>14</v>
      </c>
      <c r="BF35" s="404"/>
      <c r="BG35" s="403" t="str">
        <f>IF('各会計、関係団体の財政状況及び健全化判断比率'!B38="","",'各会計、関係団体の財政状況及び健全化判断比率'!B38)</f>
        <v>松浦魚市場特別会計</v>
      </c>
      <c r="BH35" s="403"/>
      <c r="BI35" s="403"/>
      <c r="BJ35" s="403"/>
      <c r="BK35" s="403"/>
      <c r="BL35" s="403"/>
      <c r="BM35" s="403"/>
      <c r="BN35" s="403"/>
      <c r="BO35" s="403"/>
      <c r="BP35" s="403"/>
      <c r="BQ35" s="403"/>
      <c r="BR35" s="403"/>
      <c r="BS35" s="403"/>
      <c r="BT35" s="403"/>
      <c r="BU35" s="403"/>
      <c r="BV35" s="189"/>
      <c r="BW35" s="404">
        <f t="shared" ref="BW35:BW43" si="2">IF(BY35="","",BW34+1)</f>
        <v>19</v>
      </c>
      <c r="BX35" s="404"/>
      <c r="BY35" s="403" t="str">
        <f>IF('各会計、関係団体の財政状況及び健全化判断比率'!B69="","",'各会計、関係団体の財政状況及び健全化判断比率'!B69)</f>
        <v>長崎県市町村総合事務組合（一般会計）</v>
      </c>
      <c r="BZ35" s="403"/>
      <c r="CA35" s="403"/>
      <c r="CB35" s="403"/>
      <c r="CC35" s="403"/>
      <c r="CD35" s="403"/>
      <c r="CE35" s="403"/>
      <c r="CF35" s="403"/>
      <c r="CG35" s="403"/>
      <c r="CH35" s="403"/>
      <c r="CI35" s="403"/>
      <c r="CJ35" s="403"/>
      <c r="CK35" s="403"/>
      <c r="CL35" s="403"/>
      <c r="CM35" s="403"/>
      <c r="CN35" s="189"/>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86"/>
      <c r="DG35" s="405" t="str">
        <f>IF('各会計、関係団体の財政状況及び健全化判断比率'!BR8="","",'各会計、関係団体の財政状況及び健全化判断比率'!BR8)</f>
        <v/>
      </c>
      <c r="DH35" s="405"/>
      <c r="DI35" s="193"/>
      <c r="DJ35" s="161"/>
      <c r="DK35" s="161"/>
      <c r="DL35" s="161"/>
      <c r="DM35" s="161"/>
      <c r="DN35" s="161"/>
      <c r="DO35" s="161"/>
    </row>
    <row r="36" spans="1:119" ht="32.25" customHeight="1" x14ac:dyDescent="0.15">
      <c r="A36" s="162"/>
      <c r="B36" s="188"/>
      <c r="C36" s="404">
        <f>IF(E36="","",C35+1)</f>
        <v>3</v>
      </c>
      <c r="D36" s="404"/>
      <c r="E36" s="403" t="str">
        <f>IF('各会計、関係団体の財政状況及び健全化判断比率'!B9="","",'各会計、関係団体の財政状況及び健全化判断比率'!B9)</f>
        <v>鉱害復旧灌漑用水施設維持管理事業特別会計</v>
      </c>
      <c r="F36" s="403"/>
      <c r="G36" s="403"/>
      <c r="H36" s="403"/>
      <c r="I36" s="403"/>
      <c r="J36" s="403"/>
      <c r="K36" s="403"/>
      <c r="L36" s="403"/>
      <c r="M36" s="403"/>
      <c r="N36" s="403"/>
      <c r="O36" s="403"/>
      <c r="P36" s="403"/>
      <c r="Q36" s="403"/>
      <c r="R36" s="403"/>
      <c r="S36" s="403"/>
      <c r="T36" s="189"/>
      <c r="U36" s="404">
        <f t="shared" ref="U36:U43" si="4">IF(W36="","",U35+1)</f>
        <v>6</v>
      </c>
      <c r="V36" s="404"/>
      <c r="W36" s="403" t="str">
        <f>IF('各会計、関係団体の財政状況及び健全化判断比率'!B30="","",'各会計、関係団体の財政状況及び健全化判断比率'!B30)</f>
        <v>介護保険特別会計（保険事業勘定）</v>
      </c>
      <c r="X36" s="403"/>
      <c r="Y36" s="403"/>
      <c r="Z36" s="403"/>
      <c r="AA36" s="403"/>
      <c r="AB36" s="403"/>
      <c r="AC36" s="403"/>
      <c r="AD36" s="403"/>
      <c r="AE36" s="403"/>
      <c r="AF36" s="403"/>
      <c r="AG36" s="403"/>
      <c r="AH36" s="403"/>
      <c r="AI36" s="403"/>
      <c r="AJ36" s="403"/>
      <c r="AK36" s="403"/>
      <c r="AL36" s="189"/>
      <c r="AM36" s="404">
        <f t="shared" si="0"/>
        <v>12</v>
      </c>
      <c r="AN36" s="404"/>
      <c r="AO36" s="403" t="str">
        <f>IF('各会計、関係団体の財政状況及び健全化判断比率'!B36="","",'各会計、関係団体の財政状況及び健全化判断比率'!B36)</f>
        <v>下水道事業会計</v>
      </c>
      <c r="AP36" s="403"/>
      <c r="AQ36" s="403"/>
      <c r="AR36" s="403"/>
      <c r="AS36" s="403"/>
      <c r="AT36" s="403"/>
      <c r="AU36" s="403"/>
      <c r="AV36" s="403"/>
      <c r="AW36" s="403"/>
      <c r="AX36" s="403"/>
      <c r="AY36" s="403"/>
      <c r="AZ36" s="403"/>
      <c r="BA36" s="403"/>
      <c r="BB36" s="403"/>
      <c r="BC36" s="403"/>
      <c r="BD36" s="189"/>
      <c r="BE36" s="404">
        <f t="shared" si="1"/>
        <v>15</v>
      </c>
      <c r="BF36" s="404"/>
      <c r="BG36" s="403" t="str">
        <f>IF('各会計、関係団体の財政状況及び健全化判断比率'!B39="","",'各会計、関係団体の財政状況及び健全化判断比率'!B39)</f>
        <v>下水道事業特別会計</v>
      </c>
      <c r="BH36" s="403"/>
      <c r="BI36" s="403"/>
      <c r="BJ36" s="403"/>
      <c r="BK36" s="403"/>
      <c r="BL36" s="403"/>
      <c r="BM36" s="403"/>
      <c r="BN36" s="403"/>
      <c r="BO36" s="403"/>
      <c r="BP36" s="403"/>
      <c r="BQ36" s="403"/>
      <c r="BR36" s="403"/>
      <c r="BS36" s="403"/>
      <c r="BT36" s="403"/>
      <c r="BU36" s="403"/>
      <c r="BV36" s="189"/>
      <c r="BW36" s="404">
        <f t="shared" si="2"/>
        <v>20</v>
      </c>
      <c r="BX36" s="404"/>
      <c r="BY36" s="403" t="str">
        <f>IF('各会計、関係団体の財政状況及び健全化判断比率'!B70="","",'各会計、関係団体の財政状況及び健全化判断比率'!B70)</f>
        <v>長崎県市町村総合事務組合（市町村会館管理事業特別会計）</v>
      </c>
      <c r="BZ36" s="403"/>
      <c r="CA36" s="403"/>
      <c r="CB36" s="403"/>
      <c r="CC36" s="403"/>
      <c r="CD36" s="403"/>
      <c r="CE36" s="403"/>
      <c r="CF36" s="403"/>
      <c r="CG36" s="403"/>
      <c r="CH36" s="403"/>
      <c r="CI36" s="403"/>
      <c r="CJ36" s="403"/>
      <c r="CK36" s="403"/>
      <c r="CL36" s="403"/>
      <c r="CM36" s="403"/>
      <c r="CN36" s="189"/>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86"/>
      <c r="DG36" s="405" t="str">
        <f>IF('各会計、関係団体の財政状況及び健全化判断比率'!BR9="","",'各会計、関係団体の財政状況及び健全化判断比率'!BR9)</f>
        <v/>
      </c>
      <c r="DH36" s="405"/>
      <c r="DI36" s="193"/>
      <c r="DJ36" s="161"/>
      <c r="DK36" s="161"/>
      <c r="DL36" s="161"/>
      <c r="DM36" s="161"/>
      <c r="DN36" s="161"/>
      <c r="DO36" s="161"/>
    </row>
    <row r="37" spans="1:119" ht="32.25" customHeight="1" x14ac:dyDescent="0.15">
      <c r="A37" s="162"/>
      <c r="B37" s="188"/>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89"/>
      <c r="U37" s="404">
        <f t="shared" si="4"/>
        <v>7</v>
      </c>
      <c r="V37" s="404"/>
      <c r="W37" s="403" t="str">
        <f>IF('各会計、関係団体の財政状況及び健全化判断比率'!B31="","",'各会計、関係団体の財政状況及び健全化判断比率'!B31)</f>
        <v>介護保険特別会計（サービス事業勘定）</v>
      </c>
      <c r="X37" s="403"/>
      <c r="Y37" s="403"/>
      <c r="Z37" s="403"/>
      <c r="AA37" s="403"/>
      <c r="AB37" s="403"/>
      <c r="AC37" s="403"/>
      <c r="AD37" s="403"/>
      <c r="AE37" s="403"/>
      <c r="AF37" s="403"/>
      <c r="AG37" s="403"/>
      <c r="AH37" s="403"/>
      <c r="AI37" s="403"/>
      <c r="AJ37" s="403"/>
      <c r="AK37" s="403"/>
      <c r="AL37" s="189"/>
      <c r="AM37" s="404" t="str">
        <f t="shared" si="0"/>
        <v/>
      </c>
      <c r="AN37" s="404"/>
      <c r="AO37" s="403"/>
      <c r="AP37" s="403"/>
      <c r="AQ37" s="403"/>
      <c r="AR37" s="403"/>
      <c r="AS37" s="403"/>
      <c r="AT37" s="403"/>
      <c r="AU37" s="403"/>
      <c r="AV37" s="403"/>
      <c r="AW37" s="403"/>
      <c r="AX37" s="403"/>
      <c r="AY37" s="403"/>
      <c r="AZ37" s="403"/>
      <c r="BA37" s="403"/>
      <c r="BB37" s="403"/>
      <c r="BC37" s="403"/>
      <c r="BD37" s="189"/>
      <c r="BE37" s="404">
        <f t="shared" si="1"/>
        <v>16</v>
      </c>
      <c r="BF37" s="404"/>
      <c r="BG37" s="403" t="str">
        <f>IF('各会計、関係団体の財政状況及び健全化判断比率'!B40="","",'各会計、関係団体の財政状況及び健全化判断比率'!B40)</f>
        <v>臨海土地造成事業特別会計</v>
      </c>
      <c r="BH37" s="403"/>
      <c r="BI37" s="403"/>
      <c r="BJ37" s="403"/>
      <c r="BK37" s="403"/>
      <c r="BL37" s="403"/>
      <c r="BM37" s="403"/>
      <c r="BN37" s="403"/>
      <c r="BO37" s="403"/>
      <c r="BP37" s="403"/>
      <c r="BQ37" s="403"/>
      <c r="BR37" s="403"/>
      <c r="BS37" s="403"/>
      <c r="BT37" s="403"/>
      <c r="BU37" s="403"/>
      <c r="BV37" s="189"/>
      <c r="BW37" s="404">
        <f t="shared" si="2"/>
        <v>21</v>
      </c>
      <c r="BX37" s="404"/>
      <c r="BY37" s="403" t="str">
        <f>IF('各会計、関係団体の財政状況及び健全化判断比率'!B71="","",'各会計、関係団体の財政状況及び健全化判断比率'!B71)</f>
        <v>長崎県市町村総合事務組合（市町村会館馬町別館管理事業特別会計）</v>
      </c>
      <c r="BZ37" s="403"/>
      <c r="CA37" s="403"/>
      <c r="CB37" s="403"/>
      <c r="CC37" s="403"/>
      <c r="CD37" s="403"/>
      <c r="CE37" s="403"/>
      <c r="CF37" s="403"/>
      <c r="CG37" s="403"/>
      <c r="CH37" s="403"/>
      <c r="CI37" s="403"/>
      <c r="CJ37" s="403"/>
      <c r="CK37" s="403"/>
      <c r="CL37" s="403"/>
      <c r="CM37" s="403"/>
      <c r="CN37" s="189"/>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86"/>
      <c r="DG37" s="405" t="str">
        <f>IF('各会計、関係団体の財政状況及び健全化判断比率'!BR10="","",'各会計、関係団体の財政状況及び健全化判断比率'!BR10)</f>
        <v/>
      </c>
      <c r="DH37" s="405"/>
      <c r="DI37" s="193"/>
      <c r="DJ37" s="161"/>
      <c r="DK37" s="161"/>
      <c r="DL37" s="161"/>
      <c r="DM37" s="161"/>
      <c r="DN37" s="161"/>
      <c r="DO37" s="161"/>
    </row>
    <row r="38" spans="1:119" ht="32.25" customHeight="1" x14ac:dyDescent="0.15">
      <c r="A38" s="162"/>
      <c r="B38" s="188"/>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89"/>
      <c r="U38" s="404">
        <f t="shared" si="4"/>
        <v>8</v>
      </c>
      <c r="V38" s="404"/>
      <c r="W38" s="403" t="str">
        <f>IF('各会計、関係団体の財政状況及び健全化判断比率'!B32="","",'各会計、関係団体の財政状況及び健全化判断比率'!B32)</f>
        <v>福島診療所事業特別会計</v>
      </c>
      <c r="X38" s="403"/>
      <c r="Y38" s="403"/>
      <c r="Z38" s="403"/>
      <c r="AA38" s="403"/>
      <c r="AB38" s="403"/>
      <c r="AC38" s="403"/>
      <c r="AD38" s="403"/>
      <c r="AE38" s="403"/>
      <c r="AF38" s="403"/>
      <c r="AG38" s="403"/>
      <c r="AH38" s="403"/>
      <c r="AI38" s="403"/>
      <c r="AJ38" s="403"/>
      <c r="AK38" s="403"/>
      <c r="AL38" s="189"/>
      <c r="AM38" s="404" t="str">
        <f t="shared" si="0"/>
        <v/>
      </c>
      <c r="AN38" s="404"/>
      <c r="AO38" s="403"/>
      <c r="AP38" s="403"/>
      <c r="AQ38" s="403"/>
      <c r="AR38" s="403"/>
      <c r="AS38" s="403"/>
      <c r="AT38" s="403"/>
      <c r="AU38" s="403"/>
      <c r="AV38" s="403"/>
      <c r="AW38" s="403"/>
      <c r="AX38" s="403"/>
      <c r="AY38" s="403"/>
      <c r="AZ38" s="403"/>
      <c r="BA38" s="403"/>
      <c r="BB38" s="403"/>
      <c r="BC38" s="403"/>
      <c r="BD38" s="189"/>
      <c r="BE38" s="404">
        <f t="shared" si="1"/>
        <v>17</v>
      </c>
      <c r="BF38" s="404"/>
      <c r="BG38" s="403" t="str">
        <f>IF('各会計、関係団体の財政状況及び健全化判断比率'!B41="","",'各会計、関係団体の財政状況及び健全化判断比率'!B41)</f>
        <v>工業団地造成事業特別会計</v>
      </c>
      <c r="BH38" s="403"/>
      <c r="BI38" s="403"/>
      <c r="BJ38" s="403"/>
      <c r="BK38" s="403"/>
      <c r="BL38" s="403"/>
      <c r="BM38" s="403"/>
      <c r="BN38" s="403"/>
      <c r="BO38" s="403"/>
      <c r="BP38" s="403"/>
      <c r="BQ38" s="403"/>
      <c r="BR38" s="403"/>
      <c r="BS38" s="403"/>
      <c r="BT38" s="403"/>
      <c r="BU38" s="403"/>
      <c r="BV38" s="189"/>
      <c r="BW38" s="404">
        <f t="shared" si="2"/>
        <v>22</v>
      </c>
      <c r="BX38" s="404"/>
      <c r="BY38" s="403" t="str">
        <f>IF('各会計、関係団体の財政状況及び健全化判断比率'!B72="","",'各会計、関係団体の財政状況及び健全化判断比率'!B72)</f>
        <v>長崎県市町村総合事務組合（公平委員会特別会計）</v>
      </c>
      <c r="BZ38" s="403"/>
      <c r="CA38" s="403"/>
      <c r="CB38" s="403"/>
      <c r="CC38" s="403"/>
      <c r="CD38" s="403"/>
      <c r="CE38" s="403"/>
      <c r="CF38" s="403"/>
      <c r="CG38" s="403"/>
      <c r="CH38" s="403"/>
      <c r="CI38" s="403"/>
      <c r="CJ38" s="403"/>
      <c r="CK38" s="403"/>
      <c r="CL38" s="403"/>
      <c r="CM38" s="403"/>
      <c r="CN38" s="189"/>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86"/>
      <c r="DG38" s="405" t="str">
        <f>IF('各会計、関係団体の財政状況及び健全化判断比率'!BR11="","",'各会計、関係団体の財政状況及び健全化判断比率'!BR11)</f>
        <v/>
      </c>
      <c r="DH38" s="405"/>
      <c r="DI38" s="193"/>
      <c r="DJ38" s="161"/>
      <c r="DK38" s="161"/>
      <c r="DL38" s="161"/>
      <c r="DM38" s="161"/>
      <c r="DN38" s="161"/>
      <c r="DO38" s="161"/>
    </row>
    <row r="39" spans="1:119" ht="32.25" customHeight="1" x14ac:dyDescent="0.15">
      <c r="A39" s="162"/>
      <c r="B39" s="188"/>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89"/>
      <c r="U39" s="404">
        <f t="shared" si="4"/>
        <v>9</v>
      </c>
      <c r="V39" s="404"/>
      <c r="W39" s="403" t="str">
        <f>IF('各会計、関係団体の財政状況及び健全化判断比率'!B33="","",'各会計、関係団体の財政状況及び健全化判断比率'!B33)</f>
        <v>鷹島診療所事業特別会計</v>
      </c>
      <c r="X39" s="403"/>
      <c r="Y39" s="403"/>
      <c r="Z39" s="403"/>
      <c r="AA39" s="403"/>
      <c r="AB39" s="403"/>
      <c r="AC39" s="403"/>
      <c r="AD39" s="403"/>
      <c r="AE39" s="403"/>
      <c r="AF39" s="403"/>
      <c r="AG39" s="403"/>
      <c r="AH39" s="403"/>
      <c r="AI39" s="403"/>
      <c r="AJ39" s="403"/>
      <c r="AK39" s="403"/>
      <c r="AL39" s="189"/>
      <c r="AM39" s="404" t="str">
        <f t="shared" si="0"/>
        <v/>
      </c>
      <c r="AN39" s="404"/>
      <c r="AO39" s="403"/>
      <c r="AP39" s="403"/>
      <c r="AQ39" s="403"/>
      <c r="AR39" s="403"/>
      <c r="AS39" s="403"/>
      <c r="AT39" s="403"/>
      <c r="AU39" s="403"/>
      <c r="AV39" s="403"/>
      <c r="AW39" s="403"/>
      <c r="AX39" s="403"/>
      <c r="AY39" s="403"/>
      <c r="AZ39" s="403"/>
      <c r="BA39" s="403"/>
      <c r="BB39" s="403"/>
      <c r="BC39" s="403"/>
      <c r="BD39" s="189"/>
      <c r="BE39" s="404" t="str">
        <f t="shared" si="1"/>
        <v/>
      </c>
      <c r="BF39" s="404"/>
      <c r="BG39" s="403"/>
      <c r="BH39" s="403"/>
      <c r="BI39" s="403"/>
      <c r="BJ39" s="403"/>
      <c r="BK39" s="403"/>
      <c r="BL39" s="403"/>
      <c r="BM39" s="403"/>
      <c r="BN39" s="403"/>
      <c r="BO39" s="403"/>
      <c r="BP39" s="403"/>
      <c r="BQ39" s="403"/>
      <c r="BR39" s="403"/>
      <c r="BS39" s="403"/>
      <c r="BT39" s="403"/>
      <c r="BU39" s="403"/>
      <c r="BV39" s="189"/>
      <c r="BW39" s="404">
        <f t="shared" si="2"/>
        <v>23</v>
      </c>
      <c r="BX39" s="404"/>
      <c r="BY39" s="403" t="str">
        <f>IF('各会計、関係団体の財政状況及び健全化判断比率'!B73="","",'各会計、関係団体の財政状況及び健全化判断比率'!B73)</f>
        <v>長崎県市町村総合事務組合（行政不服審査会事業特別会計）</v>
      </c>
      <c r="BZ39" s="403"/>
      <c r="CA39" s="403"/>
      <c r="CB39" s="403"/>
      <c r="CC39" s="403"/>
      <c r="CD39" s="403"/>
      <c r="CE39" s="403"/>
      <c r="CF39" s="403"/>
      <c r="CG39" s="403"/>
      <c r="CH39" s="403"/>
      <c r="CI39" s="403"/>
      <c r="CJ39" s="403"/>
      <c r="CK39" s="403"/>
      <c r="CL39" s="403"/>
      <c r="CM39" s="403"/>
      <c r="CN39" s="189"/>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86"/>
      <c r="DG39" s="405" t="str">
        <f>IF('各会計、関係団体の財政状況及び健全化判断比率'!BR12="","",'各会計、関係団体の財政状況及び健全化判断比率'!BR12)</f>
        <v/>
      </c>
      <c r="DH39" s="405"/>
      <c r="DI39" s="193"/>
      <c r="DJ39" s="161"/>
      <c r="DK39" s="161"/>
      <c r="DL39" s="161"/>
      <c r="DM39" s="161"/>
      <c r="DN39" s="161"/>
      <c r="DO39" s="161"/>
    </row>
    <row r="40" spans="1:119" ht="32.25" customHeight="1" x14ac:dyDescent="0.15">
      <c r="A40" s="162"/>
      <c r="B40" s="188"/>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89"/>
      <c r="U40" s="404" t="str">
        <f t="shared" si="4"/>
        <v/>
      </c>
      <c r="V40" s="404"/>
      <c r="W40" s="403"/>
      <c r="X40" s="403"/>
      <c r="Y40" s="403"/>
      <c r="Z40" s="403"/>
      <c r="AA40" s="403"/>
      <c r="AB40" s="403"/>
      <c r="AC40" s="403"/>
      <c r="AD40" s="403"/>
      <c r="AE40" s="403"/>
      <c r="AF40" s="403"/>
      <c r="AG40" s="403"/>
      <c r="AH40" s="403"/>
      <c r="AI40" s="403"/>
      <c r="AJ40" s="403"/>
      <c r="AK40" s="403"/>
      <c r="AL40" s="189"/>
      <c r="AM40" s="404" t="str">
        <f t="shared" si="0"/>
        <v/>
      </c>
      <c r="AN40" s="404"/>
      <c r="AO40" s="403"/>
      <c r="AP40" s="403"/>
      <c r="AQ40" s="403"/>
      <c r="AR40" s="403"/>
      <c r="AS40" s="403"/>
      <c r="AT40" s="403"/>
      <c r="AU40" s="403"/>
      <c r="AV40" s="403"/>
      <c r="AW40" s="403"/>
      <c r="AX40" s="403"/>
      <c r="AY40" s="403"/>
      <c r="AZ40" s="403"/>
      <c r="BA40" s="403"/>
      <c r="BB40" s="403"/>
      <c r="BC40" s="403"/>
      <c r="BD40" s="189"/>
      <c r="BE40" s="404" t="str">
        <f t="shared" si="1"/>
        <v/>
      </c>
      <c r="BF40" s="404"/>
      <c r="BG40" s="403"/>
      <c r="BH40" s="403"/>
      <c r="BI40" s="403"/>
      <c r="BJ40" s="403"/>
      <c r="BK40" s="403"/>
      <c r="BL40" s="403"/>
      <c r="BM40" s="403"/>
      <c r="BN40" s="403"/>
      <c r="BO40" s="403"/>
      <c r="BP40" s="403"/>
      <c r="BQ40" s="403"/>
      <c r="BR40" s="403"/>
      <c r="BS40" s="403"/>
      <c r="BT40" s="403"/>
      <c r="BU40" s="403"/>
      <c r="BV40" s="189"/>
      <c r="BW40" s="404">
        <f t="shared" si="2"/>
        <v>24</v>
      </c>
      <c r="BX40" s="404"/>
      <c r="BY40" s="403" t="str">
        <f>IF('各会計、関係団体の財政状況及び健全化判断比率'!B74="","",'各会計、関係団体の財政状況及び健全化判断比率'!B74)</f>
        <v>長崎県市町村総合事務組合（交通災害共済事業特別会計）</v>
      </c>
      <c r="BZ40" s="403"/>
      <c r="CA40" s="403"/>
      <c r="CB40" s="403"/>
      <c r="CC40" s="403"/>
      <c r="CD40" s="403"/>
      <c r="CE40" s="403"/>
      <c r="CF40" s="403"/>
      <c r="CG40" s="403"/>
      <c r="CH40" s="403"/>
      <c r="CI40" s="403"/>
      <c r="CJ40" s="403"/>
      <c r="CK40" s="403"/>
      <c r="CL40" s="403"/>
      <c r="CM40" s="403"/>
      <c r="CN40" s="189"/>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86"/>
      <c r="DG40" s="405" t="str">
        <f>IF('各会計、関係団体の財政状況及び健全化判断比率'!BR13="","",'各会計、関係団体の財政状況及び健全化判断比率'!BR13)</f>
        <v/>
      </c>
      <c r="DH40" s="405"/>
      <c r="DI40" s="193"/>
      <c r="DJ40" s="161"/>
      <c r="DK40" s="161"/>
      <c r="DL40" s="161"/>
      <c r="DM40" s="161"/>
      <c r="DN40" s="161"/>
      <c r="DO40" s="161"/>
    </row>
    <row r="41" spans="1:119" ht="32.25" customHeight="1" x14ac:dyDescent="0.15">
      <c r="A41" s="162"/>
      <c r="B41" s="188"/>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89"/>
      <c r="U41" s="404" t="str">
        <f t="shared" si="4"/>
        <v/>
      </c>
      <c r="V41" s="404"/>
      <c r="W41" s="403"/>
      <c r="X41" s="403"/>
      <c r="Y41" s="403"/>
      <c r="Z41" s="403"/>
      <c r="AA41" s="403"/>
      <c r="AB41" s="403"/>
      <c r="AC41" s="403"/>
      <c r="AD41" s="403"/>
      <c r="AE41" s="403"/>
      <c r="AF41" s="403"/>
      <c r="AG41" s="403"/>
      <c r="AH41" s="403"/>
      <c r="AI41" s="403"/>
      <c r="AJ41" s="403"/>
      <c r="AK41" s="403"/>
      <c r="AL41" s="189"/>
      <c r="AM41" s="404" t="str">
        <f t="shared" si="0"/>
        <v/>
      </c>
      <c r="AN41" s="404"/>
      <c r="AO41" s="403"/>
      <c r="AP41" s="403"/>
      <c r="AQ41" s="403"/>
      <c r="AR41" s="403"/>
      <c r="AS41" s="403"/>
      <c r="AT41" s="403"/>
      <c r="AU41" s="403"/>
      <c r="AV41" s="403"/>
      <c r="AW41" s="403"/>
      <c r="AX41" s="403"/>
      <c r="AY41" s="403"/>
      <c r="AZ41" s="403"/>
      <c r="BA41" s="403"/>
      <c r="BB41" s="403"/>
      <c r="BC41" s="403"/>
      <c r="BD41" s="189"/>
      <c r="BE41" s="404" t="str">
        <f t="shared" si="1"/>
        <v/>
      </c>
      <c r="BF41" s="404"/>
      <c r="BG41" s="403"/>
      <c r="BH41" s="403"/>
      <c r="BI41" s="403"/>
      <c r="BJ41" s="403"/>
      <c r="BK41" s="403"/>
      <c r="BL41" s="403"/>
      <c r="BM41" s="403"/>
      <c r="BN41" s="403"/>
      <c r="BO41" s="403"/>
      <c r="BP41" s="403"/>
      <c r="BQ41" s="403"/>
      <c r="BR41" s="403"/>
      <c r="BS41" s="403"/>
      <c r="BT41" s="403"/>
      <c r="BU41" s="403"/>
      <c r="BV41" s="189"/>
      <c r="BW41" s="404">
        <f t="shared" si="2"/>
        <v>25</v>
      </c>
      <c r="BX41" s="404"/>
      <c r="BY41" s="403" t="str">
        <f>IF('各会計、関係団体の財政状況及び健全化判断比率'!B75="","",'各会計、関係団体の財政状況及び健全化判断比率'!B75)</f>
        <v>長崎県後期高齢者医療広域連合（普通会計）</v>
      </c>
      <c r="BZ41" s="403"/>
      <c r="CA41" s="403"/>
      <c r="CB41" s="403"/>
      <c r="CC41" s="403"/>
      <c r="CD41" s="403"/>
      <c r="CE41" s="403"/>
      <c r="CF41" s="403"/>
      <c r="CG41" s="403"/>
      <c r="CH41" s="403"/>
      <c r="CI41" s="403"/>
      <c r="CJ41" s="403"/>
      <c r="CK41" s="403"/>
      <c r="CL41" s="403"/>
      <c r="CM41" s="403"/>
      <c r="CN41" s="189"/>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86"/>
      <c r="DG41" s="405" t="str">
        <f>IF('各会計、関係団体の財政状況及び健全化判断比率'!BR14="","",'各会計、関係団体の財政状況及び健全化判断比率'!BR14)</f>
        <v/>
      </c>
      <c r="DH41" s="405"/>
      <c r="DI41" s="193"/>
      <c r="DJ41" s="161"/>
      <c r="DK41" s="161"/>
      <c r="DL41" s="161"/>
      <c r="DM41" s="161"/>
      <c r="DN41" s="161"/>
      <c r="DO41" s="161"/>
    </row>
    <row r="42" spans="1:119" ht="32.25" customHeight="1" x14ac:dyDescent="0.15">
      <c r="A42" s="161"/>
      <c r="B42" s="188"/>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89"/>
      <c r="U42" s="404" t="str">
        <f t="shared" si="4"/>
        <v/>
      </c>
      <c r="V42" s="404"/>
      <c r="W42" s="403"/>
      <c r="X42" s="403"/>
      <c r="Y42" s="403"/>
      <c r="Z42" s="403"/>
      <c r="AA42" s="403"/>
      <c r="AB42" s="403"/>
      <c r="AC42" s="403"/>
      <c r="AD42" s="403"/>
      <c r="AE42" s="403"/>
      <c r="AF42" s="403"/>
      <c r="AG42" s="403"/>
      <c r="AH42" s="403"/>
      <c r="AI42" s="403"/>
      <c r="AJ42" s="403"/>
      <c r="AK42" s="403"/>
      <c r="AL42" s="189"/>
      <c r="AM42" s="404" t="str">
        <f t="shared" si="0"/>
        <v/>
      </c>
      <c r="AN42" s="404"/>
      <c r="AO42" s="403"/>
      <c r="AP42" s="403"/>
      <c r="AQ42" s="403"/>
      <c r="AR42" s="403"/>
      <c r="AS42" s="403"/>
      <c r="AT42" s="403"/>
      <c r="AU42" s="403"/>
      <c r="AV42" s="403"/>
      <c r="AW42" s="403"/>
      <c r="AX42" s="403"/>
      <c r="AY42" s="403"/>
      <c r="AZ42" s="403"/>
      <c r="BA42" s="403"/>
      <c r="BB42" s="403"/>
      <c r="BC42" s="403"/>
      <c r="BD42" s="189"/>
      <c r="BE42" s="404" t="str">
        <f t="shared" si="1"/>
        <v/>
      </c>
      <c r="BF42" s="404"/>
      <c r="BG42" s="403"/>
      <c r="BH42" s="403"/>
      <c r="BI42" s="403"/>
      <c r="BJ42" s="403"/>
      <c r="BK42" s="403"/>
      <c r="BL42" s="403"/>
      <c r="BM42" s="403"/>
      <c r="BN42" s="403"/>
      <c r="BO42" s="403"/>
      <c r="BP42" s="403"/>
      <c r="BQ42" s="403"/>
      <c r="BR42" s="403"/>
      <c r="BS42" s="403"/>
      <c r="BT42" s="403"/>
      <c r="BU42" s="403"/>
      <c r="BV42" s="189"/>
      <c r="BW42" s="404">
        <f t="shared" si="2"/>
        <v>26</v>
      </c>
      <c r="BX42" s="404"/>
      <c r="BY42" s="403" t="str">
        <f>IF('各会計、関係団体の財政状況及び健全化判断比率'!B76="","",'各会計、関係団体の財政状況及び健全化判断比率'!B76)</f>
        <v>長崎県後期高齢者医療広域連合（事業会計）</v>
      </c>
      <c r="BZ42" s="403"/>
      <c r="CA42" s="403"/>
      <c r="CB42" s="403"/>
      <c r="CC42" s="403"/>
      <c r="CD42" s="403"/>
      <c r="CE42" s="403"/>
      <c r="CF42" s="403"/>
      <c r="CG42" s="403"/>
      <c r="CH42" s="403"/>
      <c r="CI42" s="403"/>
      <c r="CJ42" s="403"/>
      <c r="CK42" s="403"/>
      <c r="CL42" s="403"/>
      <c r="CM42" s="403"/>
      <c r="CN42" s="189"/>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86"/>
      <c r="DG42" s="405" t="str">
        <f>IF('各会計、関係団体の財政状況及び健全化判断比率'!BR15="","",'各会計、関係団体の財政状況及び健全化判断比率'!BR15)</f>
        <v/>
      </c>
      <c r="DH42" s="405"/>
      <c r="DI42" s="193"/>
      <c r="DJ42" s="161"/>
      <c r="DK42" s="161"/>
      <c r="DL42" s="161"/>
      <c r="DM42" s="161"/>
      <c r="DN42" s="161"/>
      <c r="DO42" s="161"/>
    </row>
    <row r="43" spans="1:119" ht="32.25" customHeight="1" x14ac:dyDescent="0.15">
      <c r="A43" s="161"/>
      <c r="B43" s="188"/>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89"/>
      <c r="U43" s="404" t="str">
        <f t="shared" si="4"/>
        <v/>
      </c>
      <c r="V43" s="404"/>
      <c r="W43" s="403"/>
      <c r="X43" s="403"/>
      <c r="Y43" s="403"/>
      <c r="Z43" s="403"/>
      <c r="AA43" s="403"/>
      <c r="AB43" s="403"/>
      <c r="AC43" s="403"/>
      <c r="AD43" s="403"/>
      <c r="AE43" s="403"/>
      <c r="AF43" s="403"/>
      <c r="AG43" s="403"/>
      <c r="AH43" s="403"/>
      <c r="AI43" s="403"/>
      <c r="AJ43" s="403"/>
      <c r="AK43" s="403"/>
      <c r="AL43" s="189"/>
      <c r="AM43" s="404" t="str">
        <f t="shared" si="0"/>
        <v/>
      </c>
      <c r="AN43" s="404"/>
      <c r="AO43" s="403"/>
      <c r="AP43" s="403"/>
      <c r="AQ43" s="403"/>
      <c r="AR43" s="403"/>
      <c r="AS43" s="403"/>
      <c r="AT43" s="403"/>
      <c r="AU43" s="403"/>
      <c r="AV43" s="403"/>
      <c r="AW43" s="403"/>
      <c r="AX43" s="403"/>
      <c r="AY43" s="403"/>
      <c r="AZ43" s="403"/>
      <c r="BA43" s="403"/>
      <c r="BB43" s="403"/>
      <c r="BC43" s="403"/>
      <c r="BD43" s="189"/>
      <c r="BE43" s="404" t="str">
        <f t="shared" si="1"/>
        <v/>
      </c>
      <c r="BF43" s="404"/>
      <c r="BG43" s="403"/>
      <c r="BH43" s="403"/>
      <c r="BI43" s="403"/>
      <c r="BJ43" s="403"/>
      <c r="BK43" s="403"/>
      <c r="BL43" s="403"/>
      <c r="BM43" s="403"/>
      <c r="BN43" s="403"/>
      <c r="BO43" s="403"/>
      <c r="BP43" s="403"/>
      <c r="BQ43" s="403"/>
      <c r="BR43" s="403"/>
      <c r="BS43" s="403"/>
      <c r="BT43" s="403"/>
      <c r="BU43" s="403"/>
      <c r="BV43" s="189"/>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89"/>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86"/>
      <c r="DG43" s="405" t="str">
        <f>IF('各会計、関係団体の財政状況及び健全化判断比率'!BR16="","",'各会計、関係団体の財政状況及び健全化判断比率'!BR16)</f>
        <v/>
      </c>
      <c r="DH43" s="405"/>
      <c r="DI43" s="193"/>
      <c r="DJ43" s="161"/>
      <c r="DK43" s="161"/>
      <c r="DL43" s="161"/>
      <c r="DM43" s="161"/>
      <c r="DN43" s="161"/>
      <c r="DO43" s="161"/>
    </row>
    <row r="44" spans="1:119" ht="13.5" customHeight="1" thickBot="1" x14ac:dyDescent="0.2">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x14ac:dyDescent="0.1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x14ac:dyDescent="0.15">
      <c r="B46" s="161" t="s">
        <v>202</v>
      </c>
      <c r="C46" s="161"/>
      <c r="D46" s="161"/>
      <c r="E46" s="161" t="s">
        <v>203</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x14ac:dyDescent="0.15">
      <c r="B47" s="161"/>
      <c r="C47" s="161"/>
      <c r="D47" s="161"/>
      <c r="E47" s="161" t="s">
        <v>204</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x14ac:dyDescent="0.15">
      <c r="B48" s="161"/>
      <c r="C48" s="161"/>
      <c r="D48" s="161"/>
      <c r="E48" s="161" t="s">
        <v>205</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x14ac:dyDescent="0.15">
      <c r="E49" s="197" t="s">
        <v>206</v>
      </c>
    </row>
    <row r="50" spans="5:5" x14ac:dyDescent="0.15">
      <c r="E50" s="163" t="s">
        <v>207</v>
      </c>
    </row>
    <row r="51" spans="5:5" x14ac:dyDescent="0.15">
      <c r="E51" s="163" t="s">
        <v>208</v>
      </c>
    </row>
    <row r="52" spans="5:5" x14ac:dyDescent="0.15">
      <c r="E52" s="163" t="s">
        <v>209</v>
      </c>
    </row>
    <row r="53" spans="5:5" x14ac:dyDescent="0.15">
      <c r="E53" s="163"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cA3utFLtEKothM3/qk5pCN62Bjcl+LlaugiqZCq3+FpeC4FSAfTDCLLmbxJAulal6nbtBhL3YIwtMybFbxggg==" saltValue="wD3HJEm4N+YnhR4AeS3V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1" customWidth="1"/>
    <col min="96" max="133" width="1.625" style="217" customWidth="1"/>
    <col min="134" max="143" width="1.625" style="201" customWidth="1"/>
    <col min="144" max="16384" width="0" style="201" hidden="1"/>
  </cols>
  <sheetData>
    <row r="1" spans="2:143" ht="22.5" customHeight="1" thickBot="1" x14ac:dyDescent="0.2">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773" t="s">
        <v>211</v>
      </c>
      <c r="DI1" s="774"/>
      <c r="DJ1" s="774"/>
      <c r="DK1" s="774"/>
      <c r="DL1" s="774"/>
      <c r="DM1" s="774"/>
      <c r="DN1" s="775"/>
      <c r="DO1" s="201"/>
      <c r="DP1" s="773" t="s">
        <v>212</v>
      </c>
      <c r="DQ1" s="774"/>
      <c r="DR1" s="774"/>
      <c r="DS1" s="774"/>
      <c r="DT1" s="774"/>
      <c r="DU1" s="774"/>
      <c r="DV1" s="774"/>
      <c r="DW1" s="774"/>
      <c r="DX1" s="774"/>
      <c r="DY1" s="774"/>
      <c r="DZ1" s="774"/>
      <c r="EA1" s="774"/>
      <c r="EB1" s="774"/>
      <c r="EC1" s="775"/>
      <c r="ED1" s="199"/>
      <c r="EE1" s="199"/>
      <c r="EF1" s="199"/>
      <c r="EG1" s="199"/>
      <c r="EH1" s="199"/>
      <c r="EI1" s="199"/>
      <c r="EJ1" s="199"/>
      <c r="EK1" s="199"/>
      <c r="EL1" s="199"/>
      <c r="EM1" s="199"/>
    </row>
    <row r="2" spans="2:143" ht="22.5" customHeight="1" x14ac:dyDescent="0.15">
      <c r="B2" s="202" t="s">
        <v>213</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5" customFormat="1" ht="11.25" customHeight="1" x14ac:dyDescent="0.15">
      <c r="B5" s="740" t="s">
        <v>224</v>
      </c>
      <c r="C5" s="741"/>
      <c r="D5" s="741"/>
      <c r="E5" s="741"/>
      <c r="F5" s="741"/>
      <c r="G5" s="741"/>
      <c r="H5" s="741"/>
      <c r="I5" s="741"/>
      <c r="J5" s="741"/>
      <c r="K5" s="741"/>
      <c r="L5" s="741"/>
      <c r="M5" s="741"/>
      <c r="N5" s="741"/>
      <c r="O5" s="741"/>
      <c r="P5" s="741"/>
      <c r="Q5" s="742"/>
      <c r="R5" s="706">
        <v>3575939</v>
      </c>
      <c r="S5" s="707"/>
      <c r="T5" s="707"/>
      <c r="U5" s="707"/>
      <c r="V5" s="707"/>
      <c r="W5" s="707"/>
      <c r="X5" s="707"/>
      <c r="Y5" s="753"/>
      <c r="Z5" s="771">
        <v>16.7</v>
      </c>
      <c r="AA5" s="771"/>
      <c r="AB5" s="771"/>
      <c r="AC5" s="771"/>
      <c r="AD5" s="772">
        <v>3575873</v>
      </c>
      <c r="AE5" s="772"/>
      <c r="AF5" s="772"/>
      <c r="AG5" s="772"/>
      <c r="AH5" s="772"/>
      <c r="AI5" s="772"/>
      <c r="AJ5" s="772"/>
      <c r="AK5" s="772"/>
      <c r="AL5" s="754">
        <v>40.1</v>
      </c>
      <c r="AM5" s="723"/>
      <c r="AN5" s="723"/>
      <c r="AO5" s="755"/>
      <c r="AP5" s="740" t="s">
        <v>225</v>
      </c>
      <c r="AQ5" s="741"/>
      <c r="AR5" s="741"/>
      <c r="AS5" s="741"/>
      <c r="AT5" s="741"/>
      <c r="AU5" s="741"/>
      <c r="AV5" s="741"/>
      <c r="AW5" s="741"/>
      <c r="AX5" s="741"/>
      <c r="AY5" s="741"/>
      <c r="AZ5" s="741"/>
      <c r="BA5" s="741"/>
      <c r="BB5" s="741"/>
      <c r="BC5" s="741"/>
      <c r="BD5" s="741"/>
      <c r="BE5" s="741"/>
      <c r="BF5" s="742"/>
      <c r="BG5" s="641">
        <v>3575192</v>
      </c>
      <c r="BH5" s="644"/>
      <c r="BI5" s="644"/>
      <c r="BJ5" s="644"/>
      <c r="BK5" s="644"/>
      <c r="BL5" s="644"/>
      <c r="BM5" s="644"/>
      <c r="BN5" s="645"/>
      <c r="BO5" s="703">
        <v>100</v>
      </c>
      <c r="BP5" s="703"/>
      <c r="BQ5" s="703"/>
      <c r="BR5" s="703"/>
      <c r="BS5" s="704">
        <v>37714</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15">
      <c r="B6" s="638" t="s">
        <v>229</v>
      </c>
      <c r="C6" s="639"/>
      <c r="D6" s="639"/>
      <c r="E6" s="639"/>
      <c r="F6" s="639"/>
      <c r="G6" s="639"/>
      <c r="H6" s="639"/>
      <c r="I6" s="639"/>
      <c r="J6" s="639"/>
      <c r="K6" s="639"/>
      <c r="L6" s="639"/>
      <c r="M6" s="639"/>
      <c r="N6" s="639"/>
      <c r="O6" s="639"/>
      <c r="P6" s="639"/>
      <c r="Q6" s="640"/>
      <c r="R6" s="641">
        <v>186429</v>
      </c>
      <c r="S6" s="644"/>
      <c r="T6" s="644"/>
      <c r="U6" s="644"/>
      <c r="V6" s="644"/>
      <c r="W6" s="644"/>
      <c r="X6" s="644"/>
      <c r="Y6" s="645"/>
      <c r="Z6" s="703">
        <v>0.9</v>
      </c>
      <c r="AA6" s="703"/>
      <c r="AB6" s="703"/>
      <c r="AC6" s="703"/>
      <c r="AD6" s="704">
        <v>186429</v>
      </c>
      <c r="AE6" s="704"/>
      <c r="AF6" s="704"/>
      <c r="AG6" s="704"/>
      <c r="AH6" s="704"/>
      <c r="AI6" s="704"/>
      <c r="AJ6" s="704"/>
      <c r="AK6" s="704"/>
      <c r="AL6" s="646">
        <v>2.1</v>
      </c>
      <c r="AM6" s="647"/>
      <c r="AN6" s="647"/>
      <c r="AO6" s="705"/>
      <c r="AP6" s="638" t="s">
        <v>230</v>
      </c>
      <c r="AQ6" s="639"/>
      <c r="AR6" s="639"/>
      <c r="AS6" s="639"/>
      <c r="AT6" s="639"/>
      <c r="AU6" s="639"/>
      <c r="AV6" s="639"/>
      <c r="AW6" s="639"/>
      <c r="AX6" s="639"/>
      <c r="AY6" s="639"/>
      <c r="AZ6" s="639"/>
      <c r="BA6" s="639"/>
      <c r="BB6" s="639"/>
      <c r="BC6" s="639"/>
      <c r="BD6" s="639"/>
      <c r="BE6" s="639"/>
      <c r="BF6" s="640"/>
      <c r="BG6" s="641">
        <v>3575192</v>
      </c>
      <c r="BH6" s="644"/>
      <c r="BI6" s="644"/>
      <c r="BJ6" s="644"/>
      <c r="BK6" s="644"/>
      <c r="BL6" s="644"/>
      <c r="BM6" s="644"/>
      <c r="BN6" s="645"/>
      <c r="BO6" s="703">
        <v>100</v>
      </c>
      <c r="BP6" s="703"/>
      <c r="BQ6" s="703"/>
      <c r="BR6" s="703"/>
      <c r="BS6" s="704">
        <v>37714</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175383</v>
      </c>
      <c r="CS6" s="644"/>
      <c r="CT6" s="644"/>
      <c r="CU6" s="644"/>
      <c r="CV6" s="644"/>
      <c r="CW6" s="644"/>
      <c r="CX6" s="644"/>
      <c r="CY6" s="645"/>
      <c r="CZ6" s="754">
        <v>0.8</v>
      </c>
      <c r="DA6" s="723"/>
      <c r="DB6" s="723"/>
      <c r="DC6" s="757"/>
      <c r="DD6" s="649">
        <v>2225</v>
      </c>
      <c r="DE6" s="644"/>
      <c r="DF6" s="644"/>
      <c r="DG6" s="644"/>
      <c r="DH6" s="644"/>
      <c r="DI6" s="644"/>
      <c r="DJ6" s="644"/>
      <c r="DK6" s="644"/>
      <c r="DL6" s="644"/>
      <c r="DM6" s="644"/>
      <c r="DN6" s="644"/>
      <c r="DO6" s="644"/>
      <c r="DP6" s="645"/>
      <c r="DQ6" s="649">
        <v>175373</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3234</v>
      </c>
      <c r="S7" s="644"/>
      <c r="T7" s="644"/>
      <c r="U7" s="644"/>
      <c r="V7" s="644"/>
      <c r="W7" s="644"/>
      <c r="X7" s="644"/>
      <c r="Y7" s="645"/>
      <c r="Z7" s="703">
        <v>0</v>
      </c>
      <c r="AA7" s="703"/>
      <c r="AB7" s="703"/>
      <c r="AC7" s="703"/>
      <c r="AD7" s="704">
        <v>3234</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999236</v>
      </c>
      <c r="BH7" s="644"/>
      <c r="BI7" s="644"/>
      <c r="BJ7" s="644"/>
      <c r="BK7" s="644"/>
      <c r="BL7" s="644"/>
      <c r="BM7" s="644"/>
      <c r="BN7" s="645"/>
      <c r="BO7" s="703">
        <v>27.9</v>
      </c>
      <c r="BP7" s="703"/>
      <c r="BQ7" s="703"/>
      <c r="BR7" s="703"/>
      <c r="BS7" s="704">
        <v>37714</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4464290</v>
      </c>
      <c r="CS7" s="644"/>
      <c r="CT7" s="644"/>
      <c r="CU7" s="644"/>
      <c r="CV7" s="644"/>
      <c r="CW7" s="644"/>
      <c r="CX7" s="644"/>
      <c r="CY7" s="645"/>
      <c r="CZ7" s="703">
        <v>21.6</v>
      </c>
      <c r="DA7" s="703"/>
      <c r="DB7" s="703"/>
      <c r="DC7" s="703"/>
      <c r="DD7" s="649">
        <v>42419</v>
      </c>
      <c r="DE7" s="644"/>
      <c r="DF7" s="644"/>
      <c r="DG7" s="644"/>
      <c r="DH7" s="644"/>
      <c r="DI7" s="644"/>
      <c r="DJ7" s="644"/>
      <c r="DK7" s="644"/>
      <c r="DL7" s="644"/>
      <c r="DM7" s="644"/>
      <c r="DN7" s="644"/>
      <c r="DO7" s="644"/>
      <c r="DP7" s="645"/>
      <c r="DQ7" s="649">
        <v>2688065</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5843</v>
      </c>
      <c r="S8" s="644"/>
      <c r="T8" s="644"/>
      <c r="U8" s="644"/>
      <c r="V8" s="644"/>
      <c r="W8" s="644"/>
      <c r="X8" s="644"/>
      <c r="Y8" s="645"/>
      <c r="Z8" s="703">
        <v>0</v>
      </c>
      <c r="AA8" s="703"/>
      <c r="AB8" s="703"/>
      <c r="AC8" s="703"/>
      <c r="AD8" s="704">
        <v>5843</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36912</v>
      </c>
      <c r="BH8" s="644"/>
      <c r="BI8" s="644"/>
      <c r="BJ8" s="644"/>
      <c r="BK8" s="644"/>
      <c r="BL8" s="644"/>
      <c r="BM8" s="644"/>
      <c r="BN8" s="645"/>
      <c r="BO8" s="703">
        <v>1</v>
      </c>
      <c r="BP8" s="703"/>
      <c r="BQ8" s="703"/>
      <c r="BR8" s="703"/>
      <c r="BS8" s="649" t="s">
        <v>175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5646104</v>
      </c>
      <c r="CS8" s="644"/>
      <c r="CT8" s="644"/>
      <c r="CU8" s="644"/>
      <c r="CV8" s="644"/>
      <c r="CW8" s="644"/>
      <c r="CX8" s="644"/>
      <c r="CY8" s="645"/>
      <c r="CZ8" s="703">
        <v>27.3</v>
      </c>
      <c r="DA8" s="703"/>
      <c r="DB8" s="703"/>
      <c r="DC8" s="703"/>
      <c r="DD8" s="649">
        <v>191569</v>
      </c>
      <c r="DE8" s="644"/>
      <c r="DF8" s="644"/>
      <c r="DG8" s="644"/>
      <c r="DH8" s="644"/>
      <c r="DI8" s="644"/>
      <c r="DJ8" s="644"/>
      <c r="DK8" s="644"/>
      <c r="DL8" s="644"/>
      <c r="DM8" s="644"/>
      <c r="DN8" s="644"/>
      <c r="DO8" s="644"/>
      <c r="DP8" s="645"/>
      <c r="DQ8" s="649">
        <v>2486044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6017</v>
      </c>
      <c r="S9" s="644"/>
      <c r="T9" s="644"/>
      <c r="U9" s="644"/>
      <c r="V9" s="644"/>
      <c r="W9" s="644"/>
      <c r="X9" s="644"/>
      <c r="Y9" s="645"/>
      <c r="Z9" s="703">
        <v>0</v>
      </c>
      <c r="AA9" s="703"/>
      <c r="AB9" s="703"/>
      <c r="AC9" s="703"/>
      <c r="AD9" s="704">
        <v>6017</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709527</v>
      </c>
      <c r="BH9" s="644"/>
      <c r="BI9" s="644"/>
      <c r="BJ9" s="644"/>
      <c r="BK9" s="644"/>
      <c r="BL9" s="644"/>
      <c r="BM9" s="644"/>
      <c r="BN9" s="645"/>
      <c r="BO9" s="703">
        <v>19.8</v>
      </c>
      <c r="BP9" s="703"/>
      <c r="BQ9" s="703"/>
      <c r="BR9" s="703"/>
      <c r="BS9" s="649" t="s">
        <v>175</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1708319</v>
      </c>
      <c r="CS9" s="644"/>
      <c r="CT9" s="644"/>
      <c r="CU9" s="644"/>
      <c r="CV9" s="644"/>
      <c r="CW9" s="644"/>
      <c r="CX9" s="644"/>
      <c r="CY9" s="645"/>
      <c r="CZ9" s="703">
        <v>8.3000000000000007</v>
      </c>
      <c r="DA9" s="703"/>
      <c r="DB9" s="703"/>
      <c r="DC9" s="703"/>
      <c r="DD9" s="649">
        <v>53529</v>
      </c>
      <c r="DE9" s="644"/>
      <c r="DF9" s="644"/>
      <c r="DG9" s="644"/>
      <c r="DH9" s="644"/>
      <c r="DI9" s="644"/>
      <c r="DJ9" s="644"/>
      <c r="DK9" s="644"/>
      <c r="DL9" s="644"/>
      <c r="DM9" s="644"/>
      <c r="DN9" s="644"/>
      <c r="DO9" s="644"/>
      <c r="DP9" s="645"/>
      <c r="DQ9" s="649">
        <v>1502919</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242</v>
      </c>
      <c r="S10" s="644"/>
      <c r="T10" s="644"/>
      <c r="U10" s="644"/>
      <c r="V10" s="644"/>
      <c r="W10" s="644"/>
      <c r="X10" s="644"/>
      <c r="Y10" s="645"/>
      <c r="Z10" s="703" t="s">
        <v>242</v>
      </c>
      <c r="AA10" s="703"/>
      <c r="AB10" s="703"/>
      <c r="AC10" s="703"/>
      <c r="AD10" s="704" t="s">
        <v>242</v>
      </c>
      <c r="AE10" s="704"/>
      <c r="AF10" s="704"/>
      <c r="AG10" s="704"/>
      <c r="AH10" s="704"/>
      <c r="AI10" s="704"/>
      <c r="AJ10" s="704"/>
      <c r="AK10" s="704"/>
      <c r="AL10" s="646" t="s">
        <v>175</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62441</v>
      </c>
      <c r="BH10" s="644"/>
      <c r="BI10" s="644"/>
      <c r="BJ10" s="644"/>
      <c r="BK10" s="644"/>
      <c r="BL10" s="644"/>
      <c r="BM10" s="644"/>
      <c r="BN10" s="645"/>
      <c r="BO10" s="703">
        <v>1.7</v>
      </c>
      <c r="BP10" s="703"/>
      <c r="BQ10" s="703"/>
      <c r="BR10" s="703"/>
      <c r="BS10" s="649" t="s">
        <v>175</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12888</v>
      </c>
      <c r="CS10" s="644"/>
      <c r="CT10" s="644"/>
      <c r="CU10" s="644"/>
      <c r="CV10" s="644"/>
      <c r="CW10" s="644"/>
      <c r="CX10" s="644"/>
      <c r="CY10" s="645"/>
      <c r="CZ10" s="703">
        <v>0.1</v>
      </c>
      <c r="DA10" s="703"/>
      <c r="DB10" s="703"/>
      <c r="DC10" s="703"/>
      <c r="DD10" s="649" t="s">
        <v>242</v>
      </c>
      <c r="DE10" s="644"/>
      <c r="DF10" s="644"/>
      <c r="DG10" s="644"/>
      <c r="DH10" s="644"/>
      <c r="DI10" s="644"/>
      <c r="DJ10" s="644"/>
      <c r="DK10" s="644"/>
      <c r="DL10" s="644"/>
      <c r="DM10" s="644"/>
      <c r="DN10" s="644"/>
      <c r="DO10" s="644"/>
      <c r="DP10" s="645"/>
      <c r="DQ10" s="649">
        <v>12888</v>
      </c>
      <c r="DR10" s="644"/>
      <c r="DS10" s="644"/>
      <c r="DT10" s="644"/>
      <c r="DU10" s="644"/>
      <c r="DV10" s="644"/>
      <c r="DW10" s="644"/>
      <c r="DX10" s="644"/>
      <c r="DY10" s="644"/>
      <c r="DZ10" s="644"/>
      <c r="EA10" s="644"/>
      <c r="EB10" s="644"/>
      <c r="EC10" s="684"/>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246</v>
      </c>
      <c r="S11" s="644"/>
      <c r="T11" s="644"/>
      <c r="U11" s="644"/>
      <c r="V11" s="644"/>
      <c r="W11" s="644"/>
      <c r="X11" s="644"/>
      <c r="Y11" s="645"/>
      <c r="Z11" s="703" t="s">
        <v>246</v>
      </c>
      <c r="AA11" s="703"/>
      <c r="AB11" s="703"/>
      <c r="AC11" s="703"/>
      <c r="AD11" s="704" t="s">
        <v>242</v>
      </c>
      <c r="AE11" s="704"/>
      <c r="AF11" s="704"/>
      <c r="AG11" s="704"/>
      <c r="AH11" s="704"/>
      <c r="AI11" s="704"/>
      <c r="AJ11" s="704"/>
      <c r="AK11" s="704"/>
      <c r="AL11" s="646" t="s">
        <v>246</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190356</v>
      </c>
      <c r="BH11" s="644"/>
      <c r="BI11" s="644"/>
      <c r="BJ11" s="644"/>
      <c r="BK11" s="644"/>
      <c r="BL11" s="644"/>
      <c r="BM11" s="644"/>
      <c r="BN11" s="645"/>
      <c r="BO11" s="703">
        <v>5.3</v>
      </c>
      <c r="BP11" s="703"/>
      <c r="BQ11" s="703"/>
      <c r="BR11" s="703"/>
      <c r="BS11" s="649">
        <v>37714</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1354981</v>
      </c>
      <c r="CS11" s="644"/>
      <c r="CT11" s="644"/>
      <c r="CU11" s="644"/>
      <c r="CV11" s="644"/>
      <c r="CW11" s="644"/>
      <c r="CX11" s="644"/>
      <c r="CY11" s="645"/>
      <c r="CZ11" s="703">
        <v>6.6</v>
      </c>
      <c r="DA11" s="703"/>
      <c r="DB11" s="703"/>
      <c r="DC11" s="703"/>
      <c r="DD11" s="649">
        <v>421932</v>
      </c>
      <c r="DE11" s="644"/>
      <c r="DF11" s="644"/>
      <c r="DG11" s="644"/>
      <c r="DH11" s="644"/>
      <c r="DI11" s="644"/>
      <c r="DJ11" s="644"/>
      <c r="DK11" s="644"/>
      <c r="DL11" s="644"/>
      <c r="DM11" s="644"/>
      <c r="DN11" s="644"/>
      <c r="DO11" s="644"/>
      <c r="DP11" s="645"/>
      <c r="DQ11" s="649">
        <v>597966</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402683</v>
      </c>
      <c r="S12" s="644"/>
      <c r="T12" s="644"/>
      <c r="U12" s="644"/>
      <c r="V12" s="644"/>
      <c r="W12" s="644"/>
      <c r="X12" s="644"/>
      <c r="Y12" s="645"/>
      <c r="Z12" s="703">
        <v>1.9</v>
      </c>
      <c r="AA12" s="703"/>
      <c r="AB12" s="703"/>
      <c r="AC12" s="703"/>
      <c r="AD12" s="704">
        <v>402683</v>
      </c>
      <c r="AE12" s="704"/>
      <c r="AF12" s="704"/>
      <c r="AG12" s="704"/>
      <c r="AH12" s="704"/>
      <c r="AI12" s="704"/>
      <c r="AJ12" s="704"/>
      <c r="AK12" s="704"/>
      <c r="AL12" s="646">
        <v>4.5</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2324784</v>
      </c>
      <c r="BH12" s="644"/>
      <c r="BI12" s="644"/>
      <c r="BJ12" s="644"/>
      <c r="BK12" s="644"/>
      <c r="BL12" s="644"/>
      <c r="BM12" s="644"/>
      <c r="BN12" s="645"/>
      <c r="BO12" s="703">
        <v>65</v>
      </c>
      <c r="BP12" s="703"/>
      <c r="BQ12" s="703"/>
      <c r="BR12" s="703"/>
      <c r="BS12" s="649" t="s">
        <v>242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534524</v>
      </c>
      <c r="CS12" s="644"/>
      <c r="CT12" s="644"/>
      <c r="CU12" s="644"/>
      <c r="CV12" s="644"/>
      <c r="CW12" s="644"/>
      <c r="CX12" s="644"/>
      <c r="CY12" s="645"/>
      <c r="CZ12" s="703">
        <v>2.6</v>
      </c>
      <c r="DA12" s="703"/>
      <c r="DB12" s="703"/>
      <c r="DC12" s="703"/>
      <c r="DD12" s="649">
        <v>15675</v>
      </c>
      <c r="DE12" s="644"/>
      <c r="DF12" s="644"/>
      <c r="DG12" s="644"/>
      <c r="DH12" s="644"/>
      <c r="DI12" s="644"/>
      <c r="DJ12" s="644"/>
      <c r="DK12" s="644"/>
      <c r="DL12" s="644"/>
      <c r="DM12" s="644"/>
      <c r="DN12" s="644"/>
      <c r="DO12" s="644"/>
      <c r="DP12" s="645"/>
      <c r="DQ12" s="649">
        <v>320961</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246</v>
      </c>
      <c r="S13" s="644"/>
      <c r="T13" s="644"/>
      <c r="U13" s="644"/>
      <c r="V13" s="644"/>
      <c r="W13" s="644"/>
      <c r="X13" s="644"/>
      <c r="Y13" s="645"/>
      <c r="Z13" s="703" t="s">
        <v>246</v>
      </c>
      <c r="AA13" s="703"/>
      <c r="AB13" s="703"/>
      <c r="AC13" s="703"/>
      <c r="AD13" s="704" t="s">
        <v>175</v>
      </c>
      <c r="AE13" s="704"/>
      <c r="AF13" s="704"/>
      <c r="AG13" s="704"/>
      <c r="AH13" s="704"/>
      <c r="AI13" s="704"/>
      <c r="AJ13" s="704"/>
      <c r="AK13" s="704"/>
      <c r="AL13" s="646" t="s">
        <v>242</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2186396</v>
      </c>
      <c r="BH13" s="644"/>
      <c r="BI13" s="644"/>
      <c r="BJ13" s="644"/>
      <c r="BK13" s="644"/>
      <c r="BL13" s="644"/>
      <c r="BM13" s="644"/>
      <c r="BN13" s="645"/>
      <c r="BO13" s="703">
        <v>61.1</v>
      </c>
      <c r="BP13" s="703"/>
      <c r="BQ13" s="703"/>
      <c r="BR13" s="703"/>
      <c r="BS13" s="649" t="s">
        <v>242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1468304</v>
      </c>
      <c r="CS13" s="644"/>
      <c r="CT13" s="644"/>
      <c r="CU13" s="644"/>
      <c r="CV13" s="644"/>
      <c r="CW13" s="644"/>
      <c r="CX13" s="644"/>
      <c r="CY13" s="645"/>
      <c r="CZ13" s="703">
        <v>7.1</v>
      </c>
      <c r="DA13" s="703"/>
      <c r="DB13" s="703"/>
      <c r="DC13" s="703"/>
      <c r="DD13" s="649">
        <v>977904</v>
      </c>
      <c r="DE13" s="644"/>
      <c r="DF13" s="644"/>
      <c r="DG13" s="644"/>
      <c r="DH13" s="644"/>
      <c r="DI13" s="644"/>
      <c r="DJ13" s="644"/>
      <c r="DK13" s="644"/>
      <c r="DL13" s="644"/>
      <c r="DM13" s="644"/>
      <c r="DN13" s="644"/>
      <c r="DO13" s="644"/>
      <c r="DP13" s="645"/>
      <c r="DQ13" s="649">
        <v>491290</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246</v>
      </c>
      <c r="S14" s="644"/>
      <c r="T14" s="644"/>
      <c r="U14" s="644"/>
      <c r="V14" s="644"/>
      <c r="W14" s="644"/>
      <c r="X14" s="644"/>
      <c r="Y14" s="645"/>
      <c r="Z14" s="703" t="s">
        <v>242</v>
      </c>
      <c r="AA14" s="703"/>
      <c r="AB14" s="703"/>
      <c r="AC14" s="703"/>
      <c r="AD14" s="704" t="s">
        <v>246</v>
      </c>
      <c r="AE14" s="704"/>
      <c r="AF14" s="704"/>
      <c r="AG14" s="704"/>
      <c r="AH14" s="704"/>
      <c r="AI14" s="704"/>
      <c r="AJ14" s="704"/>
      <c r="AK14" s="704"/>
      <c r="AL14" s="646" t="s">
        <v>246</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87239</v>
      </c>
      <c r="BH14" s="644"/>
      <c r="BI14" s="644"/>
      <c r="BJ14" s="644"/>
      <c r="BK14" s="644"/>
      <c r="BL14" s="644"/>
      <c r="BM14" s="644"/>
      <c r="BN14" s="645"/>
      <c r="BO14" s="703">
        <v>2.4</v>
      </c>
      <c r="BP14" s="703"/>
      <c r="BQ14" s="703"/>
      <c r="BR14" s="703"/>
      <c r="BS14" s="649" t="s">
        <v>242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864581</v>
      </c>
      <c r="CS14" s="644"/>
      <c r="CT14" s="644"/>
      <c r="CU14" s="644"/>
      <c r="CV14" s="644"/>
      <c r="CW14" s="644"/>
      <c r="CX14" s="644"/>
      <c r="CY14" s="645"/>
      <c r="CZ14" s="703">
        <v>4.2</v>
      </c>
      <c r="DA14" s="703"/>
      <c r="DB14" s="703"/>
      <c r="DC14" s="703"/>
      <c r="DD14" s="649">
        <v>294596</v>
      </c>
      <c r="DE14" s="644"/>
      <c r="DF14" s="644"/>
      <c r="DG14" s="644"/>
      <c r="DH14" s="644"/>
      <c r="DI14" s="644"/>
      <c r="DJ14" s="644"/>
      <c r="DK14" s="644"/>
      <c r="DL14" s="644"/>
      <c r="DM14" s="644"/>
      <c r="DN14" s="644"/>
      <c r="DO14" s="644"/>
      <c r="DP14" s="645"/>
      <c r="DQ14" s="649">
        <v>607836</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24002</v>
      </c>
      <c r="S15" s="644"/>
      <c r="T15" s="644"/>
      <c r="U15" s="644"/>
      <c r="V15" s="644"/>
      <c r="W15" s="644"/>
      <c r="X15" s="644"/>
      <c r="Y15" s="645"/>
      <c r="Z15" s="703">
        <v>0.1</v>
      </c>
      <c r="AA15" s="703"/>
      <c r="AB15" s="703"/>
      <c r="AC15" s="703"/>
      <c r="AD15" s="704">
        <v>24002</v>
      </c>
      <c r="AE15" s="704"/>
      <c r="AF15" s="704"/>
      <c r="AG15" s="704"/>
      <c r="AH15" s="704"/>
      <c r="AI15" s="704"/>
      <c r="AJ15" s="704"/>
      <c r="AK15" s="704"/>
      <c r="AL15" s="646">
        <v>0.3</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163933</v>
      </c>
      <c r="BH15" s="644"/>
      <c r="BI15" s="644"/>
      <c r="BJ15" s="644"/>
      <c r="BK15" s="644"/>
      <c r="BL15" s="644"/>
      <c r="BM15" s="644"/>
      <c r="BN15" s="645"/>
      <c r="BO15" s="703">
        <v>4.5999999999999996</v>
      </c>
      <c r="BP15" s="703"/>
      <c r="BQ15" s="703"/>
      <c r="BR15" s="703"/>
      <c r="BS15" s="649" t="s">
        <v>246</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2179584</v>
      </c>
      <c r="CS15" s="644"/>
      <c r="CT15" s="644"/>
      <c r="CU15" s="644"/>
      <c r="CV15" s="644"/>
      <c r="CW15" s="644"/>
      <c r="CX15" s="644"/>
      <c r="CY15" s="645"/>
      <c r="CZ15" s="703">
        <v>10.5</v>
      </c>
      <c r="DA15" s="703"/>
      <c r="DB15" s="703"/>
      <c r="DC15" s="703"/>
      <c r="DD15" s="649">
        <v>1307960</v>
      </c>
      <c r="DE15" s="644"/>
      <c r="DF15" s="644"/>
      <c r="DG15" s="644"/>
      <c r="DH15" s="644"/>
      <c r="DI15" s="644"/>
      <c r="DJ15" s="644"/>
      <c r="DK15" s="644"/>
      <c r="DL15" s="644"/>
      <c r="DM15" s="644"/>
      <c r="DN15" s="644"/>
      <c r="DO15" s="644"/>
      <c r="DP15" s="645"/>
      <c r="DQ15" s="649">
        <v>987825</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246</v>
      </c>
      <c r="S16" s="644"/>
      <c r="T16" s="644"/>
      <c r="U16" s="644"/>
      <c r="V16" s="644"/>
      <c r="W16" s="644"/>
      <c r="X16" s="644"/>
      <c r="Y16" s="645"/>
      <c r="Z16" s="703" t="s">
        <v>246</v>
      </c>
      <c r="AA16" s="703"/>
      <c r="AB16" s="703"/>
      <c r="AC16" s="703"/>
      <c r="AD16" s="704" t="s">
        <v>242</v>
      </c>
      <c r="AE16" s="704"/>
      <c r="AF16" s="704"/>
      <c r="AG16" s="704"/>
      <c r="AH16" s="704"/>
      <c r="AI16" s="704"/>
      <c r="AJ16" s="704"/>
      <c r="AK16" s="704"/>
      <c r="AL16" s="646" t="s">
        <v>175</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242</v>
      </c>
      <c r="BH16" s="644"/>
      <c r="BI16" s="644"/>
      <c r="BJ16" s="644"/>
      <c r="BK16" s="644"/>
      <c r="BL16" s="644"/>
      <c r="BM16" s="644"/>
      <c r="BN16" s="645"/>
      <c r="BO16" s="703" t="s">
        <v>246</v>
      </c>
      <c r="BP16" s="703"/>
      <c r="BQ16" s="703"/>
      <c r="BR16" s="703"/>
      <c r="BS16" s="649" t="s">
        <v>246</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199510</v>
      </c>
      <c r="CS16" s="644"/>
      <c r="CT16" s="644"/>
      <c r="CU16" s="644"/>
      <c r="CV16" s="644"/>
      <c r="CW16" s="644"/>
      <c r="CX16" s="644"/>
      <c r="CY16" s="645"/>
      <c r="CZ16" s="703">
        <v>1</v>
      </c>
      <c r="DA16" s="703"/>
      <c r="DB16" s="703"/>
      <c r="DC16" s="703"/>
      <c r="DD16" s="649" t="s">
        <v>246</v>
      </c>
      <c r="DE16" s="644"/>
      <c r="DF16" s="644"/>
      <c r="DG16" s="644"/>
      <c r="DH16" s="644"/>
      <c r="DI16" s="644"/>
      <c r="DJ16" s="644"/>
      <c r="DK16" s="644"/>
      <c r="DL16" s="644"/>
      <c r="DM16" s="644"/>
      <c r="DN16" s="644"/>
      <c r="DO16" s="644"/>
      <c r="DP16" s="645"/>
      <c r="DQ16" s="649">
        <v>56027</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6776</v>
      </c>
      <c r="S17" s="644"/>
      <c r="T17" s="644"/>
      <c r="U17" s="644"/>
      <c r="V17" s="644"/>
      <c r="W17" s="644"/>
      <c r="X17" s="644"/>
      <c r="Y17" s="645"/>
      <c r="Z17" s="703">
        <v>0</v>
      </c>
      <c r="AA17" s="703"/>
      <c r="AB17" s="703"/>
      <c r="AC17" s="703"/>
      <c r="AD17" s="704">
        <v>6776</v>
      </c>
      <c r="AE17" s="704"/>
      <c r="AF17" s="704"/>
      <c r="AG17" s="704"/>
      <c r="AH17" s="704"/>
      <c r="AI17" s="704"/>
      <c r="AJ17" s="704"/>
      <c r="AK17" s="704"/>
      <c r="AL17" s="646">
        <v>0.1</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246</v>
      </c>
      <c r="BH17" s="644"/>
      <c r="BI17" s="644"/>
      <c r="BJ17" s="644"/>
      <c r="BK17" s="644"/>
      <c r="BL17" s="644"/>
      <c r="BM17" s="644"/>
      <c r="BN17" s="645"/>
      <c r="BO17" s="703" t="s">
        <v>242</v>
      </c>
      <c r="BP17" s="703"/>
      <c r="BQ17" s="703"/>
      <c r="BR17" s="703"/>
      <c r="BS17" s="649" t="s">
        <v>246</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2051583</v>
      </c>
      <c r="CS17" s="644"/>
      <c r="CT17" s="644"/>
      <c r="CU17" s="644"/>
      <c r="CV17" s="644"/>
      <c r="CW17" s="644"/>
      <c r="CX17" s="644"/>
      <c r="CY17" s="645"/>
      <c r="CZ17" s="703">
        <v>9.9</v>
      </c>
      <c r="DA17" s="703"/>
      <c r="DB17" s="703"/>
      <c r="DC17" s="703"/>
      <c r="DD17" s="649" t="s">
        <v>246</v>
      </c>
      <c r="DE17" s="644"/>
      <c r="DF17" s="644"/>
      <c r="DG17" s="644"/>
      <c r="DH17" s="644"/>
      <c r="DI17" s="644"/>
      <c r="DJ17" s="644"/>
      <c r="DK17" s="644"/>
      <c r="DL17" s="644"/>
      <c r="DM17" s="644"/>
      <c r="DN17" s="644"/>
      <c r="DO17" s="644"/>
      <c r="DP17" s="645"/>
      <c r="DQ17" s="649">
        <v>1928877</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5814814</v>
      </c>
      <c r="S18" s="644"/>
      <c r="T18" s="644"/>
      <c r="U18" s="644"/>
      <c r="V18" s="644"/>
      <c r="W18" s="644"/>
      <c r="X18" s="644"/>
      <c r="Y18" s="645"/>
      <c r="Z18" s="703">
        <v>27.2</v>
      </c>
      <c r="AA18" s="703"/>
      <c r="AB18" s="703"/>
      <c r="AC18" s="703"/>
      <c r="AD18" s="704">
        <v>4701558</v>
      </c>
      <c r="AE18" s="704"/>
      <c r="AF18" s="704"/>
      <c r="AG18" s="704"/>
      <c r="AH18" s="704"/>
      <c r="AI18" s="704"/>
      <c r="AJ18" s="704"/>
      <c r="AK18" s="704"/>
      <c r="AL18" s="646">
        <v>52.7</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246</v>
      </c>
      <c r="BH18" s="644"/>
      <c r="BI18" s="644"/>
      <c r="BJ18" s="644"/>
      <c r="BK18" s="644"/>
      <c r="BL18" s="644"/>
      <c r="BM18" s="644"/>
      <c r="BN18" s="645"/>
      <c r="BO18" s="703" t="s">
        <v>246</v>
      </c>
      <c r="BP18" s="703"/>
      <c r="BQ18" s="703"/>
      <c r="BR18" s="703"/>
      <c r="BS18" s="649" t="s">
        <v>175</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v>2</v>
      </c>
      <c r="CS18" s="644"/>
      <c r="CT18" s="644"/>
      <c r="CU18" s="644"/>
      <c r="CV18" s="644"/>
      <c r="CW18" s="644"/>
      <c r="CX18" s="644"/>
      <c r="CY18" s="645"/>
      <c r="CZ18" s="703">
        <v>0</v>
      </c>
      <c r="DA18" s="703"/>
      <c r="DB18" s="703"/>
      <c r="DC18" s="703"/>
      <c r="DD18" s="649">
        <v>2</v>
      </c>
      <c r="DE18" s="644"/>
      <c r="DF18" s="644"/>
      <c r="DG18" s="644"/>
      <c r="DH18" s="644"/>
      <c r="DI18" s="644"/>
      <c r="DJ18" s="644"/>
      <c r="DK18" s="644"/>
      <c r="DL18" s="644"/>
      <c r="DM18" s="644"/>
      <c r="DN18" s="644"/>
      <c r="DO18" s="644"/>
      <c r="DP18" s="645"/>
      <c r="DQ18" s="649">
        <v>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4701558</v>
      </c>
      <c r="S19" s="644"/>
      <c r="T19" s="644"/>
      <c r="U19" s="644"/>
      <c r="V19" s="644"/>
      <c r="W19" s="644"/>
      <c r="X19" s="644"/>
      <c r="Y19" s="645"/>
      <c r="Z19" s="703">
        <v>22</v>
      </c>
      <c r="AA19" s="703"/>
      <c r="AB19" s="703"/>
      <c r="AC19" s="703"/>
      <c r="AD19" s="704">
        <v>4701558</v>
      </c>
      <c r="AE19" s="704"/>
      <c r="AF19" s="704"/>
      <c r="AG19" s="704"/>
      <c r="AH19" s="704"/>
      <c r="AI19" s="704"/>
      <c r="AJ19" s="704"/>
      <c r="AK19" s="704"/>
      <c r="AL19" s="646">
        <v>52.7</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747</v>
      </c>
      <c r="BH19" s="644"/>
      <c r="BI19" s="644"/>
      <c r="BJ19" s="644"/>
      <c r="BK19" s="644"/>
      <c r="BL19" s="644"/>
      <c r="BM19" s="644"/>
      <c r="BN19" s="645"/>
      <c r="BO19" s="703">
        <v>0</v>
      </c>
      <c r="BP19" s="703"/>
      <c r="BQ19" s="703"/>
      <c r="BR19" s="703"/>
      <c r="BS19" s="649" t="s">
        <v>246</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246</v>
      </c>
      <c r="CS19" s="644"/>
      <c r="CT19" s="644"/>
      <c r="CU19" s="644"/>
      <c r="CV19" s="644"/>
      <c r="CW19" s="644"/>
      <c r="CX19" s="644"/>
      <c r="CY19" s="645"/>
      <c r="CZ19" s="703" t="s">
        <v>246</v>
      </c>
      <c r="DA19" s="703"/>
      <c r="DB19" s="703"/>
      <c r="DC19" s="703"/>
      <c r="DD19" s="649" t="s">
        <v>242</v>
      </c>
      <c r="DE19" s="644"/>
      <c r="DF19" s="644"/>
      <c r="DG19" s="644"/>
      <c r="DH19" s="644"/>
      <c r="DI19" s="644"/>
      <c r="DJ19" s="644"/>
      <c r="DK19" s="644"/>
      <c r="DL19" s="644"/>
      <c r="DM19" s="644"/>
      <c r="DN19" s="644"/>
      <c r="DO19" s="644"/>
      <c r="DP19" s="645"/>
      <c r="DQ19" s="649" t="s">
        <v>242</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1113256</v>
      </c>
      <c r="S20" s="644"/>
      <c r="T20" s="644"/>
      <c r="U20" s="644"/>
      <c r="V20" s="644"/>
      <c r="W20" s="644"/>
      <c r="X20" s="644"/>
      <c r="Y20" s="645"/>
      <c r="Z20" s="703">
        <v>5.2</v>
      </c>
      <c r="AA20" s="703"/>
      <c r="AB20" s="703"/>
      <c r="AC20" s="703"/>
      <c r="AD20" s="704" t="s">
        <v>175</v>
      </c>
      <c r="AE20" s="704"/>
      <c r="AF20" s="704"/>
      <c r="AG20" s="704"/>
      <c r="AH20" s="704"/>
      <c r="AI20" s="704"/>
      <c r="AJ20" s="704"/>
      <c r="AK20" s="704"/>
      <c r="AL20" s="646" t="s">
        <v>246</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747</v>
      </c>
      <c r="BH20" s="644"/>
      <c r="BI20" s="644"/>
      <c r="BJ20" s="644"/>
      <c r="BK20" s="644"/>
      <c r="BL20" s="644"/>
      <c r="BM20" s="644"/>
      <c r="BN20" s="645"/>
      <c r="BO20" s="703">
        <v>0</v>
      </c>
      <c r="BP20" s="703"/>
      <c r="BQ20" s="703"/>
      <c r="BR20" s="703"/>
      <c r="BS20" s="649" t="s">
        <v>242</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20660053</v>
      </c>
      <c r="CS20" s="644"/>
      <c r="CT20" s="644"/>
      <c r="CU20" s="644"/>
      <c r="CV20" s="644"/>
      <c r="CW20" s="644"/>
      <c r="CX20" s="644"/>
      <c r="CY20" s="645"/>
      <c r="CZ20" s="703">
        <v>100</v>
      </c>
      <c r="DA20" s="703"/>
      <c r="DB20" s="703"/>
      <c r="DC20" s="703"/>
      <c r="DD20" s="649">
        <v>3307811</v>
      </c>
      <c r="DE20" s="644"/>
      <c r="DF20" s="644"/>
      <c r="DG20" s="644"/>
      <c r="DH20" s="644"/>
      <c r="DI20" s="644"/>
      <c r="DJ20" s="644"/>
      <c r="DK20" s="644"/>
      <c r="DL20" s="644"/>
      <c r="DM20" s="644"/>
      <c r="DN20" s="644"/>
      <c r="DO20" s="644"/>
      <c r="DP20" s="645"/>
      <c r="DQ20" s="649">
        <v>11856073</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242</v>
      </c>
      <c r="S21" s="644"/>
      <c r="T21" s="644"/>
      <c r="U21" s="644"/>
      <c r="V21" s="644"/>
      <c r="W21" s="644"/>
      <c r="X21" s="644"/>
      <c r="Y21" s="645"/>
      <c r="Z21" s="703" t="s">
        <v>242</v>
      </c>
      <c r="AA21" s="703"/>
      <c r="AB21" s="703"/>
      <c r="AC21" s="703"/>
      <c r="AD21" s="704" t="s">
        <v>242</v>
      </c>
      <c r="AE21" s="704"/>
      <c r="AF21" s="704"/>
      <c r="AG21" s="704"/>
      <c r="AH21" s="704"/>
      <c r="AI21" s="704"/>
      <c r="AJ21" s="704"/>
      <c r="AK21" s="704"/>
      <c r="AL21" s="646" t="s">
        <v>242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681</v>
      </c>
      <c r="BH21" s="644"/>
      <c r="BI21" s="644"/>
      <c r="BJ21" s="644"/>
      <c r="BK21" s="644"/>
      <c r="BL21" s="644"/>
      <c r="BM21" s="644"/>
      <c r="BN21" s="645"/>
      <c r="BO21" s="703">
        <v>0</v>
      </c>
      <c r="BP21" s="703"/>
      <c r="BQ21" s="703"/>
      <c r="BR21" s="703"/>
      <c r="BS21" s="649" t="s">
        <v>242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10025737</v>
      </c>
      <c r="S22" s="644"/>
      <c r="T22" s="644"/>
      <c r="U22" s="644"/>
      <c r="V22" s="644"/>
      <c r="W22" s="644"/>
      <c r="X22" s="644"/>
      <c r="Y22" s="645"/>
      <c r="Z22" s="703">
        <v>46.9</v>
      </c>
      <c r="AA22" s="703"/>
      <c r="AB22" s="703"/>
      <c r="AC22" s="703"/>
      <c r="AD22" s="704">
        <v>8912415</v>
      </c>
      <c r="AE22" s="704"/>
      <c r="AF22" s="704"/>
      <c r="AG22" s="704"/>
      <c r="AH22" s="704"/>
      <c r="AI22" s="704"/>
      <c r="AJ22" s="704"/>
      <c r="AK22" s="704"/>
      <c r="AL22" s="646">
        <v>100</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246</v>
      </c>
      <c r="BH22" s="644"/>
      <c r="BI22" s="644"/>
      <c r="BJ22" s="644"/>
      <c r="BK22" s="644"/>
      <c r="BL22" s="644"/>
      <c r="BM22" s="644"/>
      <c r="BN22" s="645"/>
      <c r="BO22" s="703" t="s">
        <v>246</v>
      </c>
      <c r="BP22" s="703"/>
      <c r="BQ22" s="703"/>
      <c r="BR22" s="703"/>
      <c r="BS22" s="649" t="s">
        <v>242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2462</v>
      </c>
      <c r="S23" s="644"/>
      <c r="T23" s="644"/>
      <c r="U23" s="644"/>
      <c r="V23" s="644"/>
      <c r="W23" s="644"/>
      <c r="X23" s="644"/>
      <c r="Y23" s="645"/>
      <c r="Z23" s="703">
        <v>0</v>
      </c>
      <c r="AA23" s="703"/>
      <c r="AB23" s="703"/>
      <c r="AC23" s="703"/>
      <c r="AD23" s="704">
        <v>2462</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66</v>
      </c>
      <c r="BH23" s="644"/>
      <c r="BI23" s="644"/>
      <c r="BJ23" s="644"/>
      <c r="BK23" s="644"/>
      <c r="BL23" s="644"/>
      <c r="BM23" s="644"/>
      <c r="BN23" s="645"/>
      <c r="BO23" s="703">
        <v>0</v>
      </c>
      <c r="BP23" s="703"/>
      <c r="BQ23" s="703"/>
      <c r="BR23" s="703"/>
      <c r="BS23" s="649" t="s">
        <v>246</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160184</v>
      </c>
      <c r="S24" s="644"/>
      <c r="T24" s="644"/>
      <c r="U24" s="644"/>
      <c r="V24" s="644"/>
      <c r="W24" s="644"/>
      <c r="X24" s="644"/>
      <c r="Y24" s="645"/>
      <c r="Z24" s="703">
        <v>0.8</v>
      </c>
      <c r="AA24" s="703"/>
      <c r="AB24" s="703"/>
      <c r="AC24" s="703"/>
      <c r="AD24" s="704" t="s">
        <v>246</v>
      </c>
      <c r="AE24" s="704"/>
      <c r="AF24" s="704"/>
      <c r="AG24" s="704"/>
      <c r="AH24" s="704"/>
      <c r="AI24" s="704"/>
      <c r="AJ24" s="704"/>
      <c r="AK24" s="704"/>
      <c r="AL24" s="646" t="s">
        <v>242</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242</v>
      </c>
      <c r="BH24" s="644"/>
      <c r="BI24" s="644"/>
      <c r="BJ24" s="644"/>
      <c r="BK24" s="644"/>
      <c r="BL24" s="644"/>
      <c r="BM24" s="644"/>
      <c r="BN24" s="645"/>
      <c r="BO24" s="703" t="s">
        <v>246</v>
      </c>
      <c r="BP24" s="703"/>
      <c r="BQ24" s="703"/>
      <c r="BR24" s="703"/>
      <c r="BS24" s="649" t="s">
        <v>242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8225518</v>
      </c>
      <c r="CS24" s="707"/>
      <c r="CT24" s="707"/>
      <c r="CU24" s="707"/>
      <c r="CV24" s="707"/>
      <c r="CW24" s="707"/>
      <c r="CX24" s="707"/>
      <c r="CY24" s="753"/>
      <c r="CZ24" s="754">
        <v>39.799999999999997</v>
      </c>
      <c r="DA24" s="723"/>
      <c r="DB24" s="723"/>
      <c r="DC24" s="757"/>
      <c r="DD24" s="752">
        <v>5493723</v>
      </c>
      <c r="DE24" s="707"/>
      <c r="DF24" s="707"/>
      <c r="DG24" s="707"/>
      <c r="DH24" s="707"/>
      <c r="DI24" s="707"/>
      <c r="DJ24" s="707"/>
      <c r="DK24" s="753"/>
      <c r="DL24" s="752">
        <v>5232706</v>
      </c>
      <c r="DM24" s="707"/>
      <c r="DN24" s="707"/>
      <c r="DO24" s="707"/>
      <c r="DP24" s="707"/>
      <c r="DQ24" s="707"/>
      <c r="DR24" s="707"/>
      <c r="DS24" s="707"/>
      <c r="DT24" s="707"/>
      <c r="DU24" s="707"/>
      <c r="DV24" s="753"/>
      <c r="DW24" s="754">
        <v>55.8</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265840</v>
      </c>
      <c r="S25" s="644"/>
      <c r="T25" s="644"/>
      <c r="U25" s="644"/>
      <c r="V25" s="644"/>
      <c r="W25" s="644"/>
      <c r="X25" s="644"/>
      <c r="Y25" s="645"/>
      <c r="Z25" s="703">
        <v>1.2</v>
      </c>
      <c r="AA25" s="703"/>
      <c r="AB25" s="703"/>
      <c r="AC25" s="703"/>
      <c r="AD25" s="704" t="s">
        <v>242</v>
      </c>
      <c r="AE25" s="704"/>
      <c r="AF25" s="704"/>
      <c r="AG25" s="704"/>
      <c r="AH25" s="704"/>
      <c r="AI25" s="704"/>
      <c r="AJ25" s="704"/>
      <c r="AK25" s="704"/>
      <c r="AL25" s="646" t="s">
        <v>246</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246</v>
      </c>
      <c r="BH25" s="644"/>
      <c r="BI25" s="644"/>
      <c r="BJ25" s="644"/>
      <c r="BK25" s="644"/>
      <c r="BL25" s="644"/>
      <c r="BM25" s="644"/>
      <c r="BN25" s="645"/>
      <c r="BO25" s="703" t="s">
        <v>246</v>
      </c>
      <c r="BP25" s="703"/>
      <c r="BQ25" s="703"/>
      <c r="BR25" s="703"/>
      <c r="BS25" s="649" t="s">
        <v>175</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2820686</v>
      </c>
      <c r="CS25" s="642"/>
      <c r="CT25" s="642"/>
      <c r="CU25" s="642"/>
      <c r="CV25" s="642"/>
      <c r="CW25" s="642"/>
      <c r="CX25" s="642"/>
      <c r="CY25" s="643"/>
      <c r="CZ25" s="646">
        <v>13.7</v>
      </c>
      <c r="DA25" s="675"/>
      <c r="DB25" s="675"/>
      <c r="DC25" s="676"/>
      <c r="DD25" s="649">
        <v>2660491</v>
      </c>
      <c r="DE25" s="642"/>
      <c r="DF25" s="642"/>
      <c r="DG25" s="642"/>
      <c r="DH25" s="642"/>
      <c r="DI25" s="642"/>
      <c r="DJ25" s="642"/>
      <c r="DK25" s="643"/>
      <c r="DL25" s="649">
        <v>2407200</v>
      </c>
      <c r="DM25" s="642"/>
      <c r="DN25" s="642"/>
      <c r="DO25" s="642"/>
      <c r="DP25" s="642"/>
      <c r="DQ25" s="642"/>
      <c r="DR25" s="642"/>
      <c r="DS25" s="642"/>
      <c r="DT25" s="642"/>
      <c r="DU25" s="642"/>
      <c r="DV25" s="643"/>
      <c r="DW25" s="646">
        <v>25.7</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90145</v>
      </c>
      <c r="S26" s="644"/>
      <c r="T26" s="644"/>
      <c r="U26" s="644"/>
      <c r="V26" s="644"/>
      <c r="W26" s="644"/>
      <c r="X26" s="644"/>
      <c r="Y26" s="645"/>
      <c r="Z26" s="703">
        <v>0.4</v>
      </c>
      <c r="AA26" s="703"/>
      <c r="AB26" s="703"/>
      <c r="AC26" s="703"/>
      <c r="AD26" s="704" t="s">
        <v>246</v>
      </c>
      <c r="AE26" s="704"/>
      <c r="AF26" s="704"/>
      <c r="AG26" s="704"/>
      <c r="AH26" s="704"/>
      <c r="AI26" s="704"/>
      <c r="AJ26" s="704"/>
      <c r="AK26" s="704"/>
      <c r="AL26" s="646" t="s">
        <v>242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175</v>
      </c>
      <c r="BH26" s="644"/>
      <c r="BI26" s="644"/>
      <c r="BJ26" s="644"/>
      <c r="BK26" s="644"/>
      <c r="BL26" s="644"/>
      <c r="BM26" s="644"/>
      <c r="BN26" s="645"/>
      <c r="BO26" s="703" t="s">
        <v>242</v>
      </c>
      <c r="BP26" s="703"/>
      <c r="BQ26" s="703"/>
      <c r="BR26" s="703"/>
      <c r="BS26" s="649" t="s">
        <v>246</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1838244</v>
      </c>
      <c r="CS26" s="644"/>
      <c r="CT26" s="644"/>
      <c r="CU26" s="644"/>
      <c r="CV26" s="644"/>
      <c r="CW26" s="644"/>
      <c r="CX26" s="644"/>
      <c r="CY26" s="645"/>
      <c r="CZ26" s="646">
        <v>8.9</v>
      </c>
      <c r="DA26" s="675"/>
      <c r="DB26" s="675"/>
      <c r="DC26" s="676"/>
      <c r="DD26" s="649">
        <v>1711212</v>
      </c>
      <c r="DE26" s="644"/>
      <c r="DF26" s="644"/>
      <c r="DG26" s="644"/>
      <c r="DH26" s="644"/>
      <c r="DI26" s="644"/>
      <c r="DJ26" s="644"/>
      <c r="DK26" s="645"/>
      <c r="DL26" s="649" t="s">
        <v>246</v>
      </c>
      <c r="DM26" s="644"/>
      <c r="DN26" s="644"/>
      <c r="DO26" s="644"/>
      <c r="DP26" s="644"/>
      <c r="DQ26" s="644"/>
      <c r="DR26" s="644"/>
      <c r="DS26" s="644"/>
      <c r="DT26" s="644"/>
      <c r="DU26" s="644"/>
      <c r="DV26" s="645"/>
      <c r="DW26" s="646" t="s">
        <v>175</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2829519</v>
      </c>
      <c r="S27" s="644"/>
      <c r="T27" s="644"/>
      <c r="U27" s="644"/>
      <c r="V27" s="644"/>
      <c r="W27" s="644"/>
      <c r="X27" s="644"/>
      <c r="Y27" s="645"/>
      <c r="Z27" s="703">
        <v>13.3</v>
      </c>
      <c r="AA27" s="703"/>
      <c r="AB27" s="703"/>
      <c r="AC27" s="703"/>
      <c r="AD27" s="704" t="s">
        <v>246</v>
      </c>
      <c r="AE27" s="704"/>
      <c r="AF27" s="704"/>
      <c r="AG27" s="704"/>
      <c r="AH27" s="704"/>
      <c r="AI27" s="704"/>
      <c r="AJ27" s="704"/>
      <c r="AK27" s="704"/>
      <c r="AL27" s="646" t="s">
        <v>242</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3575939</v>
      </c>
      <c r="BH27" s="644"/>
      <c r="BI27" s="644"/>
      <c r="BJ27" s="644"/>
      <c r="BK27" s="644"/>
      <c r="BL27" s="644"/>
      <c r="BM27" s="644"/>
      <c r="BN27" s="645"/>
      <c r="BO27" s="703">
        <v>100</v>
      </c>
      <c r="BP27" s="703"/>
      <c r="BQ27" s="703"/>
      <c r="BR27" s="703"/>
      <c r="BS27" s="649">
        <v>37714</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3353249</v>
      </c>
      <c r="CS27" s="642"/>
      <c r="CT27" s="642"/>
      <c r="CU27" s="642"/>
      <c r="CV27" s="642"/>
      <c r="CW27" s="642"/>
      <c r="CX27" s="642"/>
      <c r="CY27" s="643"/>
      <c r="CZ27" s="646">
        <v>16.2</v>
      </c>
      <c r="DA27" s="675"/>
      <c r="DB27" s="675"/>
      <c r="DC27" s="676"/>
      <c r="DD27" s="649">
        <v>904355</v>
      </c>
      <c r="DE27" s="642"/>
      <c r="DF27" s="642"/>
      <c r="DG27" s="642"/>
      <c r="DH27" s="642"/>
      <c r="DI27" s="642"/>
      <c r="DJ27" s="642"/>
      <c r="DK27" s="643"/>
      <c r="DL27" s="649">
        <v>896629</v>
      </c>
      <c r="DM27" s="642"/>
      <c r="DN27" s="642"/>
      <c r="DO27" s="642"/>
      <c r="DP27" s="642"/>
      <c r="DQ27" s="642"/>
      <c r="DR27" s="642"/>
      <c r="DS27" s="642"/>
      <c r="DT27" s="642"/>
      <c r="DU27" s="642"/>
      <c r="DV27" s="643"/>
      <c r="DW27" s="646">
        <v>9.6</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t="s">
        <v>175</v>
      </c>
      <c r="S28" s="644"/>
      <c r="T28" s="644"/>
      <c r="U28" s="644"/>
      <c r="V28" s="644"/>
      <c r="W28" s="644"/>
      <c r="X28" s="644"/>
      <c r="Y28" s="645"/>
      <c r="Z28" s="703" t="s">
        <v>175</v>
      </c>
      <c r="AA28" s="703"/>
      <c r="AB28" s="703"/>
      <c r="AC28" s="703"/>
      <c r="AD28" s="704" t="s">
        <v>175</v>
      </c>
      <c r="AE28" s="704"/>
      <c r="AF28" s="704"/>
      <c r="AG28" s="704"/>
      <c r="AH28" s="704"/>
      <c r="AI28" s="704"/>
      <c r="AJ28" s="704"/>
      <c r="AK28" s="704"/>
      <c r="AL28" s="646" t="s">
        <v>246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2051583</v>
      </c>
      <c r="CS28" s="644"/>
      <c r="CT28" s="644"/>
      <c r="CU28" s="644"/>
      <c r="CV28" s="644"/>
      <c r="CW28" s="644"/>
      <c r="CX28" s="644"/>
      <c r="CY28" s="645"/>
      <c r="CZ28" s="646">
        <v>9.9</v>
      </c>
      <c r="DA28" s="675"/>
      <c r="DB28" s="675"/>
      <c r="DC28" s="676"/>
      <c r="DD28" s="649">
        <v>1928877</v>
      </c>
      <c r="DE28" s="644"/>
      <c r="DF28" s="644"/>
      <c r="DG28" s="644"/>
      <c r="DH28" s="644"/>
      <c r="DI28" s="644"/>
      <c r="DJ28" s="644"/>
      <c r="DK28" s="645"/>
      <c r="DL28" s="649">
        <v>1928877</v>
      </c>
      <c r="DM28" s="644"/>
      <c r="DN28" s="644"/>
      <c r="DO28" s="644"/>
      <c r="DP28" s="644"/>
      <c r="DQ28" s="644"/>
      <c r="DR28" s="644"/>
      <c r="DS28" s="644"/>
      <c r="DT28" s="644"/>
      <c r="DU28" s="644"/>
      <c r="DV28" s="645"/>
      <c r="DW28" s="646">
        <v>20.6</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1893792</v>
      </c>
      <c r="S29" s="644"/>
      <c r="T29" s="644"/>
      <c r="U29" s="644"/>
      <c r="V29" s="644"/>
      <c r="W29" s="644"/>
      <c r="X29" s="644"/>
      <c r="Y29" s="645"/>
      <c r="Z29" s="703">
        <v>8.9</v>
      </c>
      <c r="AA29" s="703"/>
      <c r="AB29" s="703"/>
      <c r="AC29" s="703"/>
      <c r="AD29" s="704" t="s">
        <v>246</v>
      </c>
      <c r="AE29" s="704"/>
      <c r="AF29" s="704"/>
      <c r="AG29" s="704"/>
      <c r="AH29" s="704"/>
      <c r="AI29" s="704"/>
      <c r="AJ29" s="704"/>
      <c r="AK29" s="704"/>
      <c r="AL29" s="646" t="s">
        <v>246</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2051558</v>
      </c>
      <c r="CS29" s="642"/>
      <c r="CT29" s="642"/>
      <c r="CU29" s="642"/>
      <c r="CV29" s="642"/>
      <c r="CW29" s="642"/>
      <c r="CX29" s="642"/>
      <c r="CY29" s="643"/>
      <c r="CZ29" s="646">
        <v>9.9</v>
      </c>
      <c r="DA29" s="675"/>
      <c r="DB29" s="675"/>
      <c r="DC29" s="676"/>
      <c r="DD29" s="649">
        <v>1928852</v>
      </c>
      <c r="DE29" s="642"/>
      <c r="DF29" s="642"/>
      <c r="DG29" s="642"/>
      <c r="DH29" s="642"/>
      <c r="DI29" s="642"/>
      <c r="DJ29" s="642"/>
      <c r="DK29" s="643"/>
      <c r="DL29" s="649">
        <v>1928852</v>
      </c>
      <c r="DM29" s="642"/>
      <c r="DN29" s="642"/>
      <c r="DO29" s="642"/>
      <c r="DP29" s="642"/>
      <c r="DQ29" s="642"/>
      <c r="DR29" s="642"/>
      <c r="DS29" s="642"/>
      <c r="DT29" s="642"/>
      <c r="DU29" s="642"/>
      <c r="DV29" s="643"/>
      <c r="DW29" s="646">
        <v>20.6</v>
      </c>
      <c r="DX29" s="675"/>
      <c r="DY29" s="675"/>
      <c r="DZ29" s="675"/>
      <c r="EA29" s="675"/>
      <c r="EB29" s="675"/>
      <c r="EC29" s="677"/>
    </row>
    <row r="30" spans="2:133" ht="11.25" customHeight="1" x14ac:dyDescent="0.15">
      <c r="B30" s="638" t="s">
        <v>307</v>
      </c>
      <c r="C30" s="639"/>
      <c r="D30" s="639"/>
      <c r="E30" s="639"/>
      <c r="F30" s="639"/>
      <c r="G30" s="639"/>
      <c r="H30" s="639"/>
      <c r="I30" s="639"/>
      <c r="J30" s="639"/>
      <c r="K30" s="639"/>
      <c r="L30" s="639"/>
      <c r="M30" s="639"/>
      <c r="N30" s="639"/>
      <c r="O30" s="639"/>
      <c r="P30" s="639"/>
      <c r="Q30" s="640"/>
      <c r="R30" s="641">
        <v>334795</v>
      </c>
      <c r="S30" s="644"/>
      <c r="T30" s="644"/>
      <c r="U30" s="644"/>
      <c r="V30" s="644"/>
      <c r="W30" s="644"/>
      <c r="X30" s="644"/>
      <c r="Y30" s="645"/>
      <c r="Z30" s="703">
        <v>1.6</v>
      </c>
      <c r="AA30" s="703"/>
      <c r="AB30" s="703"/>
      <c r="AC30" s="703"/>
      <c r="AD30" s="704" t="s">
        <v>246</v>
      </c>
      <c r="AE30" s="704"/>
      <c r="AF30" s="704"/>
      <c r="AG30" s="704"/>
      <c r="AH30" s="704"/>
      <c r="AI30" s="704"/>
      <c r="AJ30" s="704"/>
      <c r="AK30" s="704"/>
      <c r="AL30" s="646" t="s">
        <v>246</v>
      </c>
      <c r="AM30" s="647"/>
      <c r="AN30" s="647"/>
      <c r="AO30" s="705"/>
      <c r="AP30" s="731" t="s">
        <v>308</v>
      </c>
      <c r="AQ30" s="732"/>
      <c r="AR30" s="732"/>
      <c r="AS30" s="732"/>
      <c r="AT30" s="737" t="s">
        <v>309</v>
      </c>
      <c r="AU30" s="206"/>
      <c r="AV30" s="206"/>
      <c r="AW30" s="206"/>
      <c r="AX30" s="740" t="s">
        <v>185</v>
      </c>
      <c r="AY30" s="741"/>
      <c r="AZ30" s="741"/>
      <c r="BA30" s="741"/>
      <c r="BB30" s="741"/>
      <c r="BC30" s="741"/>
      <c r="BD30" s="741"/>
      <c r="BE30" s="741"/>
      <c r="BF30" s="742"/>
      <c r="BG30" s="721">
        <v>99.7</v>
      </c>
      <c r="BH30" s="722"/>
      <c r="BI30" s="722"/>
      <c r="BJ30" s="722"/>
      <c r="BK30" s="722"/>
      <c r="BL30" s="722"/>
      <c r="BM30" s="723">
        <v>98.4</v>
      </c>
      <c r="BN30" s="722"/>
      <c r="BO30" s="722"/>
      <c r="BP30" s="722"/>
      <c r="BQ30" s="724"/>
      <c r="BR30" s="721">
        <v>99.7</v>
      </c>
      <c r="BS30" s="722"/>
      <c r="BT30" s="722"/>
      <c r="BU30" s="722"/>
      <c r="BV30" s="722"/>
      <c r="BW30" s="722"/>
      <c r="BX30" s="723">
        <v>98.1</v>
      </c>
      <c r="BY30" s="722"/>
      <c r="BZ30" s="722"/>
      <c r="CA30" s="722"/>
      <c r="CB30" s="724"/>
      <c r="CD30" s="727"/>
      <c r="CE30" s="728"/>
      <c r="CF30" s="685" t="s">
        <v>310</v>
      </c>
      <c r="CG30" s="682"/>
      <c r="CH30" s="682"/>
      <c r="CI30" s="682"/>
      <c r="CJ30" s="682"/>
      <c r="CK30" s="682"/>
      <c r="CL30" s="682"/>
      <c r="CM30" s="682"/>
      <c r="CN30" s="682"/>
      <c r="CO30" s="682"/>
      <c r="CP30" s="682"/>
      <c r="CQ30" s="683"/>
      <c r="CR30" s="641">
        <v>1887883</v>
      </c>
      <c r="CS30" s="644"/>
      <c r="CT30" s="644"/>
      <c r="CU30" s="644"/>
      <c r="CV30" s="644"/>
      <c r="CW30" s="644"/>
      <c r="CX30" s="644"/>
      <c r="CY30" s="645"/>
      <c r="CZ30" s="646">
        <v>9.1</v>
      </c>
      <c r="DA30" s="675"/>
      <c r="DB30" s="675"/>
      <c r="DC30" s="676"/>
      <c r="DD30" s="649">
        <v>1777385</v>
      </c>
      <c r="DE30" s="644"/>
      <c r="DF30" s="644"/>
      <c r="DG30" s="644"/>
      <c r="DH30" s="644"/>
      <c r="DI30" s="644"/>
      <c r="DJ30" s="644"/>
      <c r="DK30" s="645"/>
      <c r="DL30" s="649">
        <v>1777385</v>
      </c>
      <c r="DM30" s="644"/>
      <c r="DN30" s="644"/>
      <c r="DO30" s="644"/>
      <c r="DP30" s="644"/>
      <c r="DQ30" s="644"/>
      <c r="DR30" s="644"/>
      <c r="DS30" s="644"/>
      <c r="DT30" s="644"/>
      <c r="DU30" s="644"/>
      <c r="DV30" s="645"/>
      <c r="DW30" s="646">
        <v>19</v>
      </c>
      <c r="DX30" s="675"/>
      <c r="DY30" s="675"/>
      <c r="DZ30" s="675"/>
      <c r="EA30" s="675"/>
      <c r="EB30" s="675"/>
      <c r="EC30" s="677"/>
    </row>
    <row r="31" spans="2:133" ht="11.25" customHeight="1" x14ac:dyDescent="0.15">
      <c r="B31" s="638" t="s">
        <v>311</v>
      </c>
      <c r="C31" s="639"/>
      <c r="D31" s="639"/>
      <c r="E31" s="639"/>
      <c r="F31" s="639"/>
      <c r="G31" s="639"/>
      <c r="H31" s="639"/>
      <c r="I31" s="639"/>
      <c r="J31" s="639"/>
      <c r="K31" s="639"/>
      <c r="L31" s="639"/>
      <c r="M31" s="639"/>
      <c r="N31" s="639"/>
      <c r="O31" s="639"/>
      <c r="P31" s="639"/>
      <c r="Q31" s="640"/>
      <c r="R31" s="641">
        <v>961509</v>
      </c>
      <c r="S31" s="644"/>
      <c r="T31" s="644"/>
      <c r="U31" s="644"/>
      <c r="V31" s="644"/>
      <c r="W31" s="644"/>
      <c r="X31" s="644"/>
      <c r="Y31" s="645"/>
      <c r="Z31" s="703">
        <v>4.5</v>
      </c>
      <c r="AA31" s="703"/>
      <c r="AB31" s="703"/>
      <c r="AC31" s="703"/>
      <c r="AD31" s="704" t="s">
        <v>242</v>
      </c>
      <c r="AE31" s="704"/>
      <c r="AF31" s="704"/>
      <c r="AG31" s="704"/>
      <c r="AH31" s="704"/>
      <c r="AI31" s="704"/>
      <c r="AJ31" s="704"/>
      <c r="AK31" s="704"/>
      <c r="AL31" s="646" t="s">
        <v>246</v>
      </c>
      <c r="AM31" s="647"/>
      <c r="AN31" s="647"/>
      <c r="AO31" s="705"/>
      <c r="AP31" s="733"/>
      <c r="AQ31" s="734"/>
      <c r="AR31" s="734"/>
      <c r="AS31" s="734"/>
      <c r="AT31" s="738"/>
      <c r="AU31" s="205" t="s">
        <v>312</v>
      </c>
      <c r="AV31" s="205"/>
      <c r="AW31" s="205"/>
      <c r="AX31" s="638" t="s">
        <v>313</v>
      </c>
      <c r="AY31" s="639"/>
      <c r="AZ31" s="639"/>
      <c r="BA31" s="639"/>
      <c r="BB31" s="639"/>
      <c r="BC31" s="639"/>
      <c r="BD31" s="639"/>
      <c r="BE31" s="639"/>
      <c r="BF31" s="640"/>
      <c r="BG31" s="719">
        <v>99.6</v>
      </c>
      <c r="BH31" s="642"/>
      <c r="BI31" s="642"/>
      <c r="BJ31" s="642"/>
      <c r="BK31" s="642"/>
      <c r="BL31" s="642"/>
      <c r="BM31" s="647">
        <v>97.8</v>
      </c>
      <c r="BN31" s="720"/>
      <c r="BO31" s="720"/>
      <c r="BP31" s="720"/>
      <c r="BQ31" s="681"/>
      <c r="BR31" s="719">
        <v>99.5</v>
      </c>
      <c r="BS31" s="642"/>
      <c r="BT31" s="642"/>
      <c r="BU31" s="642"/>
      <c r="BV31" s="642"/>
      <c r="BW31" s="642"/>
      <c r="BX31" s="647">
        <v>97.4</v>
      </c>
      <c r="BY31" s="720"/>
      <c r="BZ31" s="720"/>
      <c r="CA31" s="720"/>
      <c r="CB31" s="681"/>
      <c r="CD31" s="727"/>
      <c r="CE31" s="728"/>
      <c r="CF31" s="685" t="s">
        <v>314</v>
      </c>
      <c r="CG31" s="682"/>
      <c r="CH31" s="682"/>
      <c r="CI31" s="682"/>
      <c r="CJ31" s="682"/>
      <c r="CK31" s="682"/>
      <c r="CL31" s="682"/>
      <c r="CM31" s="682"/>
      <c r="CN31" s="682"/>
      <c r="CO31" s="682"/>
      <c r="CP31" s="682"/>
      <c r="CQ31" s="683"/>
      <c r="CR31" s="641">
        <v>163675</v>
      </c>
      <c r="CS31" s="642"/>
      <c r="CT31" s="642"/>
      <c r="CU31" s="642"/>
      <c r="CV31" s="642"/>
      <c r="CW31" s="642"/>
      <c r="CX31" s="642"/>
      <c r="CY31" s="643"/>
      <c r="CZ31" s="646">
        <v>0.8</v>
      </c>
      <c r="DA31" s="675"/>
      <c r="DB31" s="675"/>
      <c r="DC31" s="676"/>
      <c r="DD31" s="649">
        <v>151467</v>
      </c>
      <c r="DE31" s="642"/>
      <c r="DF31" s="642"/>
      <c r="DG31" s="642"/>
      <c r="DH31" s="642"/>
      <c r="DI31" s="642"/>
      <c r="DJ31" s="642"/>
      <c r="DK31" s="643"/>
      <c r="DL31" s="649">
        <v>151467</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315</v>
      </c>
      <c r="C32" s="639"/>
      <c r="D32" s="639"/>
      <c r="E32" s="639"/>
      <c r="F32" s="639"/>
      <c r="G32" s="639"/>
      <c r="H32" s="639"/>
      <c r="I32" s="639"/>
      <c r="J32" s="639"/>
      <c r="K32" s="639"/>
      <c r="L32" s="639"/>
      <c r="M32" s="639"/>
      <c r="N32" s="639"/>
      <c r="O32" s="639"/>
      <c r="P32" s="639"/>
      <c r="Q32" s="640"/>
      <c r="R32" s="641">
        <v>1883889</v>
      </c>
      <c r="S32" s="644"/>
      <c r="T32" s="644"/>
      <c r="U32" s="644"/>
      <c r="V32" s="644"/>
      <c r="W32" s="644"/>
      <c r="X32" s="644"/>
      <c r="Y32" s="645"/>
      <c r="Z32" s="703">
        <v>8.8000000000000007</v>
      </c>
      <c r="AA32" s="703"/>
      <c r="AB32" s="703"/>
      <c r="AC32" s="703"/>
      <c r="AD32" s="704" t="s">
        <v>175</v>
      </c>
      <c r="AE32" s="704"/>
      <c r="AF32" s="704"/>
      <c r="AG32" s="704"/>
      <c r="AH32" s="704"/>
      <c r="AI32" s="704"/>
      <c r="AJ32" s="704"/>
      <c r="AK32" s="704"/>
      <c r="AL32" s="646" t="s">
        <v>246</v>
      </c>
      <c r="AM32" s="647"/>
      <c r="AN32" s="647"/>
      <c r="AO32" s="705"/>
      <c r="AP32" s="735"/>
      <c r="AQ32" s="736"/>
      <c r="AR32" s="736"/>
      <c r="AS32" s="736"/>
      <c r="AT32" s="739"/>
      <c r="AU32" s="207"/>
      <c r="AV32" s="207"/>
      <c r="AW32" s="207"/>
      <c r="AX32" s="653" t="s">
        <v>316</v>
      </c>
      <c r="AY32" s="654"/>
      <c r="AZ32" s="654"/>
      <c r="BA32" s="654"/>
      <c r="BB32" s="654"/>
      <c r="BC32" s="654"/>
      <c r="BD32" s="654"/>
      <c r="BE32" s="654"/>
      <c r="BF32" s="655"/>
      <c r="BG32" s="718">
        <v>99.8</v>
      </c>
      <c r="BH32" s="657"/>
      <c r="BI32" s="657"/>
      <c r="BJ32" s="657"/>
      <c r="BK32" s="657"/>
      <c r="BL32" s="657"/>
      <c r="BM32" s="701">
        <v>98.6</v>
      </c>
      <c r="BN32" s="657"/>
      <c r="BO32" s="657"/>
      <c r="BP32" s="657"/>
      <c r="BQ32" s="694"/>
      <c r="BR32" s="718">
        <v>99.8</v>
      </c>
      <c r="BS32" s="657"/>
      <c r="BT32" s="657"/>
      <c r="BU32" s="657"/>
      <c r="BV32" s="657"/>
      <c r="BW32" s="657"/>
      <c r="BX32" s="701">
        <v>98.3</v>
      </c>
      <c r="BY32" s="657"/>
      <c r="BZ32" s="657"/>
      <c r="CA32" s="657"/>
      <c r="CB32" s="694"/>
      <c r="CD32" s="729"/>
      <c r="CE32" s="730"/>
      <c r="CF32" s="685" t="s">
        <v>317</v>
      </c>
      <c r="CG32" s="682"/>
      <c r="CH32" s="682"/>
      <c r="CI32" s="682"/>
      <c r="CJ32" s="682"/>
      <c r="CK32" s="682"/>
      <c r="CL32" s="682"/>
      <c r="CM32" s="682"/>
      <c r="CN32" s="682"/>
      <c r="CO32" s="682"/>
      <c r="CP32" s="682"/>
      <c r="CQ32" s="683"/>
      <c r="CR32" s="641">
        <v>25</v>
      </c>
      <c r="CS32" s="644"/>
      <c r="CT32" s="644"/>
      <c r="CU32" s="644"/>
      <c r="CV32" s="644"/>
      <c r="CW32" s="644"/>
      <c r="CX32" s="644"/>
      <c r="CY32" s="645"/>
      <c r="CZ32" s="646">
        <v>0</v>
      </c>
      <c r="DA32" s="675"/>
      <c r="DB32" s="675"/>
      <c r="DC32" s="676"/>
      <c r="DD32" s="649">
        <v>25</v>
      </c>
      <c r="DE32" s="644"/>
      <c r="DF32" s="644"/>
      <c r="DG32" s="644"/>
      <c r="DH32" s="644"/>
      <c r="DI32" s="644"/>
      <c r="DJ32" s="644"/>
      <c r="DK32" s="645"/>
      <c r="DL32" s="649">
        <v>25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318</v>
      </c>
      <c r="C33" s="639"/>
      <c r="D33" s="639"/>
      <c r="E33" s="639"/>
      <c r="F33" s="639"/>
      <c r="G33" s="639"/>
      <c r="H33" s="639"/>
      <c r="I33" s="639"/>
      <c r="J33" s="639"/>
      <c r="K33" s="639"/>
      <c r="L33" s="639"/>
      <c r="M33" s="639"/>
      <c r="N33" s="639"/>
      <c r="O33" s="639"/>
      <c r="P33" s="639"/>
      <c r="Q33" s="640"/>
      <c r="R33" s="641">
        <v>635898</v>
      </c>
      <c r="S33" s="644"/>
      <c r="T33" s="644"/>
      <c r="U33" s="644"/>
      <c r="V33" s="644"/>
      <c r="W33" s="644"/>
      <c r="X33" s="644"/>
      <c r="Y33" s="645"/>
      <c r="Z33" s="703">
        <v>3</v>
      </c>
      <c r="AA33" s="703"/>
      <c r="AB33" s="703"/>
      <c r="AC33" s="703"/>
      <c r="AD33" s="704" t="s">
        <v>242</v>
      </c>
      <c r="AE33" s="704"/>
      <c r="AF33" s="704"/>
      <c r="AG33" s="704"/>
      <c r="AH33" s="704"/>
      <c r="AI33" s="704"/>
      <c r="AJ33" s="704"/>
      <c r="AK33" s="704"/>
      <c r="AL33" s="646" t="s">
        <v>246</v>
      </c>
      <c r="AM33" s="647"/>
      <c r="AN33" s="647"/>
      <c r="AO33" s="705"/>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85" t="s">
        <v>319</v>
      </c>
      <c r="CE33" s="682"/>
      <c r="CF33" s="682"/>
      <c r="CG33" s="682"/>
      <c r="CH33" s="682"/>
      <c r="CI33" s="682"/>
      <c r="CJ33" s="682"/>
      <c r="CK33" s="682"/>
      <c r="CL33" s="682"/>
      <c r="CM33" s="682"/>
      <c r="CN33" s="682"/>
      <c r="CO33" s="682"/>
      <c r="CP33" s="682"/>
      <c r="CQ33" s="683"/>
      <c r="CR33" s="641">
        <v>8927214</v>
      </c>
      <c r="CS33" s="642"/>
      <c r="CT33" s="642"/>
      <c r="CU33" s="642"/>
      <c r="CV33" s="642"/>
      <c r="CW33" s="642"/>
      <c r="CX33" s="642"/>
      <c r="CY33" s="643"/>
      <c r="CZ33" s="646">
        <v>43.2</v>
      </c>
      <c r="DA33" s="675"/>
      <c r="DB33" s="675"/>
      <c r="DC33" s="676"/>
      <c r="DD33" s="649">
        <v>5719663</v>
      </c>
      <c r="DE33" s="642"/>
      <c r="DF33" s="642"/>
      <c r="DG33" s="642"/>
      <c r="DH33" s="642"/>
      <c r="DI33" s="642"/>
      <c r="DJ33" s="642"/>
      <c r="DK33" s="643"/>
      <c r="DL33" s="649">
        <v>3812606</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320</v>
      </c>
      <c r="C34" s="639"/>
      <c r="D34" s="639"/>
      <c r="E34" s="639"/>
      <c r="F34" s="639"/>
      <c r="G34" s="639"/>
      <c r="H34" s="639"/>
      <c r="I34" s="639"/>
      <c r="J34" s="639"/>
      <c r="K34" s="639"/>
      <c r="L34" s="639"/>
      <c r="M34" s="639"/>
      <c r="N34" s="639"/>
      <c r="O34" s="639"/>
      <c r="P34" s="639"/>
      <c r="Q34" s="640"/>
      <c r="R34" s="641">
        <v>262515</v>
      </c>
      <c r="S34" s="644"/>
      <c r="T34" s="644"/>
      <c r="U34" s="644"/>
      <c r="V34" s="644"/>
      <c r="W34" s="644"/>
      <c r="X34" s="644"/>
      <c r="Y34" s="645"/>
      <c r="Z34" s="703">
        <v>1.2</v>
      </c>
      <c r="AA34" s="703"/>
      <c r="AB34" s="703"/>
      <c r="AC34" s="703"/>
      <c r="AD34" s="704">
        <v>12</v>
      </c>
      <c r="AE34" s="704"/>
      <c r="AF34" s="704"/>
      <c r="AG34" s="704"/>
      <c r="AH34" s="704"/>
      <c r="AI34" s="704"/>
      <c r="AJ34" s="704"/>
      <c r="AK34" s="704"/>
      <c r="AL34" s="646">
        <v>0</v>
      </c>
      <c r="AM34" s="647"/>
      <c r="AN34" s="647"/>
      <c r="AO34" s="705"/>
      <c r="AP34" s="210"/>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2525567</v>
      </c>
      <c r="CS34" s="644"/>
      <c r="CT34" s="644"/>
      <c r="CU34" s="644"/>
      <c r="CV34" s="644"/>
      <c r="CW34" s="644"/>
      <c r="CX34" s="644"/>
      <c r="CY34" s="645"/>
      <c r="CZ34" s="646">
        <v>12.2</v>
      </c>
      <c r="DA34" s="675"/>
      <c r="DB34" s="675"/>
      <c r="DC34" s="676"/>
      <c r="DD34" s="649">
        <v>1619242</v>
      </c>
      <c r="DE34" s="644"/>
      <c r="DF34" s="644"/>
      <c r="DG34" s="644"/>
      <c r="DH34" s="644"/>
      <c r="DI34" s="644"/>
      <c r="DJ34" s="644"/>
      <c r="DK34" s="645"/>
      <c r="DL34" s="649">
        <v>1183571</v>
      </c>
      <c r="DM34" s="644"/>
      <c r="DN34" s="644"/>
      <c r="DO34" s="644"/>
      <c r="DP34" s="644"/>
      <c r="DQ34" s="644"/>
      <c r="DR34" s="644"/>
      <c r="DS34" s="644"/>
      <c r="DT34" s="644"/>
      <c r="DU34" s="644"/>
      <c r="DV34" s="645"/>
      <c r="DW34" s="646">
        <v>12.6</v>
      </c>
      <c r="DX34" s="675"/>
      <c r="DY34" s="675"/>
      <c r="DZ34" s="675"/>
      <c r="EA34" s="675"/>
      <c r="EB34" s="675"/>
      <c r="EC34" s="677"/>
    </row>
    <row r="35" spans="2:133" ht="11.25" customHeight="1" x14ac:dyDescent="0.15">
      <c r="B35" s="638" t="s">
        <v>324</v>
      </c>
      <c r="C35" s="639"/>
      <c r="D35" s="639"/>
      <c r="E35" s="639"/>
      <c r="F35" s="639"/>
      <c r="G35" s="639"/>
      <c r="H35" s="639"/>
      <c r="I35" s="639"/>
      <c r="J35" s="639"/>
      <c r="K35" s="639"/>
      <c r="L35" s="639"/>
      <c r="M35" s="639"/>
      <c r="N35" s="639"/>
      <c r="O35" s="639"/>
      <c r="P35" s="639"/>
      <c r="Q35" s="640"/>
      <c r="R35" s="641">
        <v>2007800</v>
      </c>
      <c r="S35" s="644"/>
      <c r="T35" s="644"/>
      <c r="U35" s="644"/>
      <c r="V35" s="644"/>
      <c r="W35" s="644"/>
      <c r="X35" s="644"/>
      <c r="Y35" s="645"/>
      <c r="Z35" s="703">
        <v>9.4</v>
      </c>
      <c r="AA35" s="703"/>
      <c r="AB35" s="703"/>
      <c r="AC35" s="703"/>
      <c r="AD35" s="704" t="s">
        <v>242</v>
      </c>
      <c r="AE35" s="704"/>
      <c r="AF35" s="704"/>
      <c r="AG35" s="704"/>
      <c r="AH35" s="704"/>
      <c r="AI35" s="704"/>
      <c r="AJ35" s="704"/>
      <c r="AK35" s="704"/>
      <c r="AL35" s="646" t="s">
        <v>175</v>
      </c>
      <c r="AM35" s="647"/>
      <c r="AN35" s="647"/>
      <c r="AO35" s="705"/>
      <c r="AP35" s="210"/>
      <c r="AQ35" s="709" t="s">
        <v>325</v>
      </c>
      <c r="AR35" s="710"/>
      <c r="AS35" s="710"/>
      <c r="AT35" s="710"/>
      <c r="AU35" s="710"/>
      <c r="AV35" s="710"/>
      <c r="AW35" s="710"/>
      <c r="AX35" s="710"/>
      <c r="AY35" s="711"/>
      <c r="AZ35" s="706">
        <v>1827617</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147717</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99121</v>
      </c>
      <c r="CS35" s="642"/>
      <c r="CT35" s="642"/>
      <c r="CU35" s="642"/>
      <c r="CV35" s="642"/>
      <c r="CW35" s="642"/>
      <c r="CX35" s="642"/>
      <c r="CY35" s="643"/>
      <c r="CZ35" s="646">
        <v>0.5</v>
      </c>
      <c r="DA35" s="675"/>
      <c r="DB35" s="675"/>
      <c r="DC35" s="676"/>
      <c r="DD35" s="649">
        <v>56122</v>
      </c>
      <c r="DE35" s="642"/>
      <c r="DF35" s="642"/>
      <c r="DG35" s="642"/>
      <c r="DH35" s="642"/>
      <c r="DI35" s="642"/>
      <c r="DJ35" s="642"/>
      <c r="DK35" s="643"/>
      <c r="DL35" s="649">
        <v>39680</v>
      </c>
      <c r="DM35" s="642"/>
      <c r="DN35" s="642"/>
      <c r="DO35" s="642"/>
      <c r="DP35" s="642"/>
      <c r="DQ35" s="642"/>
      <c r="DR35" s="642"/>
      <c r="DS35" s="642"/>
      <c r="DT35" s="642"/>
      <c r="DU35" s="642"/>
      <c r="DV35" s="643"/>
      <c r="DW35" s="646">
        <v>0.4</v>
      </c>
      <c r="DX35" s="675"/>
      <c r="DY35" s="675"/>
      <c r="DZ35" s="675"/>
      <c r="EA35" s="675"/>
      <c r="EB35" s="675"/>
      <c r="EC35" s="677"/>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242</v>
      </c>
      <c r="S36" s="644"/>
      <c r="T36" s="644"/>
      <c r="U36" s="644"/>
      <c r="V36" s="644"/>
      <c r="W36" s="644"/>
      <c r="X36" s="644"/>
      <c r="Y36" s="645"/>
      <c r="Z36" s="703" t="s">
        <v>246</v>
      </c>
      <c r="AA36" s="703"/>
      <c r="AB36" s="703"/>
      <c r="AC36" s="703"/>
      <c r="AD36" s="704" t="s">
        <v>242</v>
      </c>
      <c r="AE36" s="704"/>
      <c r="AF36" s="704"/>
      <c r="AG36" s="704"/>
      <c r="AH36" s="704"/>
      <c r="AI36" s="704"/>
      <c r="AJ36" s="704"/>
      <c r="AK36" s="704"/>
      <c r="AL36" s="646" t="s">
        <v>242</v>
      </c>
      <c r="AM36" s="647"/>
      <c r="AN36" s="647"/>
      <c r="AO36" s="705"/>
      <c r="AQ36" s="678" t="s">
        <v>329</v>
      </c>
      <c r="AR36" s="679"/>
      <c r="AS36" s="679"/>
      <c r="AT36" s="679"/>
      <c r="AU36" s="679"/>
      <c r="AV36" s="679"/>
      <c r="AW36" s="679"/>
      <c r="AX36" s="679"/>
      <c r="AY36" s="680"/>
      <c r="AZ36" s="641">
        <v>272743</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114906</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2497281</v>
      </c>
      <c r="CS36" s="644"/>
      <c r="CT36" s="644"/>
      <c r="CU36" s="644"/>
      <c r="CV36" s="644"/>
      <c r="CW36" s="644"/>
      <c r="CX36" s="644"/>
      <c r="CY36" s="645"/>
      <c r="CZ36" s="646">
        <v>12.1</v>
      </c>
      <c r="DA36" s="675"/>
      <c r="DB36" s="675"/>
      <c r="DC36" s="676"/>
      <c r="DD36" s="649">
        <v>1714710</v>
      </c>
      <c r="DE36" s="644"/>
      <c r="DF36" s="644"/>
      <c r="DG36" s="644"/>
      <c r="DH36" s="644"/>
      <c r="DI36" s="644"/>
      <c r="DJ36" s="644"/>
      <c r="DK36" s="645"/>
      <c r="DL36" s="649">
        <v>1342856</v>
      </c>
      <c r="DM36" s="644"/>
      <c r="DN36" s="644"/>
      <c r="DO36" s="644"/>
      <c r="DP36" s="644"/>
      <c r="DQ36" s="644"/>
      <c r="DR36" s="644"/>
      <c r="DS36" s="644"/>
      <c r="DT36" s="644"/>
      <c r="DU36" s="644"/>
      <c r="DV36" s="645"/>
      <c r="DW36" s="646">
        <v>14.3</v>
      </c>
      <c r="DX36" s="675"/>
      <c r="DY36" s="675"/>
      <c r="DZ36" s="675"/>
      <c r="EA36" s="675"/>
      <c r="EB36" s="675"/>
      <c r="EC36" s="677"/>
    </row>
    <row r="37" spans="2:133" ht="11.25" customHeight="1" x14ac:dyDescent="0.15">
      <c r="B37" s="638" t="s">
        <v>332</v>
      </c>
      <c r="C37" s="639"/>
      <c r="D37" s="639"/>
      <c r="E37" s="639"/>
      <c r="F37" s="639"/>
      <c r="G37" s="639"/>
      <c r="H37" s="639"/>
      <c r="I37" s="639"/>
      <c r="J37" s="639"/>
      <c r="K37" s="639"/>
      <c r="L37" s="639"/>
      <c r="M37" s="639"/>
      <c r="N37" s="639"/>
      <c r="O37" s="639"/>
      <c r="P37" s="639"/>
      <c r="Q37" s="640"/>
      <c r="R37" s="641">
        <v>457900</v>
      </c>
      <c r="S37" s="644"/>
      <c r="T37" s="644"/>
      <c r="U37" s="644"/>
      <c r="V37" s="644"/>
      <c r="W37" s="644"/>
      <c r="X37" s="644"/>
      <c r="Y37" s="645"/>
      <c r="Z37" s="703">
        <v>2.1</v>
      </c>
      <c r="AA37" s="703"/>
      <c r="AB37" s="703"/>
      <c r="AC37" s="703"/>
      <c r="AD37" s="704" t="s">
        <v>242</v>
      </c>
      <c r="AE37" s="704"/>
      <c r="AF37" s="704"/>
      <c r="AG37" s="704"/>
      <c r="AH37" s="704"/>
      <c r="AI37" s="704"/>
      <c r="AJ37" s="704"/>
      <c r="AK37" s="704"/>
      <c r="AL37" s="646" t="s">
        <v>246</v>
      </c>
      <c r="AM37" s="647"/>
      <c r="AN37" s="647"/>
      <c r="AO37" s="705"/>
      <c r="AQ37" s="678" t="s">
        <v>333</v>
      </c>
      <c r="AR37" s="679"/>
      <c r="AS37" s="679"/>
      <c r="AT37" s="679"/>
      <c r="AU37" s="679"/>
      <c r="AV37" s="679"/>
      <c r="AW37" s="679"/>
      <c r="AX37" s="679"/>
      <c r="AY37" s="680"/>
      <c r="AZ37" s="641">
        <v>205612</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3608</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753513</v>
      </c>
      <c r="CS37" s="642"/>
      <c r="CT37" s="642"/>
      <c r="CU37" s="642"/>
      <c r="CV37" s="642"/>
      <c r="CW37" s="642"/>
      <c r="CX37" s="642"/>
      <c r="CY37" s="643"/>
      <c r="CZ37" s="646">
        <v>3.6</v>
      </c>
      <c r="DA37" s="675"/>
      <c r="DB37" s="675"/>
      <c r="DC37" s="676"/>
      <c r="DD37" s="649">
        <v>753513</v>
      </c>
      <c r="DE37" s="642"/>
      <c r="DF37" s="642"/>
      <c r="DG37" s="642"/>
      <c r="DH37" s="642"/>
      <c r="DI37" s="642"/>
      <c r="DJ37" s="642"/>
      <c r="DK37" s="643"/>
      <c r="DL37" s="649">
        <v>753074</v>
      </c>
      <c r="DM37" s="642"/>
      <c r="DN37" s="642"/>
      <c r="DO37" s="642"/>
      <c r="DP37" s="642"/>
      <c r="DQ37" s="642"/>
      <c r="DR37" s="642"/>
      <c r="DS37" s="642"/>
      <c r="DT37" s="642"/>
      <c r="DU37" s="642"/>
      <c r="DV37" s="643"/>
      <c r="DW37" s="646">
        <v>8</v>
      </c>
      <c r="DX37" s="675"/>
      <c r="DY37" s="675"/>
      <c r="DZ37" s="675"/>
      <c r="EA37" s="675"/>
      <c r="EB37" s="675"/>
      <c r="EC37" s="677"/>
    </row>
    <row r="38" spans="2:133" ht="11.25" customHeight="1" x14ac:dyDescent="0.15">
      <c r="B38" s="653" t="s">
        <v>336</v>
      </c>
      <c r="C38" s="654"/>
      <c r="D38" s="654"/>
      <c r="E38" s="654"/>
      <c r="F38" s="654"/>
      <c r="G38" s="654"/>
      <c r="H38" s="654"/>
      <c r="I38" s="654"/>
      <c r="J38" s="654"/>
      <c r="K38" s="654"/>
      <c r="L38" s="654"/>
      <c r="M38" s="654"/>
      <c r="N38" s="654"/>
      <c r="O38" s="654"/>
      <c r="P38" s="654"/>
      <c r="Q38" s="655"/>
      <c r="R38" s="656">
        <v>21354085</v>
      </c>
      <c r="S38" s="693"/>
      <c r="T38" s="693"/>
      <c r="U38" s="693"/>
      <c r="V38" s="693"/>
      <c r="W38" s="693"/>
      <c r="X38" s="693"/>
      <c r="Y38" s="698"/>
      <c r="Z38" s="699">
        <v>100</v>
      </c>
      <c r="AA38" s="699"/>
      <c r="AB38" s="699"/>
      <c r="AC38" s="699"/>
      <c r="AD38" s="700">
        <v>8914889</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90766</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5949</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1591384</v>
      </c>
      <c r="CS38" s="644"/>
      <c r="CT38" s="644"/>
      <c r="CU38" s="644"/>
      <c r="CV38" s="644"/>
      <c r="CW38" s="644"/>
      <c r="CX38" s="644"/>
      <c r="CY38" s="645"/>
      <c r="CZ38" s="646">
        <v>7.7</v>
      </c>
      <c r="DA38" s="675"/>
      <c r="DB38" s="675"/>
      <c r="DC38" s="676"/>
      <c r="DD38" s="649">
        <v>1370119</v>
      </c>
      <c r="DE38" s="644"/>
      <c r="DF38" s="644"/>
      <c r="DG38" s="644"/>
      <c r="DH38" s="644"/>
      <c r="DI38" s="644"/>
      <c r="DJ38" s="644"/>
      <c r="DK38" s="645"/>
      <c r="DL38" s="649">
        <v>1246499</v>
      </c>
      <c r="DM38" s="644"/>
      <c r="DN38" s="644"/>
      <c r="DO38" s="644"/>
      <c r="DP38" s="644"/>
      <c r="DQ38" s="644"/>
      <c r="DR38" s="644"/>
      <c r="DS38" s="644"/>
      <c r="DT38" s="644"/>
      <c r="DU38" s="644"/>
      <c r="DV38" s="645"/>
      <c r="DW38" s="646">
        <v>13.3</v>
      </c>
      <c r="DX38" s="675"/>
      <c r="DY38" s="675"/>
      <c r="DZ38" s="675"/>
      <c r="EA38" s="675"/>
      <c r="EB38" s="675"/>
      <c r="EC38" s="677"/>
    </row>
    <row r="39" spans="2:133" ht="11.25" customHeight="1" x14ac:dyDescent="0.15">
      <c r="AQ39" s="678" t="s">
        <v>340</v>
      </c>
      <c r="AR39" s="679"/>
      <c r="AS39" s="679"/>
      <c r="AT39" s="679"/>
      <c r="AU39" s="679"/>
      <c r="AV39" s="679"/>
      <c r="AW39" s="679"/>
      <c r="AX39" s="679"/>
      <c r="AY39" s="680"/>
      <c r="AZ39" s="641">
        <v>28589</v>
      </c>
      <c r="BA39" s="644"/>
      <c r="BB39" s="644"/>
      <c r="BC39" s="644"/>
      <c r="BD39" s="642"/>
      <c r="BE39" s="642"/>
      <c r="BF39" s="681"/>
      <c r="BG39" s="686" t="s">
        <v>341</v>
      </c>
      <c r="BH39" s="687"/>
      <c r="BI39" s="687"/>
      <c r="BJ39" s="687"/>
      <c r="BK39" s="687"/>
      <c r="BL39" s="211"/>
      <c r="BM39" s="682" t="s">
        <v>342</v>
      </c>
      <c r="BN39" s="682"/>
      <c r="BO39" s="682"/>
      <c r="BP39" s="682"/>
      <c r="BQ39" s="682"/>
      <c r="BR39" s="682"/>
      <c r="BS39" s="682"/>
      <c r="BT39" s="682"/>
      <c r="BU39" s="683"/>
      <c r="BV39" s="641">
        <v>88</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2136329</v>
      </c>
      <c r="CS39" s="642"/>
      <c r="CT39" s="642"/>
      <c r="CU39" s="642"/>
      <c r="CV39" s="642"/>
      <c r="CW39" s="642"/>
      <c r="CX39" s="642"/>
      <c r="CY39" s="643"/>
      <c r="CZ39" s="646">
        <v>10.3</v>
      </c>
      <c r="DA39" s="675"/>
      <c r="DB39" s="675"/>
      <c r="DC39" s="676"/>
      <c r="DD39" s="649">
        <v>958660</v>
      </c>
      <c r="DE39" s="642"/>
      <c r="DF39" s="642"/>
      <c r="DG39" s="642"/>
      <c r="DH39" s="642"/>
      <c r="DI39" s="642"/>
      <c r="DJ39" s="642"/>
      <c r="DK39" s="643"/>
      <c r="DL39" s="649" t="s">
        <v>246</v>
      </c>
      <c r="DM39" s="642"/>
      <c r="DN39" s="642"/>
      <c r="DO39" s="642"/>
      <c r="DP39" s="642"/>
      <c r="DQ39" s="642"/>
      <c r="DR39" s="642"/>
      <c r="DS39" s="642"/>
      <c r="DT39" s="642"/>
      <c r="DU39" s="642"/>
      <c r="DV39" s="643"/>
      <c r="DW39" s="646" t="s">
        <v>246</v>
      </c>
      <c r="DX39" s="675"/>
      <c r="DY39" s="675"/>
      <c r="DZ39" s="675"/>
      <c r="EA39" s="675"/>
      <c r="EB39" s="675"/>
      <c r="EC39" s="677"/>
    </row>
    <row r="40" spans="2:133" ht="11.25" customHeight="1" x14ac:dyDescent="0.15">
      <c r="AQ40" s="678" t="s">
        <v>344</v>
      </c>
      <c r="AR40" s="679"/>
      <c r="AS40" s="679"/>
      <c r="AT40" s="679"/>
      <c r="AU40" s="679"/>
      <c r="AV40" s="679"/>
      <c r="AW40" s="679"/>
      <c r="AX40" s="679"/>
      <c r="AY40" s="680"/>
      <c r="AZ40" s="641">
        <v>379731</v>
      </c>
      <c r="BA40" s="644"/>
      <c r="BB40" s="644"/>
      <c r="BC40" s="644"/>
      <c r="BD40" s="642"/>
      <c r="BE40" s="642"/>
      <c r="BF40" s="681"/>
      <c r="BG40" s="686"/>
      <c r="BH40" s="687"/>
      <c r="BI40" s="687"/>
      <c r="BJ40" s="687"/>
      <c r="BK40" s="687"/>
      <c r="BL40" s="211"/>
      <c r="BM40" s="682" t="s">
        <v>345</v>
      </c>
      <c r="BN40" s="682"/>
      <c r="BO40" s="682"/>
      <c r="BP40" s="682"/>
      <c r="BQ40" s="682"/>
      <c r="BR40" s="682"/>
      <c r="BS40" s="682"/>
      <c r="BT40" s="682"/>
      <c r="BU40" s="683"/>
      <c r="BV40" s="641">
        <v>139</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77532</v>
      </c>
      <c r="CS40" s="644"/>
      <c r="CT40" s="644"/>
      <c r="CU40" s="644"/>
      <c r="CV40" s="644"/>
      <c r="CW40" s="644"/>
      <c r="CX40" s="644"/>
      <c r="CY40" s="645"/>
      <c r="CZ40" s="646">
        <v>0.4</v>
      </c>
      <c r="DA40" s="675"/>
      <c r="DB40" s="675"/>
      <c r="DC40" s="676"/>
      <c r="DD40" s="649">
        <v>810</v>
      </c>
      <c r="DE40" s="644"/>
      <c r="DF40" s="644"/>
      <c r="DG40" s="644"/>
      <c r="DH40" s="644"/>
      <c r="DI40" s="644"/>
      <c r="DJ40" s="644"/>
      <c r="DK40" s="645"/>
      <c r="DL40" s="649" t="s">
        <v>246</v>
      </c>
      <c r="DM40" s="644"/>
      <c r="DN40" s="644"/>
      <c r="DO40" s="644"/>
      <c r="DP40" s="644"/>
      <c r="DQ40" s="644"/>
      <c r="DR40" s="644"/>
      <c r="DS40" s="644"/>
      <c r="DT40" s="644"/>
      <c r="DU40" s="644"/>
      <c r="DV40" s="645"/>
      <c r="DW40" s="646" t="s">
        <v>242</v>
      </c>
      <c r="DX40" s="675"/>
      <c r="DY40" s="675"/>
      <c r="DZ40" s="675"/>
      <c r="EA40" s="675"/>
      <c r="EB40" s="675"/>
      <c r="EC40" s="677"/>
    </row>
    <row r="41" spans="2:133" ht="11.25" customHeight="1" x14ac:dyDescent="0.15">
      <c r="AQ41" s="690" t="s">
        <v>347</v>
      </c>
      <c r="AR41" s="691"/>
      <c r="AS41" s="691"/>
      <c r="AT41" s="691"/>
      <c r="AU41" s="691"/>
      <c r="AV41" s="691"/>
      <c r="AW41" s="691"/>
      <c r="AX41" s="691"/>
      <c r="AY41" s="692"/>
      <c r="AZ41" s="656">
        <v>850176</v>
      </c>
      <c r="BA41" s="693"/>
      <c r="BB41" s="693"/>
      <c r="BC41" s="693"/>
      <c r="BD41" s="657"/>
      <c r="BE41" s="657"/>
      <c r="BF41" s="694"/>
      <c r="BG41" s="688"/>
      <c r="BH41" s="689"/>
      <c r="BI41" s="689"/>
      <c r="BJ41" s="689"/>
      <c r="BK41" s="689"/>
      <c r="BL41" s="212"/>
      <c r="BM41" s="695" t="s">
        <v>348</v>
      </c>
      <c r="BN41" s="695"/>
      <c r="BO41" s="695"/>
      <c r="BP41" s="695"/>
      <c r="BQ41" s="695"/>
      <c r="BR41" s="695"/>
      <c r="BS41" s="695"/>
      <c r="BT41" s="695"/>
      <c r="BU41" s="696"/>
      <c r="BV41" s="656">
        <v>350</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246</v>
      </c>
      <c r="CS41" s="642"/>
      <c r="CT41" s="642"/>
      <c r="CU41" s="642"/>
      <c r="CV41" s="642"/>
      <c r="CW41" s="642"/>
      <c r="CX41" s="642"/>
      <c r="CY41" s="643"/>
      <c r="CZ41" s="646" t="s">
        <v>246</v>
      </c>
      <c r="DA41" s="675"/>
      <c r="DB41" s="675"/>
      <c r="DC41" s="676"/>
      <c r="DD41" s="649" t="s">
        <v>175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5" t="s">
        <v>350</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38" t="s">
        <v>351</v>
      </c>
      <c r="CE42" s="639"/>
      <c r="CF42" s="639"/>
      <c r="CG42" s="639"/>
      <c r="CH42" s="639"/>
      <c r="CI42" s="639"/>
      <c r="CJ42" s="639"/>
      <c r="CK42" s="639"/>
      <c r="CL42" s="639"/>
      <c r="CM42" s="639"/>
      <c r="CN42" s="639"/>
      <c r="CO42" s="639"/>
      <c r="CP42" s="639"/>
      <c r="CQ42" s="640"/>
      <c r="CR42" s="641">
        <v>3507321</v>
      </c>
      <c r="CS42" s="644"/>
      <c r="CT42" s="644"/>
      <c r="CU42" s="644"/>
      <c r="CV42" s="644"/>
      <c r="CW42" s="644"/>
      <c r="CX42" s="644"/>
      <c r="CY42" s="645"/>
      <c r="CZ42" s="646">
        <v>17</v>
      </c>
      <c r="DA42" s="647"/>
      <c r="DB42" s="647"/>
      <c r="DC42" s="648"/>
      <c r="DD42" s="649">
        <v>642687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5" t="s">
        <v>352</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38" t="s">
        <v>353</v>
      </c>
      <c r="CE43" s="639"/>
      <c r="CF43" s="639"/>
      <c r="CG43" s="639"/>
      <c r="CH43" s="639"/>
      <c r="CI43" s="639"/>
      <c r="CJ43" s="639"/>
      <c r="CK43" s="639"/>
      <c r="CL43" s="639"/>
      <c r="CM43" s="639"/>
      <c r="CN43" s="639"/>
      <c r="CO43" s="639"/>
      <c r="CP43" s="639"/>
      <c r="CQ43" s="640"/>
      <c r="CR43" s="641">
        <v>150944</v>
      </c>
      <c r="CS43" s="642"/>
      <c r="CT43" s="642"/>
      <c r="CU43" s="642"/>
      <c r="CV43" s="642"/>
      <c r="CW43" s="642"/>
      <c r="CX43" s="642"/>
      <c r="CY43" s="643"/>
      <c r="CZ43" s="646">
        <v>0.7</v>
      </c>
      <c r="DA43" s="675"/>
      <c r="DB43" s="675"/>
      <c r="DC43" s="676"/>
      <c r="DD43" s="649">
        <v>139067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16" t="s">
        <v>354</v>
      </c>
      <c r="CD44" s="669" t="s">
        <v>305</v>
      </c>
      <c r="CE44" s="670"/>
      <c r="CF44" s="638" t="s">
        <v>355</v>
      </c>
      <c r="CG44" s="639"/>
      <c r="CH44" s="639"/>
      <c r="CI44" s="639"/>
      <c r="CJ44" s="639"/>
      <c r="CK44" s="639"/>
      <c r="CL44" s="639"/>
      <c r="CM44" s="639"/>
      <c r="CN44" s="639"/>
      <c r="CO44" s="639"/>
      <c r="CP44" s="639"/>
      <c r="CQ44" s="640"/>
      <c r="CR44" s="641">
        <v>3307811</v>
      </c>
      <c r="CS44" s="644"/>
      <c r="CT44" s="644"/>
      <c r="CU44" s="644"/>
      <c r="CV44" s="644"/>
      <c r="CW44" s="644"/>
      <c r="CX44" s="644"/>
      <c r="CY44" s="645"/>
      <c r="CZ44" s="646">
        <v>16</v>
      </c>
      <c r="DA44" s="647"/>
      <c r="DB44" s="647"/>
      <c r="DC44" s="648"/>
      <c r="DD44" s="649">
        <v>586660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356</v>
      </c>
      <c r="CG45" s="639"/>
      <c r="CH45" s="639"/>
      <c r="CI45" s="639"/>
      <c r="CJ45" s="639"/>
      <c r="CK45" s="639"/>
      <c r="CL45" s="639"/>
      <c r="CM45" s="639"/>
      <c r="CN45" s="639"/>
      <c r="CO45" s="639"/>
      <c r="CP45" s="639"/>
      <c r="CQ45" s="640"/>
      <c r="CR45" s="641">
        <v>1855132</v>
      </c>
      <c r="CS45" s="642"/>
      <c r="CT45" s="642"/>
      <c r="CU45" s="642"/>
      <c r="CV45" s="642"/>
      <c r="CW45" s="642"/>
      <c r="CX45" s="642"/>
      <c r="CY45" s="643"/>
      <c r="CZ45" s="646">
        <v>9</v>
      </c>
      <c r="DA45" s="675"/>
      <c r="DB45" s="675"/>
      <c r="DC45" s="676"/>
      <c r="DD45" s="649">
        <v>99923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357</v>
      </c>
      <c r="CG46" s="639"/>
      <c r="CH46" s="639"/>
      <c r="CI46" s="639"/>
      <c r="CJ46" s="639"/>
      <c r="CK46" s="639"/>
      <c r="CL46" s="639"/>
      <c r="CM46" s="639"/>
      <c r="CN46" s="639"/>
      <c r="CO46" s="639"/>
      <c r="CP46" s="639"/>
      <c r="CQ46" s="640"/>
      <c r="CR46" s="641">
        <v>1227496</v>
      </c>
      <c r="CS46" s="644"/>
      <c r="CT46" s="644"/>
      <c r="CU46" s="644"/>
      <c r="CV46" s="644"/>
      <c r="CW46" s="644"/>
      <c r="CX46" s="644"/>
      <c r="CY46" s="645"/>
      <c r="CZ46" s="646">
        <v>5.9</v>
      </c>
      <c r="DA46" s="647"/>
      <c r="DB46" s="647"/>
      <c r="DC46" s="648"/>
      <c r="DD46" s="649">
        <v>470271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358</v>
      </c>
      <c r="CG47" s="639"/>
      <c r="CH47" s="639"/>
      <c r="CI47" s="639"/>
      <c r="CJ47" s="639"/>
      <c r="CK47" s="639"/>
      <c r="CL47" s="639"/>
      <c r="CM47" s="639"/>
      <c r="CN47" s="639"/>
      <c r="CO47" s="639"/>
      <c r="CP47" s="639"/>
      <c r="CQ47" s="640"/>
      <c r="CR47" s="641">
        <v>199510</v>
      </c>
      <c r="CS47" s="642"/>
      <c r="CT47" s="642"/>
      <c r="CU47" s="642"/>
      <c r="CV47" s="642"/>
      <c r="CW47" s="642"/>
      <c r="CX47" s="642"/>
      <c r="CY47" s="643"/>
      <c r="CZ47" s="646">
        <v>1</v>
      </c>
      <c r="DA47" s="675"/>
      <c r="DB47" s="675"/>
      <c r="DC47" s="676"/>
      <c r="DD47" s="649">
        <v>56027</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359</v>
      </c>
      <c r="CG48" s="639"/>
      <c r="CH48" s="639"/>
      <c r="CI48" s="639"/>
      <c r="CJ48" s="639"/>
      <c r="CK48" s="639"/>
      <c r="CL48" s="639"/>
      <c r="CM48" s="639"/>
      <c r="CN48" s="639"/>
      <c r="CO48" s="639"/>
      <c r="CP48" s="639"/>
      <c r="CQ48" s="640"/>
      <c r="CR48" s="641" t="s">
        <v>242</v>
      </c>
      <c r="CS48" s="644"/>
      <c r="CT48" s="644"/>
      <c r="CU48" s="644"/>
      <c r="CV48" s="644"/>
      <c r="CW48" s="644"/>
      <c r="CX48" s="644"/>
      <c r="CY48" s="645"/>
      <c r="CZ48" s="646" t="s">
        <v>246</v>
      </c>
      <c r="DA48" s="647"/>
      <c r="DB48" s="647"/>
      <c r="DC48" s="648"/>
      <c r="DD48" s="649" t="s">
        <v>242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360</v>
      </c>
      <c r="CE49" s="654"/>
      <c r="CF49" s="654"/>
      <c r="CG49" s="654"/>
      <c r="CH49" s="654"/>
      <c r="CI49" s="654"/>
      <c r="CJ49" s="654"/>
      <c r="CK49" s="654"/>
      <c r="CL49" s="654"/>
      <c r="CM49" s="654"/>
      <c r="CN49" s="654"/>
      <c r="CO49" s="654"/>
      <c r="CP49" s="654"/>
      <c r="CQ49" s="655"/>
      <c r="CR49" s="656">
        <v>20660053</v>
      </c>
      <c r="CS49" s="657"/>
      <c r="CT49" s="657"/>
      <c r="CU49" s="657"/>
      <c r="CV49" s="657"/>
      <c r="CW49" s="657"/>
      <c r="CX49" s="657"/>
      <c r="CY49" s="658"/>
      <c r="CZ49" s="659">
        <v>100</v>
      </c>
      <c r="DA49" s="660"/>
      <c r="DB49" s="660"/>
      <c r="DC49" s="661"/>
      <c r="DD49" s="662">
        <v>11856073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0rGdpcxKfaV7+W8vjI8ZMbI8kPlEWgXIvMF3wZ09TeOYWxp/qN66aOxr6i9qzCO863BcmZoJCEGeNTT8dLv1aQ==" saltValue="LsHD2Bk3Jx52mJVnrSrN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0" zoomScale="70" zoomScaleNormal="25" zoomScaleSheetLayoutView="70" workbookViewId="0"/>
  </sheetViews>
  <sheetFormatPr defaultColWidth="0" defaultRowHeight="13.5" zeroHeight="1" x14ac:dyDescent="0.15"/>
  <cols>
    <col min="1" max="130" width="2.75" style="265" customWidth="1"/>
    <col min="131" max="131" width="1.625" style="265" customWidth="1"/>
    <col min="132" max="16384" width="9" style="265" hidden="1"/>
  </cols>
  <sheetData>
    <row r="1" spans="1:131" s="223" customFormat="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x14ac:dyDescent="0.2">
      <c r="A2" s="224" t="s">
        <v>361</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79" t="s">
        <v>362</v>
      </c>
      <c r="DK2" s="1180"/>
      <c r="DL2" s="1180"/>
      <c r="DM2" s="1180"/>
      <c r="DN2" s="1180"/>
      <c r="DO2" s="1181"/>
      <c r="DP2" s="225"/>
      <c r="DQ2" s="1179" t="s">
        <v>363</v>
      </c>
      <c r="DR2" s="1180"/>
      <c r="DS2" s="1180"/>
      <c r="DT2" s="1180"/>
      <c r="DU2" s="1180"/>
      <c r="DV2" s="1180"/>
      <c r="DW2" s="1180"/>
      <c r="DX2" s="1180"/>
      <c r="DY2" s="1180"/>
      <c r="DZ2" s="1181"/>
      <c r="EA2" s="226"/>
    </row>
    <row r="3" spans="1:131" s="223" customFormat="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x14ac:dyDescent="0.2">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28"/>
      <c r="BA4" s="228"/>
      <c r="BB4" s="228"/>
      <c r="BC4" s="228"/>
      <c r="BD4" s="228"/>
      <c r="BE4" s="229"/>
      <c r="BF4" s="229"/>
      <c r="BG4" s="229"/>
      <c r="BH4" s="229"/>
      <c r="BI4" s="229"/>
      <c r="BJ4" s="229"/>
      <c r="BK4" s="229"/>
      <c r="BL4" s="229"/>
      <c r="BM4" s="229"/>
      <c r="BN4" s="229"/>
      <c r="BO4" s="229"/>
      <c r="BP4" s="229"/>
      <c r="BQ4" s="228" t="s">
        <v>365</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x14ac:dyDescent="0.15">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2"/>
      <c r="BA5" s="232"/>
      <c r="BB5" s="232"/>
      <c r="BC5" s="232"/>
      <c r="BD5" s="232"/>
      <c r="BE5" s="233"/>
      <c r="BF5" s="233"/>
      <c r="BG5" s="233"/>
      <c r="BH5" s="233"/>
      <c r="BI5" s="233"/>
      <c r="BJ5" s="233"/>
      <c r="BK5" s="233"/>
      <c r="BL5" s="233"/>
      <c r="BM5" s="233"/>
      <c r="BN5" s="233"/>
      <c r="BO5" s="233"/>
      <c r="BP5" s="233"/>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0"/>
    </row>
    <row r="6" spans="1:131" s="231"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28"/>
      <c r="BA6" s="228"/>
      <c r="BB6" s="228"/>
      <c r="BC6" s="228"/>
      <c r="BD6" s="228"/>
      <c r="BE6" s="229"/>
      <c r="BF6" s="229"/>
      <c r="BG6" s="229"/>
      <c r="BH6" s="229"/>
      <c r="BI6" s="229"/>
      <c r="BJ6" s="229"/>
      <c r="BK6" s="229"/>
      <c r="BL6" s="229"/>
      <c r="BM6" s="229"/>
      <c r="BN6" s="229"/>
      <c r="BO6" s="229"/>
      <c r="BP6" s="229"/>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0"/>
    </row>
    <row r="7" spans="1:131" s="231" customFormat="1" ht="26.25" customHeight="1" thickTop="1" x14ac:dyDescent="0.15">
      <c r="A7" s="234">
        <v>1</v>
      </c>
      <c r="B7" s="1119" t="s">
        <v>383</v>
      </c>
      <c r="C7" s="1120"/>
      <c r="D7" s="1120"/>
      <c r="E7" s="1120"/>
      <c r="F7" s="1120"/>
      <c r="G7" s="1120"/>
      <c r="H7" s="1120"/>
      <c r="I7" s="1120"/>
      <c r="J7" s="1120"/>
      <c r="K7" s="1120"/>
      <c r="L7" s="1120"/>
      <c r="M7" s="1120"/>
      <c r="N7" s="1120"/>
      <c r="O7" s="1120"/>
      <c r="P7" s="1121"/>
      <c r="Q7" s="1173">
        <v>21307</v>
      </c>
      <c r="R7" s="1174"/>
      <c r="S7" s="1174"/>
      <c r="T7" s="1174"/>
      <c r="U7" s="1174"/>
      <c r="V7" s="1174">
        <v>20616</v>
      </c>
      <c r="W7" s="1174"/>
      <c r="X7" s="1174"/>
      <c r="Y7" s="1174"/>
      <c r="Z7" s="1174"/>
      <c r="AA7" s="1174">
        <v>691</v>
      </c>
      <c r="AB7" s="1174"/>
      <c r="AC7" s="1174"/>
      <c r="AD7" s="1174"/>
      <c r="AE7" s="1175"/>
      <c r="AF7" s="1176">
        <v>571</v>
      </c>
      <c r="AG7" s="1177"/>
      <c r="AH7" s="1177"/>
      <c r="AI7" s="1177"/>
      <c r="AJ7" s="1178"/>
      <c r="AK7" s="1160">
        <v>33</v>
      </c>
      <c r="AL7" s="1161"/>
      <c r="AM7" s="1161"/>
      <c r="AN7" s="1161"/>
      <c r="AO7" s="1161"/>
      <c r="AP7" s="1161">
        <v>20228</v>
      </c>
      <c r="AQ7" s="1161"/>
      <c r="AR7" s="1161"/>
      <c r="AS7" s="1161"/>
      <c r="AT7" s="1161"/>
      <c r="AU7" s="1162"/>
      <c r="AV7" s="1162"/>
      <c r="AW7" s="1162"/>
      <c r="AX7" s="1162"/>
      <c r="AY7" s="1163"/>
      <c r="AZ7" s="228"/>
      <c r="BA7" s="228"/>
      <c r="BB7" s="228"/>
      <c r="BC7" s="228"/>
      <c r="BD7" s="228"/>
      <c r="BE7" s="229"/>
      <c r="BF7" s="229"/>
      <c r="BG7" s="229"/>
      <c r="BH7" s="229"/>
      <c r="BI7" s="229"/>
      <c r="BJ7" s="229"/>
      <c r="BK7" s="229"/>
      <c r="BL7" s="229"/>
      <c r="BM7" s="229"/>
      <c r="BN7" s="229"/>
      <c r="BO7" s="229"/>
      <c r="BP7" s="229"/>
      <c r="BQ7" s="235">
        <v>1</v>
      </c>
      <c r="BR7" s="236"/>
      <c r="BS7" s="1164" t="s">
        <v>592</v>
      </c>
      <c r="BT7" s="1165"/>
      <c r="BU7" s="1165"/>
      <c r="BV7" s="1165"/>
      <c r="BW7" s="1165"/>
      <c r="BX7" s="1165"/>
      <c r="BY7" s="1165"/>
      <c r="BZ7" s="1165"/>
      <c r="CA7" s="1165"/>
      <c r="CB7" s="1165"/>
      <c r="CC7" s="1165"/>
      <c r="CD7" s="1165"/>
      <c r="CE7" s="1165"/>
      <c r="CF7" s="1165"/>
      <c r="CG7" s="1166"/>
      <c r="CH7" s="1157">
        <v>19</v>
      </c>
      <c r="CI7" s="1158"/>
      <c r="CJ7" s="1158"/>
      <c r="CK7" s="1158"/>
      <c r="CL7" s="1159"/>
      <c r="CM7" s="1157">
        <v>5285</v>
      </c>
      <c r="CN7" s="1158"/>
      <c r="CO7" s="1158"/>
      <c r="CP7" s="1158"/>
      <c r="CQ7" s="1159"/>
      <c r="CR7" s="1157"/>
      <c r="CS7" s="1158"/>
      <c r="CT7" s="1158"/>
      <c r="CU7" s="1158"/>
      <c r="CV7" s="1159"/>
      <c r="CW7" s="1157"/>
      <c r="CX7" s="1158"/>
      <c r="CY7" s="1158"/>
      <c r="CZ7" s="1158"/>
      <c r="DA7" s="1159"/>
      <c r="DB7" s="1157">
        <v>86</v>
      </c>
      <c r="DC7" s="1158"/>
      <c r="DD7" s="1158"/>
      <c r="DE7" s="1158"/>
      <c r="DF7" s="1159"/>
      <c r="DG7" s="1157"/>
      <c r="DH7" s="1158"/>
      <c r="DI7" s="1158"/>
      <c r="DJ7" s="1158"/>
      <c r="DK7" s="1159"/>
      <c r="DL7" s="1157">
        <v>54</v>
      </c>
      <c r="DM7" s="1158"/>
      <c r="DN7" s="1158"/>
      <c r="DO7" s="1158"/>
      <c r="DP7" s="1159"/>
      <c r="DQ7" s="1157">
        <v>38</v>
      </c>
      <c r="DR7" s="1158"/>
      <c r="DS7" s="1158"/>
      <c r="DT7" s="1158"/>
      <c r="DU7" s="1159"/>
      <c r="DV7" s="1184"/>
      <c r="DW7" s="1185"/>
      <c r="DX7" s="1185"/>
      <c r="DY7" s="1185"/>
      <c r="DZ7" s="1186"/>
      <c r="EA7" s="230"/>
    </row>
    <row r="8" spans="1:131" s="231" customFormat="1" ht="26.25" customHeight="1" x14ac:dyDescent="0.15">
      <c r="A8" s="237">
        <v>2</v>
      </c>
      <c r="B8" s="1106" t="s">
        <v>384</v>
      </c>
      <c r="C8" s="1107"/>
      <c r="D8" s="1107"/>
      <c r="E8" s="1107"/>
      <c r="F8" s="1107"/>
      <c r="G8" s="1107"/>
      <c r="H8" s="1107"/>
      <c r="I8" s="1107"/>
      <c r="J8" s="1107"/>
      <c r="K8" s="1107"/>
      <c r="L8" s="1107"/>
      <c r="M8" s="1107"/>
      <c r="N8" s="1107"/>
      <c r="O8" s="1107"/>
      <c r="P8" s="1108"/>
      <c r="Q8" s="1112">
        <v>25</v>
      </c>
      <c r="R8" s="1113"/>
      <c r="S8" s="1113"/>
      <c r="T8" s="1113"/>
      <c r="U8" s="1113"/>
      <c r="V8" s="1113">
        <v>23</v>
      </c>
      <c r="W8" s="1113"/>
      <c r="X8" s="1113"/>
      <c r="Y8" s="1113"/>
      <c r="Z8" s="1113"/>
      <c r="AA8" s="1113">
        <v>2</v>
      </c>
      <c r="AB8" s="1113"/>
      <c r="AC8" s="1113"/>
      <c r="AD8" s="1113"/>
      <c r="AE8" s="1114"/>
      <c r="AF8" s="1088">
        <v>2</v>
      </c>
      <c r="AG8" s="1089"/>
      <c r="AH8" s="1089"/>
      <c r="AI8" s="1089"/>
      <c r="AJ8" s="1090"/>
      <c r="AK8" s="1155">
        <v>5</v>
      </c>
      <c r="AL8" s="1156"/>
      <c r="AM8" s="1156"/>
      <c r="AN8" s="1156"/>
      <c r="AO8" s="1156"/>
      <c r="AP8" s="1156"/>
      <c r="AQ8" s="1156"/>
      <c r="AR8" s="1156"/>
      <c r="AS8" s="1156"/>
      <c r="AT8" s="1156"/>
      <c r="AU8" s="1153"/>
      <c r="AV8" s="1153"/>
      <c r="AW8" s="1153"/>
      <c r="AX8" s="1153"/>
      <c r="AY8" s="1154"/>
      <c r="AZ8" s="228"/>
      <c r="BA8" s="228"/>
      <c r="BB8" s="228"/>
      <c r="BC8" s="228"/>
      <c r="BD8" s="228"/>
      <c r="BE8" s="229"/>
      <c r="BF8" s="229"/>
      <c r="BG8" s="229"/>
      <c r="BH8" s="229"/>
      <c r="BI8" s="229"/>
      <c r="BJ8" s="229"/>
      <c r="BK8" s="229"/>
      <c r="BL8" s="229"/>
      <c r="BM8" s="229"/>
      <c r="BN8" s="229"/>
      <c r="BO8" s="229"/>
      <c r="BP8" s="229"/>
      <c r="BQ8" s="238">
        <v>2</v>
      </c>
      <c r="BR8" s="239"/>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0"/>
    </row>
    <row r="9" spans="1:131" s="231" customFormat="1" ht="26.25" customHeight="1" x14ac:dyDescent="0.15">
      <c r="A9" s="237">
        <v>3</v>
      </c>
      <c r="B9" s="1106" t="s">
        <v>385</v>
      </c>
      <c r="C9" s="1107"/>
      <c r="D9" s="1107"/>
      <c r="E9" s="1107"/>
      <c r="F9" s="1107"/>
      <c r="G9" s="1107"/>
      <c r="H9" s="1107"/>
      <c r="I9" s="1107"/>
      <c r="J9" s="1107"/>
      <c r="K9" s="1107"/>
      <c r="L9" s="1107"/>
      <c r="M9" s="1107"/>
      <c r="N9" s="1107"/>
      <c r="O9" s="1107"/>
      <c r="P9" s="1108"/>
      <c r="Q9" s="1112">
        <v>30</v>
      </c>
      <c r="R9" s="1113"/>
      <c r="S9" s="1113"/>
      <c r="T9" s="1113"/>
      <c r="U9" s="1113"/>
      <c r="V9" s="1113">
        <v>30</v>
      </c>
      <c r="W9" s="1113"/>
      <c r="X9" s="1113"/>
      <c r="Y9" s="1113"/>
      <c r="Z9" s="1113"/>
      <c r="AA9" s="1113">
        <v>0</v>
      </c>
      <c r="AB9" s="1113"/>
      <c r="AC9" s="1113"/>
      <c r="AD9" s="1113"/>
      <c r="AE9" s="1114"/>
      <c r="AF9" s="1088">
        <v>0</v>
      </c>
      <c r="AG9" s="1089"/>
      <c r="AH9" s="1089"/>
      <c r="AI9" s="1089"/>
      <c r="AJ9" s="1090"/>
      <c r="AK9" s="1155"/>
      <c r="AL9" s="1156"/>
      <c r="AM9" s="1156"/>
      <c r="AN9" s="1156"/>
      <c r="AO9" s="1156"/>
      <c r="AP9" s="1156"/>
      <c r="AQ9" s="1156"/>
      <c r="AR9" s="1156"/>
      <c r="AS9" s="1156"/>
      <c r="AT9" s="1156"/>
      <c r="AU9" s="1153"/>
      <c r="AV9" s="1153"/>
      <c r="AW9" s="1153"/>
      <c r="AX9" s="1153"/>
      <c r="AY9" s="1154"/>
      <c r="AZ9" s="228"/>
      <c r="BA9" s="228"/>
      <c r="BB9" s="228"/>
      <c r="BC9" s="228"/>
      <c r="BD9" s="228"/>
      <c r="BE9" s="229"/>
      <c r="BF9" s="229"/>
      <c r="BG9" s="229"/>
      <c r="BH9" s="229"/>
      <c r="BI9" s="229"/>
      <c r="BJ9" s="229"/>
      <c r="BK9" s="229"/>
      <c r="BL9" s="229"/>
      <c r="BM9" s="229"/>
      <c r="BN9" s="229"/>
      <c r="BO9" s="229"/>
      <c r="BP9" s="229"/>
      <c r="BQ9" s="238">
        <v>3</v>
      </c>
      <c r="BR9" s="239"/>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0"/>
    </row>
    <row r="10" spans="1:131" s="231" customFormat="1" ht="26.25" customHeight="1" x14ac:dyDescent="0.15">
      <c r="A10" s="237">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28"/>
      <c r="BA10" s="228"/>
      <c r="BB10" s="228"/>
      <c r="BC10" s="228"/>
      <c r="BD10" s="228"/>
      <c r="BE10" s="229"/>
      <c r="BF10" s="229"/>
      <c r="BG10" s="229"/>
      <c r="BH10" s="229"/>
      <c r="BI10" s="229"/>
      <c r="BJ10" s="229"/>
      <c r="BK10" s="229"/>
      <c r="BL10" s="229"/>
      <c r="BM10" s="229"/>
      <c r="BN10" s="229"/>
      <c r="BO10" s="229"/>
      <c r="BP10" s="229"/>
      <c r="BQ10" s="238">
        <v>4</v>
      </c>
      <c r="BR10" s="239"/>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0"/>
    </row>
    <row r="11" spans="1:131" s="231" customFormat="1" ht="26.25" customHeight="1" x14ac:dyDescent="0.15">
      <c r="A11" s="237">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28"/>
      <c r="BA11" s="228"/>
      <c r="BB11" s="228"/>
      <c r="BC11" s="228"/>
      <c r="BD11" s="228"/>
      <c r="BE11" s="229"/>
      <c r="BF11" s="229"/>
      <c r="BG11" s="229"/>
      <c r="BH11" s="229"/>
      <c r="BI11" s="229"/>
      <c r="BJ11" s="229"/>
      <c r="BK11" s="229"/>
      <c r="BL11" s="229"/>
      <c r="BM11" s="229"/>
      <c r="BN11" s="229"/>
      <c r="BO11" s="229"/>
      <c r="BP11" s="229"/>
      <c r="BQ11" s="238">
        <v>5</v>
      </c>
      <c r="BR11" s="239"/>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0"/>
    </row>
    <row r="12" spans="1:131" s="231" customFormat="1" ht="26.25" customHeight="1" x14ac:dyDescent="0.15">
      <c r="A12" s="237">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28"/>
      <c r="BA12" s="228"/>
      <c r="BB12" s="228"/>
      <c r="BC12" s="228"/>
      <c r="BD12" s="228"/>
      <c r="BE12" s="229"/>
      <c r="BF12" s="229"/>
      <c r="BG12" s="229"/>
      <c r="BH12" s="229"/>
      <c r="BI12" s="229"/>
      <c r="BJ12" s="229"/>
      <c r="BK12" s="229"/>
      <c r="BL12" s="229"/>
      <c r="BM12" s="229"/>
      <c r="BN12" s="229"/>
      <c r="BO12" s="229"/>
      <c r="BP12" s="229"/>
      <c r="BQ12" s="238">
        <v>6</v>
      </c>
      <c r="BR12" s="239"/>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0"/>
    </row>
    <row r="13" spans="1:131" s="231" customFormat="1" ht="26.25" customHeight="1" x14ac:dyDescent="0.15">
      <c r="A13" s="237">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28"/>
      <c r="BA13" s="228"/>
      <c r="BB13" s="228"/>
      <c r="BC13" s="228"/>
      <c r="BD13" s="228"/>
      <c r="BE13" s="229"/>
      <c r="BF13" s="229"/>
      <c r="BG13" s="229"/>
      <c r="BH13" s="229"/>
      <c r="BI13" s="229"/>
      <c r="BJ13" s="229"/>
      <c r="BK13" s="229"/>
      <c r="BL13" s="229"/>
      <c r="BM13" s="229"/>
      <c r="BN13" s="229"/>
      <c r="BO13" s="229"/>
      <c r="BP13" s="229"/>
      <c r="BQ13" s="238">
        <v>7</v>
      </c>
      <c r="BR13" s="239"/>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0"/>
    </row>
    <row r="14" spans="1:131" s="231" customFormat="1" ht="26.25" customHeight="1" x14ac:dyDescent="0.15">
      <c r="A14" s="237">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28"/>
      <c r="BA14" s="228"/>
      <c r="BB14" s="228"/>
      <c r="BC14" s="228"/>
      <c r="BD14" s="228"/>
      <c r="BE14" s="229"/>
      <c r="BF14" s="229"/>
      <c r="BG14" s="229"/>
      <c r="BH14" s="229"/>
      <c r="BI14" s="229"/>
      <c r="BJ14" s="229"/>
      <c r="BK14" s="229"/>
      <c r="BL14" s="229"/>
      <c r="BM14" s="229"/>
      <c r="BN14" s="229"/>
      <c r="BO14" s="229"/>
      <c r="BP14" s="229"/>
      <c r="BQ14" s="238">
        <v>8</v>
      </c>
      <c r="BR14" s="239"/>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0"/>
    </row>
    <row r="15" spans="1:131" s="231" customFormat="1" ht="26.25" customHeight="1" x14ac:dyDescent="0.15">
      <c r="A15" s="237">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28"/>
      <c r="BA15" s="228"/>
      <c r="BB15" s="228"/>
      <c r="BC15" s="228"/>
      <c r="BD15" s="228"/>
      <c r="BE15" s="229"/>
      <c r="BF15" s="229"/>
      <c r="BG15" s="229"/>
      <c r="BH15" s="229"/>
      <c r="BI15" s="229"/>
      <c r="BJ15" s="229"/>
      <c r="BK15" s="229"/>
      <c r="BL15" s="229"/>
      <c r="BM15" s="229"/>
      <c r="BN15" s="229"/>
      <c r="BO15" s="229"/>
      <c r="BP15" s="229"/>
      <c r="BQ15" s="238">
        <v>9</v>
      </c>
      <c r="BR15" s="239"/>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0"/>
    </row>
    <row r="16" spans="1:131" s="231" customFormat="1" ht="26.25" customHeight="1" x14ac:dyDescent="0.15">
      <c r="A16" s="237">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28"/>
      <c r="BA16" s="228"/>
      <c r="BB16" s="228"/>
      <c r="BC16" s="228"/>
      <c r="BD16" s="228"/>
      <c r="BE16" s="229"/>
      <c r="BF16" s="229"/>
      <c r="BG16" s="229"/>
      <c r="BH16" s="229"/>
      <c r="BI16" s="229"/>
      <c r="BJ16" s="229"/>
      <c r="BK16" s="229"/>
      <c r="BL16" s="229"/>
      <c r="BM16" s="229"/>
      <c r="BN16" s="229"/>
      <c r="BO16" s="229"/>
      <c r="BP16" s="229"/>
      <c r="BQ16" s="238">
        <v>10</v>
      </c>
      <c r="BR16" s="239"/>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0"/>
    </row>
    <row r="17" spans="1:131" s="231" customFormat="1" ht="26.25" customHeight="1" x14ac:dyDescent="0.15">
      <c r="A17" s="237">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28"/>
      <c r="BA17" s="228"/>
      <c r="BB17" s="228"/>
      <c r="BC17" s="228"/>
      <c r="BD17" s="228"/>
      <c r="BE17" s="229"/>
      <c r="BF17" s="229"/>
      <c r="BG17" s="229"/>
      <c r="BH17" s="229"/>
      <c r="BI17" s="229"/>
      <c r="BJ17" s="229"/>
      <c r="BK17" s="229"/>
      <c r="BL17" s="229"/>
      <c r="BM17" s="229"/>
      <c r="BN17" s="229"/>
      <c r="BO17" s="229"/>
      <c r="BP17" s="229"/>
      <c r="BQ17" s="238">
        <v>11</v>
      </c>
      <c r="BR17" s="239"/>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0"/>
    </row>
    <row r="18" spans="1:131" s="231" customFormat="1" ht="26.25" customHeight="1" x14ac:dyDescent="0.15">
      <c r="A18" s="237">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28"/>
      <c r="BA18" s="228"/>
      <c r="BB18" s="228"/>
      <c r="BC18" s="228"/>
      <c r="BD18" s="228"/>
      <c r="BE18" s="229"/>
      <c r="BF18" s="229"/>
      <c r="BG18" s="229"/>
      <c r="BH18" s="229"/>
      <c r="BI18" s="229"/>
      <c r="BJ18" s="229"/>
      <c r="BK18" s="229"/>
      <c r="BL18" s="229"/>
      <c r="BM18" s="229"/>
      <c r="BN18" s="229"/>
      <c r="BO18" s="229"/>
      <c r="BP18" s="229"/>
      <c r="BQ18" s="238">
        <v>12</v>
      </c>
      <c r="BR18" s="239"/>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0"/>
    </row>
    <row r="19" spans="1:131" s="231" customFormat="1" ht="26.25" customHeight="1" x14ac:dyDescent="0.15">
      <c r="A19" s="237">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28"/>
      <c r="BA19" s="228"/>
      <c r="BB19" s="228"/>
      <c r="BC19" s="228"/>
      <c r="BD19" s="228"/>
      <c r="BE19" s="229"/>
      <c r="BF19" s="229"/>
      <c r="BG19" s="229"/>
      <c r="BH19" s="229"/>
      <c r="BI19" s="229"/>
      <c r="BJ19" s="229"/>
      <c r="BK19" s="229"/>
      <c r="BL19" s="229"/>
      <c r="BM19" s="229"/>
      <c r="BN19" s="229"/>
      <c r="BO19" s="229"/>
      <c r="BP19" s="229"/>
      <c r="BQ19" s="238">
        <v>13</v>
      </c>
      <c r="BR19" s="239"/>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0"/>
    </row>
    <row r="20" spans="1:131" s="231" customFormat="1" ht="26.25" customHeight="1" x14ac:dyDescent="0.15">
      <c r="A20" s="237">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28"/>
      <c r="BA20" s="228"/>
      <c r="BB20" s="228"/>
      <c r="BC20" s="228"/>
      <c r="BD20" s="228"/>
      <c r="BE20" s="229"/>
      <c r="BF20" s="229"/>
      <c r="BG20" s="229"/>
      <c r="BH20" s="229"/>
      <c r="BI20" s="229"/>
      <c r="BJ20" s="229"/>
      <c r="BK20" s="229"/>
      <c r="BL20" s="229"/>
      <c r="BM20" s="229"/>
      <c r="BN20" s="229"/>
      <c r="BO20" s="229"/>
      <c r="BP20" s="229"/>
      <c r="BQ20" s="238">
        <v>14</v>
      </c>
      <c r="BR20" s="239"/>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0"/>
    </row>
    <row r="21" spans="1:131" s="231" customFormat="1" ht="26.25" customHeight="1" thickBot="1" x14ac:dyDescent="0.2">
      <c r="A21" s="237">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28"/>
      <c r="BA21" s="228"/>
      <c r="BB21" s="228"/>
      <c r="BC21" s="228"/>
      <c r="BD21" s="228"/>
      <c r="BE21" s="229"/>
      <c r="BF21" s="229"/>
      <c r="BG21" s="229"/>
      <c r="BH21" s="229"/>
      <c r="BI21" s="229"/>
      <c r="BJ21" s="229"/>
      <c r="BK21" s="229"/>
      <c r="BL21" s="229"/>
      <c r="BM21" s="229"/>
      <c r="BN21" s="229"/>
      <c r="BO21" s="229"/>
      <c r="BP21" s="229"/>
      <c r="BQ21" s="238">
        <v>15</v>
      </c>
      <c r="BR21" s="239"/>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0"/>
    </row>
    <row r="22" spans="1:131" s="231" customFormat="1" ht="26.25" customHeight="1" x14ac:dyDescent="0.15">
      <c r="A22" s="237">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29"/>
      <c r="BF22" s="229"/>
      <c r="BG22" s="229"/>
      <c r="BH22" s="229"/>
      <c r="BI22" s="229"/>
      <c r="BJ22" s="229"/>
      <c r="BK22" s="229"/>
      <c r="BL22" s="229"/>
      <c r="BM22" s="229"/>
      <c r="BN22" s="229"/>
      <c r="BO22" s="229"/>
      <c r="BP22" s="229"/>
      <c r="BQ22" s="238">
        <v>16</v>
      </c>
      <c r="BR22" s="239"/>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0"/>
    </row>
    <row r="23" spans="1:131" s="231" customFormat="1" ht="26.25" customHeight="1" thickBot="1" x14ac:dyDescent="0.2">
      <c r="A23" s="240" t="s">
        <v>387</v>
      </c>
      <c r="B23" s="1013" t="s">
        <v>388</v>
      </c>
      <c r="C23" s="1014"/>
      <c r="D23" s="1014"/>
      <c r="E23" s="1014"/>
      <c r="F23" s="1014"/>
      <c r="G23" s="1014"/>
      <c r="H23" s="1014"/>
      <c r="I23" s="1014"/>
      <c r="J23" s="1014"/>
      <c r="K23" s="1014"/>
      <c r="L23" s="1014"/>
      <c r="M23" s="1014"/>
      <c r="N23" s="1014"/>
      <c r="O23" s="1014"/>
      <c r="P23" s="1015"/>
      <c r="Q23" s="1137">
        <v>21362</v>
      </c>
      <c r="R23" s="1138"/>
      <c r="S23" s="1138"/>
      <c r="T23" s="1138"/>
      <c r="U23" s="1138"/>
      <c r="V23" s="1138">
        <v>20669</v>
      </c>
      <c r="W23" s="1138"/>
      <c r="X23" s="1138"/>
      <c r="Y23" s="1138"/>
      <c r="Z23" s="1138"/>
      <c r="AA23" s="1138">
        <v>693</v>
      </c>
      <c r="AB23" s="1138"/>
      <c r="AC23" s="1138"/>
      <c r="AD23" s="1138"/>
      <c r="AE23" s="1139"/>
      <c r="AF23" s="1140">
        <v>574</v>
      </c>
      <c r="AG23" s="1138"/>
      <c r="AH23" s="1138"/>
      <c r="AI23" s="1138"/>
      <c r="AJ23" s="1141"/>
      <c r="AK23" s="1142"/>
      <c r="AL23" s="1143"/>
      <c r="AM23" s="1143"/>
      <c r="AN23" s="1143"/>
      <c r="AO23" s="1143"/>
      <c r="AP23" s="1138">
        <v>20228</v>
      </c>
      <c r="AQ23" s="1138"/>
      <c r="AR23" s="1138"/>
      <c r="AS23" s="1138"/>
      <c r="AT23" s="1138"/>
      <c r="AU23" s="1144"/>
      <c r="AV23" s="1144"/>
      <c r="AW23" s="1144"/>
      <c r="AX23" s="1144"/>
      <c r="AY23" s="1145"/>
      <c r="AZ23" s="1134" t="s">
        <v>389</v>
      </c>
      <c r="BA23" s="1135"/>
      <c r="BB23" s="1135"/>
      <c r="BC23" s="1135"/>
      <c r="BD23" s="1136"/>
      <c r="BE23" s="229"/>
      <c r="BF23" s="229"/>
      <c r="BG23" s="229"/>
      <c r="BH23" s="229"/>
      <c r="BI23" s="229"/>
      <c r="BJ23" s="229"/>
      <c r="BK23" s="229"/>
      <c r="BL23" s="229"/>
      <c r="BM23" s="229"/>
      <c r="BN23" s="229"/>
      <c r="BO23" s="229"/>
      <c r="BP23" s="229"/>
      <c r="BQ23" s="238">
        <v>17</v>
      </c>
      <c r="BR23" s="239"/>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0"/>
    </row>
    <row r="24" spans="1:131" s="231" customFormat="1" ht="26.25" customHeight="1" x14ac:dyDescent="0.15">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28"/>
      <c r="BA24" s="228"/>
      <c r="BB24" s="228"/>
      <c r="BC24" s="228"/>
      <c r="BD24" s="228"/>
      <c r="BE24" s="229"/>
      <c r="BF24" s="229"/>
      <c r="BG24" s="229"/>
      <c r="BH24" s="229"/>
      <c r="BI24" s="229"/>
      <c r="BJ24" s="229"/>
      <c r="BK24" s="229"/>
      <c r="BL24" s="229"/>
      <c r="BM24" s="229"/>
      <c r="BN24" s="229"/>
      <c r="BO24" s="229"/>
      <c r="BP24" s="229"/>
      <c r="BQ24" s="238">
        <v>18</v>
      </c>
      <c r="BR24" s="239"/>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0"/>
    </row>
    <row r="25" spans="1:131" s="223" customFormat="1" ht="26.25" customHeight="1" thickBot="1" x14ac:dyDescent="0.2">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28"/>
      <c r="BK25" s="228"/>
      <c r="BL25" s="228"/>
      <c r="BM25" s="228"/>
      <c r="BN25" s="228"/>
      <c r="BO25" s="241"/>
      <c r="BP25" s="241"/>
      <c r="BQ25" s="238">
        <v>19</v>
      </c>
      <c r="BR25" s="239"/>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2"/>
    </row>
    <row r="26" spans="1:131" s="223" customFormat="1" ht="26.25" customHeight="1" x14ac:dyDescent="0.15">
      <c r="A26" s="1064" t="s">
        <v>366</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373</v>
      </c>
      <c r="BF26" s="1071"/>
      <c r="BG26" s="1071"/>
      <c r="BH26" s="1071"/>
      <c r="BI26" s="1086"/>
      <c r="BJ26" s="228"/>
      <c r="BK26" s="228"/>
      <c r="BL26" s="228"/>
      <c r="BM26" s="228"/>
      <c r="BN26" s="228"/>
      <c r="BO26" s="241"/>
      <c r="BP26" s="241"/>
      <c r="BQ26" s="238">
        <v>20</v>
      </c>
      <c r="BR26" s="239"/>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2"/>
    </row>
    <row r="27" spans="1:131" s="223"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28"/>
      <c r="BK27" s="228"/>
      <c r="BL27" s="228"/>
      <c r="BM27" s="228"/>
      <c r="BN27" s="228"/>
      <c r="BO27" s="241"/>
      <c r="BP27" s="241"/>
      <c r="BQ27" s="238">
        <v>21</v>
      </c>
      <c r="BR27" s="239"/>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2"/>
    </row>
    <row r="28" spans="1:131" s="223" customFormat="1" ht="26.25" customHeight="1" thickTop="1" x14ac:dyDescent="0.15">
      <c r="A28" s="242">
        <v>1</v>
      </c>
      <c r="B28" s="1119" t="s">
        <v>400</v>
      </c>
      <c r="C28" s="1120"/>
      <c r="D28" s="1120"/>
      <c r="E28" s="1120"/>
      <c r="F28" s="1120"/>
      <c r="G28" s="1120"/>
      <c r="H28" s="1120"/>
      <c r="I28" s="1120"/>
      <c r="J28" s="1120"/>
      <c r="K28" s="1120"/>
      <c r="L28" s="1120"/>
      <c r="M28" s="1120"/>
      <c r="N28" s="1120"/>
      <c r="O28" s="1120"/>
      <c r="P28" s="1121"/>
      <c r="Q28" s="1122">
        <v>3661</v>
      </c>
      <c r="R28" s="1123"/>
      <c r="S28" s="1123"/>
      <c r="T28" s="1123"/>
      <c r="U28" s="1123"/>
      <c r="V28" s="1123">
        <v>3516</v>
      </c>
      <c r="W28" s="1123"/>
      <c r="X28" s="1123"/>
      <c r="Y28" s="1123"/>
      <c r="Z28" s="1123"/>
      <c r="AA28" s="1123">
        <v>145</v>
      </c>
      <c r="AB28" s="1123"/>
      <c r="AC28" s="1123"/>
      <c r="AD28" s="1123"/>
      <c r="AE28" s="1124"/>
      <c r="AF28" s="1125">
        <v>145</v>
      </c>
      <c r="AG28" s="1123"/>
      <c r="AH28" s="1123"/>
      <c r="AI28" s="1123"/>
      <c r="AJ28" s="1126"/>
      <c r="AK28" s="1127">
        <v>188</v>
      </c>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28"/>
      <c r="BK28" s="228"/>
      <c r="BL28" s="228"/>
      <c r="BM28" s="228"/>
      <c r="BN28" s="228"/>
      <c r="BO28" s="241"/>
      <c r="BP28" s="241"/>
      <c r="BQ28" s="238">
        <v>22</v>
      </c>
      <c r="BR28" s="239"/>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2"/>
    </row>
    <row r="29" spans="1:131" s="223" customFormat="1" ht="26.25" customHeight="1" x14ac:dyDescent="0.15">
      <c r="A29" s="242">
        <v>2</v>
      </c>
      <c r="B29" s="1106" t="s">
        <v>401</v>
      </c>
      <c r="C29" s="1107"/>
      <c r="D29" s="1107"/>
      <c r="E29" s="1107"/>
      <c r="F29" s="1107"/>
      <c r="G29" s="1107"/>
      <c r="H29" s="1107"/>
      <c r="I29" s="1107"/>
      <c r="J29" s="1107"/>
      <c r="K29" s="1107"/>
      <c r="L29" s="1107"/>
      <c r="M29" s="1107"/>
      <c r="N29" s="1107"/>
      <c r="O29" s="1107"/>
      <c r="P29" s="1108"/>
      <c r="Q29" s="1112">
        <v>277</v>
      </c>
      <c r="R29" s="1113"/>
      <c r="S29" s="1113"/>
      <c r="T29" s="1113"/>
      <c r="U29" s="1113"/>
      <c r="V29" s="1113">
        <v>275</v>
      </c>
      <c r="W29" s="1113"/>
      <c r="X29" s="1113"/>
      <c r="Y29" s="1113"/>
      <c r="Z29" s="1113"/>
      <c r="AA29" s="1113">
        <v>2</v>
      </c>
      <c r="AB29" s="1113"/>
      <c r="AC29" s="1113"/>
      <c r="AD29" s="1113"/>
      <c r="AE29" s="1114"/>
      <c r="AF29" s="1088">
        <v>2</v>
      </c>
      <c r="AG29" s="1089"/>
      <c r="AH29" s="1089"/>
      <c r="AI29" s="1089"/>
      <c r="AJ29" s="1090"/>
      <c r="AK29" s="1049">
        <v>111</v>
      </c>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28"/>
      <c r="BK29" s="228"/>
      <c r="BL29" s="228"/>
      <c r="BM29" s="228"/>
      <c r="BN29" s="228"/>
      <c r="BO29" s="241"/>
      <c r="BP29" s="241"/>
      <c r="BQ29" s="238">
        <v>23</v>
      </c>
      <c r="BR29" s="239"/>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2"/>
    </row>
    <row r="30" spans="1:131" s="223" customFormat="1" ht="26.25" customHeight="1" x14ac:dyDescent="0.15">
      <c r="A30" s="242">
        <v>3</v>
      </c>
      <c r="B30" s="1106" t="s">
        <v>402</v>
      </c>
      <c r="C30" s="1107"/>
      <c r="D30" s="1107"/>
      <c r="E30" s="1107"/>
      <c r="F30" s="1107"/>
      <c r="G30" s="1107"/>
      <c r="H30" s="1107"/>
      <c r="I30" s="1107"/>
      <c r="J30" s="1107"/>
      <c r="K30" s="1107"/>
      <c r="L30" s="1107"/>
      <c r="M30" s="1107"/>
      <c r="N30" s="1107"/>
      <c r="O30" s="1107"/>
      <c r="P30" s="1108"/>
      <c r="Q30" s="1112">
        <v>2738</v>
      </c>
      <c r="R30" s="1113"/>
      <c r="S30" s="1113"/>
      <c r="T30" s="1113"/>
      <c r="U30" s="1113"/>
      <c r="V30" s="1113">
        <v>2664</v>
      </c>
      <c r="W30" s="1113"/>
      <c r="X30" s="1113"/>
      <c r="Y30" s="1113"/>
      <c r="Z30" s="1113"/>
      <c r="AA30" s="1113">
        <v>74</v>
      </c>
      <c r="AB30" s="1113"/>
      <c r="AC30" s="1113"/>
      <c r="AD30" s="1113"/>
      <c r="AE30" s="1114"/>
      <c r="AF30" s="1088">
        <v>74</v>
      </c>
      <c r="AG30" s="1089"/>
      <c r="AH30" s="1089"/>
      <c r="AI30" s="1089"/>
      <c r="AJ30" s="1090"/>
      <c r="AK30" s="1049">
        <v>375</v>
      </c>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28"/>
      <c r="BK30" s="228"/>
      <c r="BL30" s="228"/>
      <c r="BM30" s="228"/>
      <c r="BN30" s="228"/>
      <c r="BO30" s="241"/>
      <c r="BP30" s="241"/>
      <c r="BQ30" s="238">
        <v>24</v>
      </c>
      <c r="BR30" s="239"/>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2"/>
    </row>
    <row r="31" spans="1:131" s="223" customFormat="1" ht="26.25" customHeight="1" x14ac:dyDescent="0.15">
      <c r="A31" s="242">
        <v>4</v>
      </c>
      <c r="B31" s="1106" t="s">
        <v>403</v>
      </c>
      <c r="C31" s="1107"/>
      <c r="D31" s="1107"/>
      <c r="E31" s="1107"/>
      <c r="F31" s="1107"/>
      <c r="G31" s="1107"/>
      <c r="H31" s="1107"/>
      <c r="I31" s="1107"/>
      <c r="J31" s="1107"/>
      <c r="K31" s="1107"/>
      <c r="L31" s="1107"/>
      <c r="M31" s="1107"/>
      <c r="N31" s="1107"/>
      <c r="O31" s="1107"/>
      <c r="P31" s="1108"/>
      <c r="Q31" s="1112">
        <v>16</v>
      </c>
      <c r="R31" s="1113"/>
      <c r="S31" s="1113"/>
      <c r="T31" s="1113"/>
      <c r="U31" s="1113"/>
      <c r="V31" s="1113">
        <v>15</v>
      </c>
      <c r="W31" s="1113"/>
      <c r="X31" s="1113"/>
      <c r="Y31" s="1113"/>
      <c r="Z31" s="1113"/>
      <c r="AA31" s="1113">
        <v>1</v>
      </c>
      <c r="AB31" s="1113"/>
      <c r="AC31" s="1113"/>
      <c r="AD31" s="1113"/>
      <c r="AE31" s="1114"/>
      <c r="AF31" s="1088">
        <v>1</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28"/>
      <c r="BK31" s="228"/>
      <c r="BL31" s="228"/>
      <c r="BM31" s="228"/>
      <c r="BN31" s="228"/>
      <c r="BO31" s="241"/>
      <c r="BP31" s="241"/>
      <c r="BQ31" s="238">
        <v>25</v>
      </c>
      <c r="BR31" s="239"/>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2"/>
    </row>
    <row r="32" spans="1:131" s="223" customFormat="1" ht="26.25" customHeight="1" x14ac:dyDescent="0.15">
      <c r="A32" s="242">
        <v>5</v>
      </c>
      <c r="B32" s="1106" t="s">
        <v>404</v>
      </c>
      <c r="C32" s="1107"/>
      <c r="D32" s="1107"/>
      <c r="E32" s="1107"/>
      <c r="F32" s="1107"/>
      <c r="G32" s="1107"/>
      <c r="H32" s="1107"/>
      <c r="I32" s="1107"/>
      <c r="J32" s="1107"/>
      <c r="K32" s="1107"/>
      <c r="L32" s="1107"/>
      <c r="M32" s="1107"/>
      <c r="N32" s="1107"/>
      <c r="O32" s="1107"/>
      <c r="P32" s="1108"/>
      <c r="Q32" s="1112">
        <v>228</v>
      </c>
      <c r="R32" s="1113"/>
      <c r="S32" s="1113"/>
      <c r="T32" s="1113"/>
      <c r="U32" s="1113"/>
      <c r="V32" s="1113">
        <v>218</v>
      </c>
      <c r="W32" s="1113"/>
      <c r="X32" s="1113"/>
      <c r="Y32" s="1113"/>
      <c r="Z32" s="1113"/>
      <c r="AA32" s="1113">
        <v>10</v>
      </c>
      <c r="AB32" s="1113"/>
      <c r="AC32" s="1113"/>
      <c r="AD32" s="1113"/>
      <c r="AE32" s="1114"/>
      <c r="AF32" s="1088">
        <v>10</v>
      </c>
      <c r="AG32" s="1089"/>
      <c r="AH32" s="1089"/>
      <c r="AI32" s="1089"/>
      <c r="AJ32" s="1090"/>
      <c r="AK32" s="1049">
        <v>68</v>
      </c>
      <c r="AL32" s="1040"/>
      <c r="AM32" s="1040"/>
      <c r="AN32" s="1040"/>
      <c r="AO32" s="1040"/>
      <c r="AP32" s="1040">
        <v>11</v>
      </c>
      <c r="AQ32" s="1040"/>
      <c r="AR32" s="1040"/>
      <c r="AS32" s="1040"/>
      <c r="AT32" s="1040"/>
      <c r="AU32" s="1040">
        <v>4</v>
      </c>
      <c r="AV32" s="1040"/>
      <c r="AW32" s="1040"/>
      <c r="AX32" s="1040"/>
      <c r="AY32" s="1040"/>
      <c r="AZ32" s="1111"/>
      <c r="BA32" s="1111"/>
      <c r="BB32" s="1111"/>
      <c r="BC32" s="1111"/>
      <c r="BD32" s="1111"/>
      <c r="BE32" s="1101"/>
      <c r="BF32" s="1101"/>
      <c r="BG32" s="1101"/>
      <c r="BH32" s="1101"/>
      <c r="BI32" s="1102"/>
      <c r="BJ32" s="228"/>
      <c r="BK32" s="228"/>
      <c r="BL32" s="228"/>
      <c r="BM32" s="228"/>
      <c r="BN32" s="228"/>
      <c r="BO32" s="241"/>
      <c r="BP32" s="241"/>
      <c r="BQ32" s="238">
        <v>26</v>
      </c>
      <c r="BR32" s="239"/>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2"/>
    </row>
    <row r="33" spans="1:131" s="223" customFormat="1" ht="26.25" customHeight="1" x14ac:dyDescent="0.15">
      <c r="A33" s="242">
        <v>6</v>
      </c>
      <c r="B33" s="1106" t="s">
        <v>405</v>
      </c>
      <c r="C33" s="1107"/>
      <c r="D33" s="1107"/>
      <c r="E33" s="1107"/>
      <c r="F33" s="1107"/>
      <c r="G33" s="1107"/>
      <c r="H33" s="1107"/>
      <c r="I33" s="1107"/>
      <c r="J33" s="1107"/>
      <c r="K33" s="1107"/>
      <c r="L33" s="1107"/>
      <c r="M33" s="1107"/>
      <c r="N33" s="1107"/>
      <c r="O33" s="1107"/>
      <c r="P33" s="1108"/>
      <c r="Q33" s="1112">
        <v>155</v>
      </c>
      <c r="R33" s="1113"/>
      <c r="S33" s="1113"/>
      <c r="T33" s="1113"/>
      <c r="U33" s="1113"/>
      <c r="V33" s="1113">
        <v>151</v>
      </c>
      <c r="W33" s="1113"/>
      <c r="X33" s="1113"/>
      <c r="Y33" s="1113"/>
      <c r="Z33" s="1113"/>
      <c r="AA33" s="1113">
        <v>4</v>
      </c>
      <c r="AB33" s="1113"/>
      <c r="AC33" s="1113"/>
      <c r="AD33" s="1113"/>
      <c r="AE33" s="1114"/>
      <c r="AF33" s="1088">
        <v>4</v>
      </c>
      <c r="AG33" s="1089"/>
      <c r="AH33" s="1089"/>
      <c r="AI33" s="1089"/>
      <c r="AJ33" s="1090"/>
      <c r="AK33" s="1049">
        <v>43</v>
      </c>
      <c r="AL33" s="1040"/>
      <c r="AM33" s="1040"/>
      <c r="AN33" s="1040"/>
      <c r="AO33" s="1040"/>
      <c r="AP33" s="1040">
        <v>30</v>
      </c>
      <c r="AQ33" s="1040"/>
      <c r="AR33" s="1040"/>
      <c r="AS33" s="1040"/>
      <c r="AT33" s="1040"/>
      <c r="AU33" s="1040">
        <v>6</v>
      </c>
      <c r="AV33" s="1040"/>
      <c r="AW33" s="1040"/>
      <c r="AX33" s="1040"/>
      <c r="AY33" s="1040"/>
      <c r="AZ33" s="1111"/>
      <c r="BA33" s="1111"/>
      <c r="BB33" s="1111"/>
      <c r="BC33" s="1111"/>
      <c r="BD33" s="1111"/>
      <c r="BE33" s="1101"/>
      <c r="BF33" s="1101"/>
      <c r="BG33" s="1101"/>
      <c r="BH33" s="1101"/>
      <c r="BI33" s="1102"/>
      <c r="BJ33" s="228"/>
      <c r="BK33" s="228"/>
      <c r="BL33" s="228"/>
      <c r="BM33" s="228"/>
      <c r="BN33" s="228"/>
      <c r="BO33" s="241"/>
      <c r="BP33" s="241"/>
      <c r="BQ33" s="238">
        <v>27</v>
      </c>
      <c r="BR33" s="239"/>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2"/>
    </row>
    <row r="34" spans="1:131" s="223" customFormat="1" ht="26.25" customHeight="1" x14ac:dyDescent="0.15">
      <c r="A34" s="242">
        <v>7</v>
      </c>
      <c r="B34" s="1106" t="s">
        <v>406</v>
      </c>
      <c r="C34" s="1107"/>
      <c r="D34" s="1107"/>
      <c r="E34" s="1107"/>
      <c r="F34" s="1107"/>
      <c r="G34" s="1107"/>
      <c r="H34" s="1107"/>
      <c r="I34" s="1107"/>
      <c r="J34" s="1107"/>
      <c r="K34" s="1107"/>
      <c r="L34" s="1107"/>
      <c r="M34" s="1107"/>
      <c r="N34" s="1107"/>
      <c r="O34" s="1107"/>
      <c r="P34" s="1108"/>
      <c r="Q34" s="1112">
        <v>597</v>
      </c>
      <c r="R34" s="1113"/>
      <c r="S34" s="1113"/>
      <c r="T34" s="1113"/>
      <c r="U34" s="1113"/>
      <c r="V34" s="1113">
        <v>112</v>
      </c>
      <c r="W34" s="1113"/>
      <c r="X34" s="1113"/>
      <c r="Y34" s="1113"/>
      <c r="Z34" s="1113"/>
      <c r="AA34" s="1113">
        <v>485</v>
      </c>
      <c r="AB34" s="1113"/>
      <c r="AC34" s="1113"/>
      <c r="AD34" s="1113"/>
      <c r="AE34" s="1114"/>
      <c r="AF34" s="1088">
        <v>485</v>
      </c>
      <c r="AG34" s="1089"/>
      <c r="AH34" s="1089"/>
      <c r="AI34" s="1089"/>
      <c r="AJ34" s="1090"/>
      <c r="AK34" s="1049">
        <v>21</v>
      </c>
      <c r="AL34" s="1040"/>
      <c r="AM34" s="1040"/>
      <c r="AN34" s="1040"/>
      <c r="AO34" s="1040"/>
      <c r="AP34" s="1040">
        <v>462</v>
      </c>
      <c r="AQ34" s="1040"/>
      <c r="AR34" s="1040"/>
      <c r="AS34" s="1040"/>
      <c r="AT34" s="1040"/>
      <c r="AU34" s="1040">
        <v>118</v>
      </c>
      <c r="AV34" s="1040"/>
      <c r="AW34" s="1040"/>
      <c r="AX34" s="1040"/>
      <c r="AY34" s="1040"/>
      <c r="AZ34" s="1111"/>
      <c r="BA34" s="1111"/>
      <c r="BB34" s="1111"/>
      <c r="BC34" s="1111"/>
      <c r="BD34" s="1111"/>
      <c r="BE34" s="1101" t="s">
        <v>407</v>
      </c>
      <c r="BF34" s="1101"/>
      <c r="BG34" s="1101"/>
      <c r="BH34" s="1101"/>
      <c r="BI34" s="1102"/>
      <c r="BJ34" s="228"/>
      <c r="BK34" s="228"/>
      <c r="BL34" s="228"/>
      <c r="BM34" s="228"/>
      <c r="BN34" s="228"/>
      <c r="BO34" s="241"/>
      <c r="BP34" s="241"/>
      <c r="BQ34" s="238">
        <v>28</v>
      </c>
      <c r="BR34" s="239"/>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2"/>
    </row>
    <row r="35" spans="1:131" s="223" customFormat="1" ht="26.25" customHeight="1" x14ac:dyDescent="0.15">
      <c r="A35" s="242">
        <v>8</v>
      </c>
      <c r="B35" s="1106" t="s">
        <v>408</v>
      </c>
      <c r="C35" s="1107"/>
      <c r="D35" s="1107"/>
      <c r="E35" s="1107"/>
      <c r="F35" s="1107"/>
      <c r="G35" s="1107"/>
      <c r="H35" s="1107"/>
      <c r="I35" s="1107"/>
      <c r="J35" s="1107"/>
      <c r="K35" s="1107"/>
      <c r="L35" s="1107"/>
      <c r="M35" s="1107"/>
      <c r="N35" s="1107"/>
      <c r="O35" s="1107"/>
      <c r="P35" s="1108"/>
      <c r="Q35" s="1112">
        <v>500</v>
      </c>
      <c r="R35" s="1113"/>
      <c r="S35" s="1113"/>
      <c r="T35" s="1113"/>
      <c r="U35" s="1113"/>
      <c r="V35" s="1113">
        <v>25</v>
      </c>
      <c r="W35" s="1113"/>
      <c r="X35" s="1113"/>
      <c r="Y35" s="1113"/>
      <c r="Z35" s="1113"/>
      <c r="AA35" s="1113">
        <v>475</v>
      </c>
      <c r="AB35" s="1113"/>
      <c r="AC35" s="1113"/>
      <c r="AD35" s="1113"/>
      <c r="AE35" s="1114"/>
      <c r="AF35" s="1088">
        <v>475</v>
      </c>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t="s">
        <v>409</v>
      </c>
      <c r="BF35" s="1101"/>
      <c r="BG35" s="1101"/>
      <c r="BH35" s="1101"/>
      <c r="BI35" s="1102"/>
      <c r="BJ35" s="228"/>
      <c r="BK35" s="228"/>
      <c r="BL35" s="228"/>
      <c r="BM35" s="228"/>
      <c r="BN35" s="228"/>
      <c r="BO35" s="241"/>
      <c r="BP35" s="241"/>
      <c r="BQ35" s="238">
        <v>29</v>
      </c>
      <c r="BR35" s="239"/>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2"/>
    </row>
    <row r="36" spans="1:131" s="223" customFormat="1" ht="26.25" customHeight="1" x14ac:dyDescent="0.15">
      <c r="A36" s="242">
        <v>9</v>
      </c>
      <c r="B36" s="1106" t="s">
        <v>410</v>
      </c>
      <c r="C36" s="1107"/>
      <c r="D36" s="1107"/>
      <c r="E36" s="1107"/>
      <c r="F36" s="1107"/>
      <c r="G36" s="1107"/>
      <c r="H36" s="1107"/>
      <c r="I36" s="1107"/>
      <c r="J36" s="1107"/>
      <c r="K36" s="1107"/>
      <c r="L36" s="1107"/>
      <c r="M36" s="1107"/>
      <c r="N36" s="1107"/>
      <c r="O36" s="1107"/>
      <c r="P36" s="1108"/>
      <c r="Q36" s="1112">
        <v>167</v>
      </c>
      <c r="R36" s="1113"/>
      <c r="S36" s="1113"/>
      <c r="T36" s="1113"/>
      <c r="U36" s="1113"/>
      <c r="V36" s="1113">
        <v>99</v>
      </c>
      <c r="W36" s="1113"/>
      <c r="X36" s="1113"/>
      <c r="Y36" s="1113"/>
      <c r="Z36" s="1113"/>
      <c r="AA36" s="1113">
        <v>68</v>
      </c>
      <c r="AB36" s="1113"/>
      <c r="AC36" s="1113"/>
      <c r="AD36" s="1113"/>
      <c r="AE36" s="1114"/>
      <c r="AF36" s="1088">
        <v>68</v>
      </c>
      <c r="AG36" s="1089"/>
      <c r="AH36" s="1089"/>
      <c r="AI36" s="1089"/>
      <c r="AJ36" s="1090"/>
      <c r="AK36" s="1049">
        <v>208</v>
      </c>
      <c r="AL36" s="1040"/>
      <c r="AM36" s="1040"/>
      <c r="AN36" s="1040"/>
      <c r="AO36" s="1040"/>
      <c r="AP36" s="1040">
        <v>3014</v>
      </c>
      <c r="AQ36" s="1040"/>
      <c r="AR36" s="1040"/>
      <c r="AS36" s="1040"/>
      <c r="AT36" s="1040"/>
      <c r="AU36" s="1040">
        <v>2944</v>
      </c>
      <c r="AV36" s="1040"/>
      <c r="AW36" s="1040"/>
      <c r="AX36" s="1040"/>
      <c r="AY36" s="1040"/>
      <c r="AZ36" s="1111"/>
      <c r="BA36" s="1111"/>
      <c r="BB36" s="1111"/>
      <c r="BC36" s="1111"/>
      <c r="BD36" s="1111"/>
      <c r="BE36" s="1101" t="s">
        <v>411</v>
      </c>
      <c r="BF36" s="1101"/>
      <c r="BG36" s="1101"/>
      <c r="BH36" s="1101"/>
      <c r="BI36" s="1102"/>
      <c r="BJ36" s="228"/>
      <c r="BK36" s="228"/>
      <c r="BL36" s="228"/>
      <c r="BM36" s="228"/>
      <c r="BN36" s="228"/>
      <c r="BO36" s="241"/>
      <c r="BP36" s="241"/>
      <c r="BQ36" s="238">
        <v>30</v>
      </c>
      <c r="BR36" s="239"/>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2"/>
    </row>
    <row r="37" spans="1:131" s="223" customFormat="1" ht="26.25" customHeight="1" x14ac:dyDescent="0.15">
      <c r="A37" s="242">
        <v>10</v>
      </c>
      <c r="B37" s="1106" t="s">
        <v>412</v>
      </c>
      <c r="C37" s="1107"/>
      <c r="D37" s="1107"/>
      <c r="E37" s="1107"/>
      <c r="F37" s="1107"/>
      <c r="G37" s="1107"/>
      <c r="H37" s="1107"/>
      <c r="I37" s="1107"/>
      <c r="J37" s="1107"/>
      <c r="K37" s="1107"/>
      <c r="L37" s="1107"/>
      <c r="M37" s="1107"/>
      <c r="N37" s="1107"/>
      <c r="O37" s="1107"/>
      <c r="P37" s="1108"/>
      <c r="Q37" s="1112">
        <v>363</v>
      </c>
      <c r="R37" s="1113"/>
      <c r="S37" s="1113"/>
      <c r="T37" s="1113"/>
      <c r="U37" s="1113"/>
      <c r="V37" s="1113">
        <v>357</v>
      </c>
      <c r="W37" s="1113"/>
      <c r="X37" s="1113"/>
      <c r="Y37" s="1113"/>
      <c r="Z37" s="1113"/>
      <c r="AA37" s="1113">
        <v>6</v>
      </c>
      <c r="AB37" s="1113"/>
      <c r="AC37" s="1113"/>
      <c r="AD37" s="1113"/>
      <c r="AE37" s="1114"/>
      <c r="AF37" s="1088">
        <v>6</v>
      </c>
      <c r="AG37" s="1089"/>
      <c r="AH37" s="1089"/>
      <c r="AI37" s="1089"/>
      <c r="AJ37" s="1090"/>
      <c r="AK37" s="1049">
        <v>220</v>
      </c>
      <c r="AL37" s="1040"/>
      <c r="AM37" s="1040"/>
      <c r="AN37" s="1040"/>
      <c r="AO37" s="1040"/>
      <c r="AP37" s="1040">
        <v>1500</v>
      </c>
      <c r="AQ37" s="1040"/>
      <c r="AR37" s="1040"/>
      <c r="AS37" s="1040"/>
      <c r="AT37" s="1040"/>
      <c r="AU37" s="1040">
        <v>1181</v>
      </c>
      <c r="AV37" s="1040"/>
      <c r="AW37" s="1040"/>
      <c r="AX37" s="1040"/>
      <c r="AY37" s="1040"/>
      <c r="AZ37" s="1111"/>
      <c r="BA37" s="1111"/>
      <c r="BB37" s="1111"/>
      <c r="BC37" s="1111"/>
      <c r="BD37" s="1111"/>
      <c r="BE37" s="1101" t="s">
        <v>413</v>
      </c>
      <c r="BF37" s="1101"/>
      <c r="BG37" s="1101"/>
      <c r="BH37" s="1101"/>
      <c r="BI37" s="1102"/>
      <c r="BJ37" s="228"/>
      <c r="BK37" s="228"/>
      <c r="BL37" s="228"/>
      <c r="BM37" s="228"/>
      <c r="BN37" s="228"/>
      <c r="BO37" s="241"/>
      <c r="BP37" s="241"/>
      <c r="BQ37" s="238">
        <v>31</v>
      </c>
      <c r="BR37" s="239"/>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2"/>
    </row>
    <row r="38" spans="1:131" s="223" customFormat="1" ht="26.25" customHeight="1" x14ac:dyDescent="0.15">
      <c r="A38" s="242">
        <v>11</v>
      </c>
      <c r="B38" s="1106" t="s">
        <v>414</v>
      </c>
      <c r="C38" s="1107"/>
      <c r="D38" s="1107"/>
      <c r="E38" s="1107"/>
      <c r="F38" s="1107"/>
      <c r="G38" s="1107"/>
      <c r="H38" s="1107"/>
      <c r="I38" s="1107"/>
      <c r="J38" s="1107"/>
      <c r="K38" s="1107"/>
      <c r="L38" s="1107"/>
      <c r="M38" s="1107"/>
      <c r="N38" s="1107"/>
      <c r="O38" s="1107"/>
      <c r="P38" s="1108"/>
      <c r="Q38" s="1112">
        <v>1401</v>
      </c>
      <c r="R38" s="1113"/>
      <c r="S38" s="1113"/>
      <c r="T38" s="1113"/>
      <c r="U38" s="1113"/>
      <c r="V38" s="1113">
        <v>1400</v>
      </c>
      <c r="W38" s="1113"/>
      <c r="X38" s="1113"/>
      <c r="Y38" s="1113"/>
      <c r="Z38" s="1113"/>
      <c r="AA38" s="1113">
        <v>1</v>
      </c>
      <c r="AB38" s="1113"/>
      <c r="AC38" s="1113"/>
      <c r="AD38" s="1113"/>
      <c r="AE38" s="1114"/>
      <c r="AF38" s="1088">
        <v>1</v>
      </c>
      <c r="AG38" s="1089"/>
      <c r="AH38" s="1089"/>
      <c r="AI38" s="1089"/>
      <c r="AJ38" s="1090"/>
      <c r="AK38" s="1049"/>
      <c r="AL38" s="1040"/>
      <c r="AM38" s="1040"/>
      <c r="AN38" s="1040"/>
      <c r="AO38" s="1040"/>
      <c r="AP38" s="1040">
        <v>1216</v>
      </c>
      <c r="AQ38" s="1040"/>
      <c r="AR38" s="1040"/>
      <c r="AS38" s="1040"/>
      <c r="AT38" s="1040"/>
      <c r="AU38" s="1040">
        <v>75</v>
      </c>
      <c r="AV38" s="1040"/>
      <c r="AW38" s="1040"/>
      <c r="AX38" s="1040"/>
      <c r="AY38" s="1040"/>
      <c r="AZ38" s="1111"/>
      <c r="BA38" s="1111"/>
      <c r="BB38" s="1111"/>
      <c r="BC38" s="1111"/>
      <c r="BD38" s="1111"/>
      <c r="BE38" s="1101" t="s">
        <v>413</v>
      </c>
      <c r="BF38" s="1101"/>
      <c r="BG38" s="1101"/>
      <c r="BH38" s="1101"/>
      <c r="BI38" s="1102"/>
      <c r="BJ38" s="228"/>
      <c r="BK38" s="228"/>
      <c r="BL38" s="228"/>
      <c r="BM38" s="228"/>
      <c r="BN38" s="228"/>
      <c r="BO38" s="241"/>
      <c r="BP38" s="241"/>
      <c r="BQ38" s="238">
        <v>32</v>
      </c>
      <c r="BR38" s="239"/>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2"/>
    </row>
    <row r="39" spans="1:131" s="223" customFormat="1" ht="26.25" customHeight="1" x14ac:dyDescent="0.15">
      <c r="A39" s="242">
        <v>12</v>
      </c>
      <c r="B39" s="1106" t="s">
        <v>415</v>
      </c>
      <c r="C39" s="1107"/>
      <c r="D39" s="1107"/>
      <c r="E39" s="1107"/>
      <c r="F39" s="1107"/>
      <c r="G39" s="1107"/>
      <c r="H39" s="1107"/>
      <c r="I39" s="1107"/>
      <c r="J39" s="1107"/>
      <c r="K39" s="1107"/>
      <c r="L39" s="1107"/>
      <c r="M39" s="1107"/>
      <c r="N39" s="1107"/>
      <c r="O39" s="1107"/>
      <c r="P39" s="1108"/>
      <c r="Q39" s="1112">
        <v>79</v>
      </c>
      <c r="R39" s="1113"/>
      <c r="S39" s="1113"/>
      <c r="T39" s="1113"/>
      <c r="U39" s="1113"/>
      <c r="V39" s="1113">
        <v>77</v>
      </c>
      <c r="W39" s="1113"/>
      <c r="X39" s="1113"/>
      <c r="Y39" s="1113"/>
      <c r="Z39" s="1113"/>
      <c r="AA39" s="1113">
        <v>2</v>
      </c>
      <c r="AB39" s="1113"/>
      <c r="AC39" s="1113"/>
      <c r="AD39" s="1113"/>
      <c r="AE39" s="1114"/>
      <c r="AF39" s="1088">
        <v>2</v>
      </c>
      <c r="AG39" s="1089"/>
      <c r="AH39" s="1089"/>
      <c r="AI39" s="1089"/>
      <c r="AJ39" s="1090"/>
      <c r="AK39" s="1049">
        <v>65</v>
      </c>
      <c r="AL39" s="1040"/>
      <c r="AM39" s="1040"/>
      <c r="AN39" s="1040"/>
      <c r="AO39" s="1040"/>
      <c r="AP39" s="1040">
        <v>575</v>
      </c>
      <c r="AQ39" s="1040"/>
      <c r="AR39" s="1040"/>
      <c r="AS39" s="1040"/>
      <c r="AT39" s="1040"/>
      <c r="AU39" s="1040">
        <v>546</v>
      </c>
      <c r="AV39" s="1040"/>
      <c r="AW39" s="1040"/>
      <c r="AX39" s="1040"/>
      <c r="AY39" s="1040"/>
      <c r="AZ39" s="1111"/>
      <c r="BA39" s="1111"/>
      <c r="BB39" s="1111"/>
      <c r="BC39" s="1111"/>
      <c r="BD39" s="1111"/>
      <c r="BE39" s="1101" t="s">
        <v>413</v>
      </c>
      <c r="BF39" s="1101"/>
      <c r="BG39" s="1101"/>
      <c r="BH39" s="1101"/>
      <c r="BI39" s="1102"/>
      <c r="BJ39" s="228"/>
      <c r="BK39" s="228"/>
      <c r="BL39" s="228"/>
      <c r="BM39" s="228"/>
      <c r="BN39" s="228"/>
      <c r="BO39" s="241"/>
      <c r="BP39" s="241"/>
      <c r="BQ39" s="238">
        <v>33</v>
      </c>
      <c r="BR39" s="239"/>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2"/>
    </row>
    <row r="40" spans="1:131" s="223" customFormat="1" ht="26.25" customHeight="1" x14ac:dyDescent="0.15">
      <c r="A40" s="237">
        <v>13</v>
      </c>
      <c r="B40" s="1106" t="s">
        <v>416</v>
      </c>
      <c r="C40" s="1107"/>
      <c r="D40" s="1107"/>
      <c r="E40" s="1107"/>
      <c r="F40" s="1107"/>
      <c r="G40" s="1107"/>
      <c r="H40" s="1107"/>
      <c r="I40" s="1107"/>
      <c r="J40" s="1107"/>
      <c r="K40" s="1107"/>
      <c r="L40" s="1107"/>
      <c r="M40" s="1107"/>
      <c r="N40" s="1107"/>
      <c r="O40" s="1107"/>
      <c r="P40" s="1108"/>
      <c r="Q40" s="1112">
        <v>94</v>
      </c>
      <c r="R40" s="1113"/>
      <c r="S40" s="1113"/>
      <c r="T40" s="1113"/>
      <c r="U40" s="1113"/>
      <c r="V40" s="1113">
        <v>94</v>
      </c>
      <c r="W40" s="1113"/>
      <c r="X40" s="1113"/>
      <c r="Y40" s="1113"/>
      <c r="Z40" s="1113"/>
      <c r="AA40" s="1113">
        <v>0</v>
      </c>
      <c r="AB40" s="1113"/>
      <c r="AC40" s="1113"/>
      <c r="AD40" s="1113"/>
      <c r="AE40" s="1114"/>
      <c r="AF40" s="1088" t="s">
        <v>417</v>
      </c>
      <c r="AG40" s="1089"/>
      <c r="AH40" s="1089"/>
      <c r="AI40" s="1089"/>
      <c r="AJ40" s="1090"/>
      <c r="AK40" s="1049">
        <v>52</v>
      </c>
      <c r="AL40" s="1040"/>
      <c r="AM40" s="1040"/>
      <c r="AN40" s="1040"/>
      <c r="AO40" s="1040"/>
      <c r="AP40" s="1040">
        <v>11</v>
      </c>
      <c r="AQ40" s="1040"/>
      <c r="AR40" s="1040"/>
      <c r="AS40" s="1040"/>
      <c r="AT40" s="1040"/>
      <c r="AU40" s="1040"/>
      <c r="AV40" s="1040"/>
      <c r="AW40" s="1040"/>
      <c r="AX40" s="1040"/>
      <c r="AY40" s="1040"/>
      <c r="AZ40" s="1111"/>
      <c r="BA40" s="1111"/>
      <c r="BB40" s="1111"/>
      <c r="BC40" s="1111"/>
      <c r="BD40" s="1111"/>
      <c r="BE40" s="1101" t="s">
        <v>418</v>
      </c>
      <c r="BF40" s="1101"/>
      <c r="BG40" s="1101"/>
      <c r="BH40" s="1101"/>
      <c r="BI40" s="1102"/>
      <c r="BJ40" s="228"/>
      <c r="BK40" s="228"/>
      <c r="BL40" s="228"/>
      <c r="BM40" s="228"/>
      <c r="BN40" s="228"/>
      <c r="BO40" s="241"/>
      <c r="BP40" s="241"/>
      <c r="BQ40" s="238">
        <v>34</v>
      </c>
      <c r="BR40" s="239"/>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2"/>
    </row>
    <row r="41" spans="1:131" s="223" customFormat="1" ht="26.25" customHeight="1" x14ac:dyDescent="0.15">
      <c r="A41" s="237">
        <v>14</v>
      </c>
      <c r="B41" s="1106" t="s">
        <v>419</v>
      </c>
      <c r="C41" s="1107"/>
      <c r="D41" s="1107"/>
      <c r="E41" s="1107"/>
      <c r="F41" s="1107"/>
      <c r="G41" s="1107"/>
      <c r="H41" s="1107"/>
      <c r="I41" s="1107"/>
      <c r="J41" s="1107"/>
      <c r="K41" s="1107"/>
      <c r="L41" s="1107"/>
      <c r="M41" s="1107"/>
      <c r="N41" s="1107"/>
      <c r="O41" s="1107"/>
      <c r="P41" s="1108"/>
      <c r="Q41" s="1112">
        <v>104</v>
      </c>
      <c r="R41" s="1113"/>
      <c r="S41" s="1113"/>
      <c r="T41" s="1113"/>
      <c r="U41" s="1113"/>
      <c r="V41" s="1113">
        <v>104</v>
      </c>
      <c r="W41" s="1113"/>
      <c r="X41" s="1113"/>
      <c r="Y41" s="1113"/>
      <c r="Z41" s="1113"/>
      <c r="AA41" s="1113">
        <v>0</v>
      </c>
      <c r="AB41" s="1113"/>
      <c r="AC41" s="1113"/>
      <c r="AD41" s="1113"/>
      <c r="AE41" s="1114"/>
      <c r="AF41" s="1088" t="s">
        <v>417</v>
      </c>
      <c r="AG41" s="1089"/>
      <c r="AH41" s="1089"/>
      <c r="AI41" s="1089"/>
      <c r="AJ41" s="1090"/>
      <c r="AK41" s="1049">
        <v>39</v>
      </c>
      <c r="AL41" s="1040"/>
      <c r="AM41" s="1040"/>
      <c r="AN41" s="1040"/>
      <c r="AO41" s="1040"/>
      <c r="AP41" s="1040">
        <v>177</v>
      </c>
      <c r="AQ41" s="1040"/>
      <c r="AR41" s="1040"/>
      <c r="AS41" s="1040"/>
      <c r="AT41" s="1040"/>
      <c r="AU41" s="1040">
        <v>54</v>
      </c>
      <c r="AV41" s="1040"/>
      <c r="AW41" s="1040"/>
      <c r="AX41" s="1040"/>
      <c r="AY41" s="1040"/>
      <c r="AZ41" s="1111"/>
      <c r="BA41" s="1111"/>
      <c r="BB41" s="1111"/>
      <c r="BC41" s="1111"/>
      <c r="BD41" s="1111"/>
      <c r="BE41" s="1101" t="s">
        <v>420</v>
      </c>
      <c r="BF41" s="1101"/>
      <c r="BG41" s="1101"/>
      <c r="BH41" s="1101"/>
      <c r="BI41" s="1102"/>
      <c r="BJ41" s="228"/>
      <c r="BK41" s="228"/>
      <c r="BL41" s="228"/>
      <c r="BM41" s="228"/>
      <c r="BN41" s="228"/>
      <c r="BO41" s="241"/>
      <c r="BP41" s="241"/>
      <c r="BQ41" s="238">
        <v>35</v>
      </c>
      <c r="BR41" s="239"/>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2"/>
    </row>
    <row r="42" spans="1:131" s="223" customFormat="1" ht="26.25" customHeight="1" x14ac:dyDescent="0.15">
      <c r="A42" s="237">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28"/>
      <c r="BK42" s="228"/>
      <c r="BL42" s="228"/>
      <c r="BM42" s="228"/>
      <c r="BN42" s="228"/>
      <c r="BO42" s="241"/>
      <c r="BP42" s="241"/>
      <c r="BQ42" s="238">
        <v>36</v>
      </c>
      <c r="BR42" s="239"/>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2"/>
    </row>
    <row r="43" spans="1:131" s="223" customFormat="1" ht="26.25" customHeight="1" x14ac:dyDescent="0.15">
      <c r="A43" s="237">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28"/>
      <c r="BK43" s="228"/>
      <c r="BL43" s="228"/>
      <c r="BM43" s="228"/>
      <c r="BN43" s="228"/>
      <c r="BO43" s="241"/>
      <c r="BP43" s="241"/>
      <c r="BQ43" s="238">
        <v>37</v>
      </c>
      <c r="BR43" s="239"/>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2"/>
    </row>
    <row r="44" spans="1:131" s="223" customFormat="1" ht="26.25" customHeight="1" x14ac:dyDescent="0.15">
      <c r="A44" s="237">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28"/>
      <c r="BK44" s="228"/>
      <c r="BL44" s="228"/>
      <c r="BM44" s="228"/>
      <c r="BN44" s="228"/>
      <c r="BO44" s="241"/>
      <c r="BP44" s="241"/>
      <c r="BQ44" s="238">
        <v>38</v>
      </c>
      <c r="BR44" s="239"/>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2"/>
    </row>
    <row r="45" spans="1:131" s="223" customFormat="1" ht="26.25" customHeight="1" x14ac:dyDescent="0.15">
      <c r="A45" s="237">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28"/>
      <c r="BK45" s="228"/>
      <c r="BL45" s="228"/>
      <c r="BM45" s="228"/>
      <c r="BN45" s="228"/>
      <c r="BO45" s="241"/>
      <c r="BP45" s="241"/>
      <c r="BQ45" s="238">
        <v>39</v>
      </c>
      <c r="BR45" s="239"/>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2"/>
    </row>
    <row r="46" spans="1:131" s="223" customFormat="1" ht="26.25" customHeight="1" x14ac:dyDescent="0.15">
      <c r="A46" s="237">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28"/>
      <c r="BK46" s="228"/>
      <c r="BL46" s="228"/>
      <c r="BM46" s="228"/>
      <c r="BN46" s="228"/>
      <c r="BO46" s="241"/>
      <c r="BP46" s="241"/>
      <c r="BQ46" s="238">
        <v>40</v>
      </c>
      <c r="BR46" s="239"/>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2"/>
    </row>
    <row r="47" spans="1:131" s="223" customFormat="1" ht="26.25" customHeight="1" x14ac:dyDescent="0.15">
      <c r="A47" s="237">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28"/>
      <c r="BK47" s="228"/>
      <c r="BL47" s="228"/>
      <c r="BM47" s="228"/>
      <c r="BN47" s="228"/>
      <c r="BO47" s="241"/>
      <c r="BP47" s="241"/>
      <c r="BQ47" s="238">
        <v>41</v>
      </c>
      <c r="BR47" s="239"/>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2"/>
    </row>
    <row r="48" spans="1:131" s="223" customFormat="1" ht="26.25" customHeight="1" x14ac:dyDescent="0.15">
      <c r="A48" s="237">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28"/>
      <c r="BK48" s="228"/>
      <c r="BL48" s="228"/>
      <c r="BM48" s="228"/>
      <c r="BN48" s="228"/>
      <c r="BO48" s="241"/>
      <c r="BP48" s="241"/>
      <c r="BQ48" s="238">
        <v>42</v>
      </c>
      <c r="BR48" s="239"/>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2"/>
    </row>
    <row r="49" spans="1:131" s="223" customFormat="1" ht="26.25" customHeight="1" x14ac:dyDescent="0.15">
      <c r="A49" s="237">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28"/>
      <c r="BK49" s="228"/>
      <c r="BL49" s="228"/>
      <c r="BM49" s="228"/>
      <c r="BN49" s="228"/>
      <c r="BO49" s="241"/>
      <c r="BP49" s="241"/>
      <c r="BQ49" s="238">
        <v>43</v>
      </c>
      <c r="BR49" s="239"/>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2"/>
    </row>
    <row r="50" spans="1:131" s="223" customFormat="1" ht="26.25" customHeight="1" x14ac:dyDescent="0.15">
      <c r="A50" s="237">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28"/>
      <c r="BK50" s="228"/>
      <c r="BL50" s="228"/>
      <c r="BM50" s="228"/>
      <c r="BN50" s="228"/>
      <c r="BO50" s="241"/>
      <c r="BP50" s="241"/>
      <c r="BQ50" s="238">
        <v>44</v>
      </c>
      <c r="BR50" s="239"/>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2"/>
    </row>
    <row r="51" spans="1:131" s="223" customFormat="1" ht="26.25" customHeight="1" x14ac:dyDescent="0.15">
      <c r="A51" s="237">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28"/>
      <c r="BK51" s="228"/>
      <c r="BL51" s="228"/>
      <c r="BM51" s="228"/>
      <c r="BN51" s="228"/>
      <c r="BO51" s="241"/>
      <c r="BP51" s="241"/>
      <c r="BQ51" s="238">
        <v>45</v>
      </c>
      <c r="BR51" s="239"/>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2"/>
    </row>
    <row r="52" spans="1:131" s="223" customFormat="1" ht="26.25" customHeight="1" x14ac:dyDescent="0.15">
      <c r="A52" s="237">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28"/>
      <c r="BK52" s="228"/>
      <c r="BL52" s="228"/>
      <c r="BM52" s="228"/>
      <c r="BN52" s="228"/>
      <c r="BO52" s="241"/>
      <c r="BP52" s="241"/>
      <c r="BQ52" s="238">
        <v>46</v>
      </c>
      <c r="BR52" s="239"/>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2"/>
    </row>
    <row r="53" spans="1:131" s="223" customFormat="1" ht="26.25" customHeight="1" x14ac:dyDescent="0.15">
      <c r="A53" s="237">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28"/>
      <c r="BK53" s="228"/>
      <c r="BL53" s="228"/>
      <c r="BM53" s="228"/>
      <c r="BN53" s="228"/>
      <c r="BO53" s="241"/>
      <c r="BP53" s="241"/>
      <c r="BQ53" s="238">
        <v>47</v>
      </c>
      <c r="BR53" s="239"/>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2"/>
    </row>
    <row r="54" spans="1:131" s="223" customFormat="1" ht="26.25" customHeight="1" x14ac:dyDescent="0.15">
      <c r="A54" s="237">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28"/>
      <c r="BK54" s="228"/>
      <c r="BL54" s="228"/>
      <c r="BM54" s="228"/>
      <c r="BN54" s="228"/>
      <c r="BO54" s="241"/>
      <c r="BP54" s="241"/>
      <c r="BQ54" s="238">
        <v>48</v>
      </c>
      <c r="BR54" s="239"/>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2"/>
    </row>
    <row r="55" spans="1:131" s="223" customFormat="1" ht="26.25" customHeight="1" x14ac:dyDescent="0.15">
      <c r="A55" s="237">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28"/>
      <c r="BK55" s="228"/>
      <c r="BL55" s="228"/>
      <c r="BM55" s="228"/>
      <c r="BN55" s="228"/>
      <c r="BO55" s="241"/>
      <c r="BP55" s="241"/>
      <c r="BQ55" s="238">
        <v>49</v>
      </c>
      <c r="BR55" s="239"/>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2"/>
    </row>
    <row r="56" spans="1:131" s="223" customFormat="1" ht="26.25" customHeight="1" x14ac:dyDescent="0.15">
      <c r="A56" s="237">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28"/>
      <c r="BK56" s="228"/>
      <c r="BL56" s="228"/>
      <c r="BM56" s="228"/>
      <c r="BN56" s="228"/>
      <c r="BO56" s="241"/>
      <c r="BP56" s="241"/>
      <c r="BQ56" s="238">
        <v>50</v>
      </c>
      <c r="BR56" s="239"/>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2"/>
    </row>
    <row r="57" spans="1:131" s="223" customFormat="1" ht="26.25" customHeight="1" x14ac:dyDescent="0.15">
      <c r="A57" s="237">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28"/>
      <c r="BK57" s="228"/>
      <c r="BL57" s="228"/>
      <c r="BM57" s="228"/>
      <c r="BN57" s="228"/>
      <c r="BO57" s="241"/>
      <c r="BP57" s="241"/>
      <c r="BQ57" s="238">
        <v>51</v>
      </c>
      <c r="BR57" s="239"/>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2"/>
    </row>
    <row r="58" spans="1:131" s="223" customFormat="1" ht="26.25" customHeight="1" x14ac:dyDescent="0.15">
      <c r="A58" s="237">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28"/>
      <c r="BK58" s="228"/>
      <c r="BL58" s="228"/>
      <c r="BM58" s="228"/>
      <c r="BN58" s="228"/>
      <c r="BO58" s="241"/>
      <c r="BP58" s="241"/>
      <c r="BQ58" s="238">
        <v>52</v>
      </c>
      <c r="BR58" s="239"/>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2"/>
    </row>
    <row r="59" spans="1:131" s="223" customFormat="1" ht="26.25" customHeight="1" x14ac:dyDescent="0.15">
      <c r="A59" s="237">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28"/>
      <c r="BK59" s="228"/>
      <c r="BL59" s="228"/>
      <c r="BM59" s="228"/>
      <c r="BN59" s="228"/>
      <c r="BO59" s="241"/>
      <c r="BP59" s="241"/>
      <c r="BQ59" s="238">
        <v>53</v>
      </c>
      <c r="BR59" s="239"/>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2"/>
    </row>
    <row r="60" spans="1:131" s="223" customFormat="1" ht="26.25" customHeight="1" x14ac:dyDescent="0.15">
      <c r="A60" s="237">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28"/>
      <c r="BK60" s="228"/>
      <c r="BL60" s="228"/>
      <c r="BM60" s="228"/>
      <c r="BN60" s="228"/>
      <c r="BO60" s="241"/>
      <c r="BP60" s="241"/>
      <c r="BQ60" s="238">
        <v>54</v>
      </c>
      <c r="BR60" s="239"/>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2"/>
    </row>
    <row r="61" spans="1:131" s="223" customFormat="1" ht="26.25" customHeight="1" thickBot="1" x14ac:dyDescent="0.2">
      <c r="A61" s="237">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28"/>
      <c r="BK61" s="228"/>
      <c r="BL61" s="228"/>
      <c r="BM61" s="228"/>
      <c r="BN61" s="228"/>
      <c r="BO61" s="241"/>
      <c r="BP61" s="241"/>
      <c r="BQ61" s="238">
        <v>55</v>
      </c>
      <c r="BR61" s="239"/>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2"/>
    </row>
    <row r="62" spans="1:131" s="223" customFormat="1" ht="26.25" customHeight="1" x14ac:dyDescent="0.15">
      <c r="A62" s="237">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421</v>
      </c>
      <c r="BK62" s="1104"/>
      <c r="BL62" s="1104"/>
      <c r="BM62" s="1104"/>
      <c r="BN62" s="1105"/>
      <c r="BO62" s="241"/>
      <c r="BP62" s="241"/>
      <c r="BQ62" s="238">
        <v>56</v>
      </c>
      <c r="BR62" s="239"/>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2"/>
    </row>
    <row r="63" spans="1:131" s="223" customFormat="1" ht="26.25" customHeight="1" thickBot="1" x14ac:dyDescent="0.2">
      <c r="A63" s="240" t="s">
        <v>387</v>
      </c>
      <c r="B63" s="1013" t="s">
        <v>422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1274</v>
      </c>
      <c r="AG63" s="1028"/>
      <c r="AH63" s="1028"/>
      <c r="AI63" s="1028"/>
      <c r="AJ63" s="1099"/>
      <c r="AK63" s="1100"/>
      <c r="AL63" s="1032"/>
      <c r="AM63" s="1032"/>
      <c r="AN63" s="1032"/>
      <c r="AO63" s="1032"/>
      <c r="AP63" s="1028">
        <v>6996</v>
      </c>
      <c r="AQ63" s="1028"/>
      <c r="AR63" s="1028"/>
      <c r="AS63" s="1028"/>
      <c r="AT63" s="1028"/>
      <c r="AU63" s="1028">
        <v>4928</v>
      </c>
      <c r="AV63" s="1028"/>
      <c r="AW63" s="1028"/>
      <c r="AX63" s="1028"/>
      <c r="AY63" s="1028"/>
      <c r="AZ63" s="1094"/>
      <c r="BA63" s="1094"/>
      <c r="BB63" s="1094"/>
      <c r="BC63" s="1094"/>
      <c r="BD63" s="1094"/>
      <c r="BE63" s="1029"/>
      <c r="BF63" s="1029"/>
      <c r="BG63" s="1029"/>
      <c r="BH63" s="1029"/>
      <c r="BI63" s="1030"/>
      <c r="BJ63" s="1095" t="s">
        <v>423</v>
      </c>
      <c r="BK63" s="1020"/>
      <c r="BL63" s="1020"/>
      <c r="BM63" s="1020"/>
      <c r="BN63" s="1096"/>
      <c r="BO63" s="241"/>
      <c r="BP63" s="241"/>
      <c r="BQ63" s="238">
        <v>57</v>
      </c>
      <c r="BR63" s="239"/>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2"/>
    </row>
    <row r="64" spans="1:131" s="223" customFormat="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2"/>
    </row>
    <row r="65" spans="1:131" s="223" customFormat="1" ht="26.25" customHeight="1" thickBot="1" x14ac:dyDescent="0.2">
      <c r="A65" s="228" t="s">
        <v>424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2"/>
    </row>
    <row r="66" spans="1:131" s="223" customFormat="1" ht="26.25" customHeight="1" x14ac:dyDescent="0.15">
      <c r="A66" s="1064" t="s">
        <v>425</v>
      </c>
      <c r="B66" s="1065"/>
      <c r="C66" s="1065"/>
      <c r="D66" s="1065"/>
      <c r="E66" s="1065"/>
      <c r="F66" s="1065"/>
      <c r="G66" s="1065"/>
      <c r="H66" s="1065"/>
      <c r="I66" s="1065"/>
      <c r="J66" s="1065"/>
      <c r="K66" s="1065"/>
      <c r="L66" s="1065"/>
      <c r="M66" s="1065"/>
      <c r="N66" s="1065"/>
      <c r="O66" s="1065"/>
      <c r="P66" s="1066"/>
      <c r="Q66" s="1070" t="s">
        <v>426</v>
      </c>
      <c r="R66" s="1071"/>
      <c r="S66" s="1071"/>
      <c r="T66" s="1071"/>
      <c r="U66" s="1072"/>
      <c r="V66" s="1070" t="s">
        <v>427</v>
      </c>
      <c r="W66" s="1071"/>
      <c r="X66" s="1071"/>
      <c r="Y66" s="1071"/>
      <c r="Z66" s="1072"/>
      <c r="AA66" s="1070" t="s">
        <v>428</v>
      </c>
      <c r="AB66" s="1071"/>
      <c r="AC66" s="1071"/>
      <c r="AD66" s="1071"/>
      <c r="AE66" s="1072"/>
      <c r="AF66" s="1076" t="s">
        <v>429</v>
      </c>
      <c r="AG66" s="1077"/>
      <c r="AH66" s="1077"/>
      <c r="AI66" s="1077"/>
      <c r="AJ66" s="1078"/>
      <c r="AK66" s="1070" t="s">
        <v>430</v>
      </c>
      <c r="AL66" s="1065"/>
      <c r="AM66" s="1065"/>
      <c r="AN66" s="1065"/>
      <c r="AO66" s="1066"/>
      <c r="AP66" s="1070" t="s">
        <v>431</v>
      </c>
      <c r="AQ66" s="1071"/>
      <c r="AR66" s="1071"/>
      <c r="AS66" s="1071"/>
      <c r="AT66" s="1072"/>
      <c r="AU66" s="1070" t="s">
        <v>432</v>
      </c>
      <c r="AV66" s="1071"/>
      <c r="AW66" s="1071"/>
      <c r="AX66" s="1071"/>
      <c r="AY66" s="1072"/>
      <c r="AZ66" s="1070" t="s">
        <v>373</v>
      </c>
      <c r="BA66" s="1071"/>
      <c r="BB66" s="1071"/>
      <c r="BC66" s="1071"/>
      <c r="BD66" s="1086"/>
      <c r="BE66" s="241"/>
      <c r="BF66" s="241"/>
      <c r="BG66" s="241"/>
      <c r="BH66" s="241"/>
      <c r="BI66" s="241"/>
      <c r="BJ66" s="241"/>
      <c r="BK66" s="241"/>
      <c r="BL66" s="241"/>
      <c r="BM66" s="241"/>
      <c r="BN66" s="241"/>
      <c r="BO66" s="241"/>
      <c r="BP66" s="241"/>
      <c r="BQ66" s="238">
        <v>60</v>
      </c>
      <c r="BR66" s="243"/>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2"/>
    </row>
    <row r="67" spans="1:131" s="223"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1"/>
      <c r="BF67" s="241"/>
      <c r="BG67" s="241"/>
      <c r="BH67" s="241"/>
      <c r="BI67" s="241"/>
      <c r="BJ67" s="241"/>
      <c r="BK67" s="241"/>
      <c r="BL67" s="241"/>
      <c r="BM67" s="241"/>
      <c r="BN67" s="241"/>
      <c r="BO67" s="241"/>
      <c r="BP67" s="241"/>
      <c r="BQ67" s="238">
        <v>61</v>
      </c>
      <c r="BR67" s="243"/>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2"/>
    </row>
    <row r="68" spans="1:131" s="223" customFormat="1" ht="26.25" customHeight="1" thickTop="1" x14ac:dyDescent="0.15">
      <c r="A68" s="234">
        <v>1</v>
      </c>
      <c r="B68" s="1054" t="s">
        <v>587</v>
      </c>
      <c r="C68" s="1055"/>
      <c r="D68" s="1055"/>
      <c r="E68" s="1055"/>
      <c r="F68" s="1055"/>
      <c r="G68" s="1055"/>
      <c r="H68" s="1055"/>
      <c r="I68" s="1055"/>
      <c r="J68" s="1055"/>
      <c r="K68" s="1055"/>
      <c r="L68" s="1055"/>
      <c r="M68" s="1055"/>
      <c r="N68" s="1055"/>
      <c r="O68" s="1055"/>
      <c r="P68" s="1056"/>
      <c r="Q68" s="1057">
        <v>2383</v>
      </c>
      <c r="R68" s="1051"/>
      <c r="S68" s="1051"/>
      <c r="T68" s="1051"/>
      <c r="U68" s="1051"/>
      <c r="V68" s="1051">
        <v>2357</v>
      </c>
      <c r="W68" s="1051"/>
      <c r="X68" s="1051"/>
      <c r="Y68" s="1051"/>
      <c r="Z68" s="1051"/>
      <c r="AA68" s="1051">
        <v>26</v>
      </c>
      <c r="AB68" s="1051"/>
      <c r="AC68" s="1051"/>
      <c r="AD68" s="1051"/>
      <c r="AE68" s="1051"/>
      <c r="AF68" s="1051">
        <v>26</v>
      </c>
      <c r="AG68" s="1051"/>
      <c r="AH68" s="1051"/>
      <c r="AI68" s="1051"/>
      <c r="AJ68" s="1051"/>
      <c r="AK68" s="1051"/>
      <c r="AL68" s="1051"/>
      <c r="AM68" s="1051"/>
      <c r="AN68" s="1051"/>
      <c r="AO68" s="1051"/>
      <c r="AP68" s="1051">
        <v>1004</v>
      </c>
      <c r="AQ68" s="1051"/>
      <c r="AR68" s="1051"/>
      <c r="AS68" s="1051"/>
      <c r="AT68" s="1051"/>
      <c r="AU68" s="1051">
        <v>415</v>
      </c>
      <c r="AV68" s="1051"/>
      <c r="AW68" s="1051"/>
      <c r="AX68" s="1051"/>
      <c r="AY68" s="1051"/>
      <c r="AZ68" s="1052"/>
      <c r="BA68" s="1052"/>
      <c r="BB68" s="1052"/>
      <c r="BC68" s="1052"/>
      <c r="BD68" s="1053"/>
      <c r="BE68" s="241"/>
      <c r="BF68" s="241"/>
      <c r="BG68" s="241"/>
      <c r="BH68" s="241"/>
      <c r="BI68" s="241"/>
      <c r="BJ68" s="241"/>
      <c r="BK68" s="241"/>
      <c r="BL68" s="241"/>
      <c r="BM68" s="241"/>
      <c r="BN68" s="241"/>
      <c r="BO68" s="241"/>
      <c r="BP68" s="241"/>
      <c r="BQ68" s="238">
        <v>62</v>
      </c>
      <c r="BR68" s="243"/>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2"/>
    </row>
    <row r="69" spans="1:131" s="223" customFormat="1" ht="26.25" customHeight="1" x14ac:dyDescent="0.15">
      <c r="A69" s="237">
        <v>2</v>
      </c>
      <c r="B69" s="1043" t="s">
        <v>588</v>
      </c>
      <c r="C69" s="1044"/>
      <c r="D69" s="1044"/>
      <c r="E69" s="1044"/>
      <c r="F69" s="1044"/>
      <c r="G69" s="1044"/>
      <c r="H69" s="1044"/>
      <c r="I69" s="1044"/>
      <c r="J69" s="1044"/>
      <c r="K69" s="1044"/>
      <c r="L69" s="1044"/>
      <c r="M69" s="1044"/>
      <c r="N69" s="1044"/>
      <c r="O69" s="1044"/>
      <c r="P69" s="1045"/>
      <c r="Q69" s="1046">
        <v>12693</v>
      </c>
      <c r="R69" s="1040"/>
      <c r="S69" s="1040"/>
      <c r="T69" s="1040"/>
      <c r="U69" s="1040"/>
      <c r="V69" s="1040">
        <v>10247</v>
      </c>
      <c r="W69" s="1040"/>
      <c r="X69" s="1040"/>
      <c r="Y69" s="1040"/>
      <c r="Z69" s="1040"/>
      <c r="AA69" s="1040">
        <v>2447</v>
      </c>
      <c r="AB69" s="1040"/>
      <c r="AC69" s="1040"/>
      <c r="AD69" s="1040"/>
      <c r="AE69" s="1040"/>
      <c r="AF69" s="1040">
        <v>2447</v>
      </c>
      <c r="AG69" s="1040"/>
      <c r="AH69" s="1040"/>
      <c r="AI69" s="1040"/>
      <c r="AJ69" s="1040"/>
      <c r="AK69" s="1040">
        <v>657</v>
      </c>
      <c r="AL69" s="1040"/>
      <c r="AM69" s="1040"/>
      <c r="AN69" s="1040"/>
      <c r="AO69" s="1040"/>
      <c r="AP69" s="1040"/>
      <c r="AQ69" s="1040"/>
      <c r="AR69" s="1040"/>
      <c r="AS69" s="1040"/>
      <c r="AT69" s="1040"/>
      <c r="AU69" s="1040"/>
      <c r="AV69" s="1040"/>
      <c r="AW69" s="1040"/>
      <c r="AX69" s="1040"/>
      <c r="AY69" s="1040"/>
      <c r="AZ69" s="1041"/>
      <c r="BA69" s="1041"/>
      <c r="BB69" s="1041"/>
      <c r="BC69" s="1041"/>
      <c r="BD69" s="1042"/>
      <c r="BE69" s="241"/>
      <c r="BF69" s="241"/>
      <c r="BG69" s="241"/>
      <c r="BH69" s="241"/>
      <c r="BI69" s="241"/>
      <c r="BJ69" s="241"/>
      <c r="BK69" s="241"/>
      <c r="BL69" s="241"/>
      <c r="BM69" s="241"/>
      <c r="BN69" s="241"/>
      <c r="BO69" s="241"/>
      <c r="BP69" s="241"/>
      <c r="BQ69" s="238">
        <v>63</v>
      </c>
      <c r="BR69" s="243"/>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2"/>
    </row>
    <row r="70" spans="1:131" s="223" customFormat="1" ht="26.25" customHeight="1" x14ac:dyDescent="0.15">
      <c r="A70" s="237">
        <v>3</v>
      </c>
      <c r="B70" s="1043" t="s">
        <v>589</v>
      </c>
      <c r="C70" s="1044"/>
      <c r="D70" s="1044"/>
      <c r="E70" s="1044"/>
      <c r="F70" s="1044"/>
      <c r="G70" s="1044"/>
      <c r="H70" s="1044"/>
      <c r="I70" s="1044"/>
      <c r="J70" s="1044"/>
      <c r="K70" s="1044"/>
      <c r="L70" s="1044"/>
      <c r="M70" s="1044"/>
      <c r="N70" s="1044"/>
      <c r="O70" s="1044"/>
      <c r="P70" s="1045"/>
      <c r="Q70" s="1046">
        <v>46</v>
      </c>
      <c r="R70" s="1040"/>
      <c r="S70" s="1040"/>
      <c r="T70" s="1040"/>
      <c r="U70" s="1040"/>
      <c r="V70" s="1040">
        <v>37</v>
      </c>
      <c r="W70" s="1040"/>
      <c r="X70" s="1040"/>
      <c r="Y70" s="1040"/>
      <c r="Z70" s="1040"/>
      <c r="AA70" s="1040">
        <v>9</v>
      </c>
      <c r="AB70" s="1040"/>
      <c r="AC70" s="1040"/>
      <c r="AD70" s="1040"/>
      <c r="AE70" s="1040"/>
      <c r="AF70" s="1040">
        <v>9</v>
      </c>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1"/>
      <c r="BF70" s="241"/>
      <c r="BG70" s="241"/>
      <c r="BH70" s="241"/>
      <c r="BI70" s="241"/>
      <c r="BJ70" s="241"/>
      <c r="BK70" s="241"/>
      <c r="BL70" s="241"/>
      <c r="BM70" s="241"/>
      <c r="BN70" s="241"/>
      <c r="BO70" s="241"/>
      <c r="BP70" s="241"/>
      <c r="BQ70" s="238">
        <v>64</v>
      </c>
      <c r="BR70" s="243"/>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2"/>
    </row>
    <row r="71" spans="1:131" s="223" customFormat="1" ht="26.25" customHeight="1" x14ac:dyDescent="0.15">
      <c r="A71" s="237">
        <v>4</v>
      </c>
      <c r="B71" s="1043" t="s">
        <v>590</v>
      </c>
      <c r="C71" s="1044"/>
      <c r="D71" s="1044"/>
      <c r="E71" s="1044"/>
      <c r="F71" s="1044"/>
      <c r="G71" s="1044"/>
      <c r="H71" s="1044"/>
      <c r="I71" s="1044"/>
      <c r="J71" s="1044"/>
      <c r="K71" s="1044"/>
      <c r="L71" s="1044"/>
      <c r="M71" s="1044"/>
      <c r="N71" s="1044"/>
      <c r="O71" s="1044"/>
      <c r="P71" s="1045"/>
      <c r="Q71" s="1046">
        <v>21</v>
      </c>
      <c r="R71" s="1040"/>
      <c r="S71" s="1040"/>
      <c r="T71" s="1040"/>
      <c r="U71" s="1040"/>
      <c r="V71" s="1040">
        <v>12</v>
      </c>
      <c r="W71" s="1040"/>
      <c r="X71" s="1040"/>
      <c r="Y71" s="1040"/>
      <c r="Z71" s="1040"/>
      <c r="AA71" s="1040">
        <v>9</v>
      </c>
      <c r="AB71" s="1040"/>
      <c r="AC71" s="1040"/>
      <c r="AD71" s="1040"/>
      <c r="AE71" s="1040"/>
      <c r="AF71" s="1040">
        <v>9</v>
      </c>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1"/>
      <c r="BF71" s="241"/>
      <c r="BG71" s="241"/>
      <c r="BH71" s="241"/>
      <c r="BI71" s="241"/>
      <c r="BJ71" s="241"/>
      <c r="BK71" s="241"/>
      <c r="BL71" s="241"/>
      <c r="BM71" s="241"/>
      <c r="BN71" s="241"/>
      <c r="BO71" s="241"/>
      <c r="BP71" s="241"/>
      <c r="BQ71" s="238">
        <v>65</v>
      </c>
      <c r="BR71" s="243"/>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2"/>
    </row>
    <row r="72" spans="1:131" s="223" customFormat="1" ht="26.25" customHeight="1" x14ac:dyDescent="0.15">
      <c r="A72" s="237">
        <v>5</v>
      </c>
      <c r="B72" s="1043" t="s">
        <v>591</v>
      </c>
      <c r="C72" s="1044"/>
      <c r="D72" s="1044"/>
      <c r="E72" s="1044"/>
      <c r="F72" s="1044"/>
      <c r="G72" s="1044"/>
      <c r="H72" s="1044"/>
      <c r="I72" s="1044"/>
      <c r="J72" s="1044"/>
      <c r="K72" s="1044"/>
      <c r="L72" s="1044"/>
      <c r="M72" s="1044"/>
      <c r="N72" s="1044"/>
      <c r="O72" s="1044"/>
      <c r="P72" s="1045"/>
      <c r="Q72" s="1046">
        <v>2</v>
      </c>
      <c r="R72" s="1040"/>
      <c r="S72" s="1040"/>
      <c r="T72" s="1040"/>
      <c r="U72" s="1040"/>
      <c r="V72" s="1040">
        <v>1</v>
      </c>
      <c r="W72" s="1040"/>
      <c r="X72" s="1040"/>
      <c r="Y72" s="1040"/>
      <c r="Z72" s="1040"/>
      <c r="AA72" s="1040">
        <v>1</v>
      </c>
      <c r="AB72" s="1040"/>
      <c r="AC72" s="1040"/>
      <c r="AD72" s="1040"/>
      <c r="AE72" s="1040"/>
      <c r="AF72" s="1040">
        <v>1</v>
      </c>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1"/>
      <c r="BF72" s="241"/>
      <c r="BG72" s="241"/>
      <c r="BH72" s="241"/>
      <c r="BI72" s="241"/>
      <c r="BJ72" s="241"/>
      <c r="BK72" s="241"/>
      <c r="BL72" s="241"/>
      <c r="BM72" s="241"/>
      <c r="BN72" s="241"/>
      <c r="BO72" s="241"/>
      <c r="BP72" s="241"/>
      <c r="BQ72" s="238">
        <v>66</v>
      </c>
      <c r="BR72" s="243"/>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2"/>
    </row>
    <row r="73" spans="1:131" s="223" customFormat="1" ht="26.25" customHeight="1" x14ac:dyDescent="0.15">
      <c r="A73" s="237">
        <v>6</v>
      </c>
      <c r="B73" s="1043" t="s">
        <v>596</v>
      </c>
      <c r="C73" s="1044"/>
      <c r="D73" s="1044"/>
      <c r="E73" s="1044"/>
      <c r="F73" s="1044"/>
      <c r="G73" s="1044"/>
      <c r="H73" s="1044"/>
      <c r="I73" s="1044"/>
      <c r="J73" s="1044"/>
      <c r="K73" s="1044"/>
      <c r="L73" s="1044"/>
      <c r="M73" s="1044"/>
      <c r="N73" s="1044"/>
      <c r="O73" s="1044"/>
      <c r="P73" s="1045"/>
      <c r="Q73" s="1046">
        <v>4</v>
      </c>
      <c r="R73" s="1040"/>
      <c r="S73" s="1040"/>
      <c r="T73" s="1040"/>
      <c r="U73" s="1040"/>
      <c r="V73" s="1040">
        <v>3</v>
      </c>
      <c r="W73" s="1040"/>
      <c r="X73" s="1040"/>
      <c r="Y73" s="1040"/>
      <c r="Z73" s="1040"/>
      <c r="AA73" s="1040">
        <v>1</v>
      </c>
      <c r="AB73" s="1040"/>
      <c r="AC73" s="1040"/>
      <c r="AD73" s="1040"/>
      <c r="AE73" s="1040"/>
      <c r="AF73" s="1040">
        <v>1</v>
      </c>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1"/>
      <c r="BF73" s="241"/>
      <c r="BG73" s="241"/>
      <c r="BH73" s="241"/>
      <c r="BI73" s="241"/>
      <c r="BJ73" s="241"/>
      <c r="BK73" s="241"/>
      <c r="BL73" s="241"/>
      <c r="BM73" s="241"/>
      <c r="BN73" s="241"/>
      <c r="BO73" s="241"/>
      <c r="BP73" s="241"/>
      <c r="BQ73" s="238">
        <v>67</v>
      </c>
      <c r="BR73" s="243"/>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2"/>
    </row>
    <row r="74" spans="1:131" s="223" customFormat="1" ht="26.25" customHeight="1" x14ac:dyDescent="0.15">
      <c r="A74" s="237">
        <v>7</v>
      </c>
      <c r="B74" s="1043" t="s">
        <v>595</v>
      </c>
      <c r="C74" s="1044"/>
      <c r="D74" s="1044"/>
      <c r="E74" s="1044"/>
      <c r="F74" s="1044"/>
      <c r="G74" s="1044"/>
      <c r="H74" s="1044"/>
      <c r="I74" s="1044"/>
      <c r="J74" s="1044"/>
      <c r="K74" s="1044"/>
      <c r="L74" s="1044"/>
      <c r="M74" s="1044"/>
      <c r="N74" s="1044"/>
      <c r="O74" s="1044"/>
      <c r="P74" s="1045"/>
      <c r="Q74" s="1047">
        <v>46</v>
      </c>
      <c r="R74" s="1048"/>
      <c r="S74" s="1048"/>
      <c r="T74" s="1048"/>
      <c r="U74" s="1049"/>
      <c r="V74" s="1050">
        <v>45</v>
      </c>
      <c r="W74" s="1048"/>
      <c r="X74" s="1048"/>
      <c r="Y74" s="1048"/>
      <c r="Z74" s="1049"/>
      <c r="AA74" s="1050">
        <v>1</v>
      </c>
      <c r="AB74" s="1048"/>
      <c r="AC74" s="1048"/>
      <c r="AD74" s="1048"/>
      <c r="AE74" s="1049"/>
      <c r="AF74" s="1050">
        <v>1</v>
      </c>
      <c r="AG74" s="1048"/>
      <c r="AH74" s="1048"/>
      <c r="AI74" s="1048"/>
      <c r="AJ74" s="1049"/>
      <c r="AK74" s="1050">
        <v>9</v>
      </c>
      <c r="AL74" s="1048"/>
      <c r="AM74" s="1048"/>
      <c r="AN74" s="1048"/>
      <c r="AO74" s="1049"/>
      <c r="AP74" s="1040"/>
      <c r="AQ74" s="1040"/>
      <c r="AR74" s="1040"/>
      <c r="AS74" s="1040"/>
      <c r="AT74" s="1040"/>
      <c r="AU74" s="1040"/>
      <c r="AV74" s="1040"/>
      <c r="AW74" s="1040"/>
      <c r="AX74" s="1040"/>
      <c r="AY74" s="1040"/>
      <c r="AZ74" s="1041"/>
      <c r="BA74" s="1041"/>
      <c r="BB74" s="1041"/>
      <c r="BC74" s="1041"/>
      <c r="BD74" s="1042"/>
      <c r="BE74" s="241"/>
      <c r="BF74" s="241"/>
      <c r="BG74" s="241"/>
      <c r="BH74" s="241"/>
      <c r="BI74" s="241"/>
      <c r="BJ74" s="241"/>
      <c r="BK74" s="241"/>
      <c r="BL74" s="241"/>
      <c r="BM74" s="241"/>
      <c r="BN74" s="241"/>
      <c r="BO74" s="241"/>
      <c r="BP74" s="241"/>
      <c r="BQ74" s="238">
        <v>68</v>
      </c>
      <c r="BR74" s="243"/>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2"/>
    </row>
    <row r="75" spans="1:131" s="223" customFormat="1" ht="26.25" customHeight="1" x14ac:dyDescent="0.15">
      <c r="A75" s="237">
        <v>8</v>
      </c>
      <c r="B75" s="1043" t="s">
        <v>594</v>
      </c>
      <c r="C75" s="1044"/>
      <c r="D75" s="1044"/>
      <c r="E75" s="1044"/>
      <c r="F75" s="1044"/>
      <c r="G75" s="1044"/>
      <c r="H75" s="1044"/>
      <c r="I75" s="1044"/>
      <c r="J75" s="1044"/>
      <c r="K75" s="1044"/>
      <c r="L75" s="1044"/>
      <c r="M75" s="1044"/>
      <c r="N75" s="1044"/>
      <c r="O75" s="1044"/>
      <c r="P75" s="1045"/>
      <c r="Q75" s="1047">
        <v>250</v>
      </c>
      <c r="R75" s="1048"/>
      <c r="S75" s="1048"/>
      <c r="T75" s="1048"/>
      <c r="U75" s="1049"/>
      <c r="V75" s="1050">
        <v>239</v>
      </c>
      <c r="W75" s="1048"/>
      <c r="X75" s="1048"/>
      <c r="Y75" s="1048"/>
      <c r="Z75" s="1049"/>
      <c r="AA75" s="1050">
        <v>11</v>
      </c>
      <c r="AB75" s="1048"/>
      <c r="AC75" s="1048"/>
      <c r="AD75" s="1048"/>
      <c r="AE75" s="1049"/>
      <c r="AF75" s="1050">
        <v>11</v>
      </c>
      <c r="AG75" s="1048"/>
      <c r="AH75" s="1048"/>
      <c r="AI75" s="1048"/>
      <c r="AJ75" s="1049"/>
      <c r="AK75" s="1050">
        <v>112</v>
      </c>
      <c r="AL75" s="1048"/>
      <c r="AM75" s="1048"/>
      <c r="AN75" s="1048"/>
      <c r="AO75" s="1049"/>
      <c r="AP75" s="1050"/>
      <c r="AQ75" s="1048"/>
      <c r="AR75" s="1048"/>
      <c r="AS75" s="1048"/>
      <c r="AT75" s="1049"/>
      <c r="AU75" s="1050"/>
      <c r="AV75" s="1048"/>
      <c r="AW75" s="1048"/>
      <c r="AX75" s="1048"/>
      <c r="AY75" s="1049"/>
      <c r="AZ75" s="1041"/>
      <c r="BA75" s="1041"/>
      <c r="BB75" s="1041"/>
      <c r="BC75" s="1041"/>
      <c r="BD75" s="1042"/>
      <c r="BE75" s="241"/>
      <c r="BF75" s="241"/>
      <c r="BG75" s="241"/>
      <c r="BH75" s="241"/>
      <c r="BI75" s="241"/>
      <c r="BJ75" s="241"/>
      <c r="BK75" s="241"/>
      <c r="BL75" s="241"/>
      <c r="BM75" s="241"/>
      <c r="BN75" s="241"/>
      <c r="BO75" s="241"/>
      <c r="BP75" s="241"/>
      <c r="BQ75" s="238">
        <v>69</v>
      </c>
      <c r="BR75" s="243"/>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2"/>
    </row>
    <row r="76" spans="1:131" s="223" customFormat="1" ht="26.25" customHeight="1" x14ac:dyDescent="0.15">
      <c r="A76" s="237">
        <v>9</v>
      </c>
      <c r="B76" s="1043" t="s">
        <v>593</v>
      </c>
      <c r="C76" s="1044"/>
      <c r="D76" s="1044"/>
      <c r="E76" s="1044"/>
      <c r="F76" s="1044"/>
      <c r="G76" s="1044"/>
      <c r="H76" s="1044"/>
      <c r="I76" s="1044"/>
      <c r="J76" s="1044"/>
      <c r="K76" s="1044"/>
      <c r="L76" s="1044"/>
      <c r="M76" s="1044"/>
      <c r="N76" s="1044"/>
      <c r="O76" s="1044"/>
      <c r="P76" s="1045"/>
      <c r="Q76" s="1047">
        <v>236843</v>
      </c>
      <c r="R76" s="1048"/>
      <c r="S76" s="1048"/>
      <c r="T76" s="1048"/>
      <c r="U76" s="1049"/>
      <c r="V76" s="1050">
        <v>224060</v>
      </c>
      <c r="W76" s="1048"/>
      <c r="X76" s="1048"/>
      <c r="Y76" s="1048"/>
      <c r="Z76" s="1049"/>
      <c r="AA76" s="1050">
        <v>12783</v>
      </c>
      <c r="AB76" s="1048"/>
      <c r="AC76" s="1048"/>
      <c r="AD76" s="1048"/>
      <c r="AE76" s="1049"/>
      <c r="AF76" s="1050">
        <v>12783</v>
      </c>
      <c r="AG76" s="1048"/>
      <c r="AH76" s="1048"/>
      <c r="AI76" s="1048"/>
      <c r="AJ76" s="1049"/>
      <c r="AK76" s="1050">
        <v>2247</v>
      </c>
      <c r="AL76" s="1048"/>
      <c r="AM76" s="1048"/>
      <c r="AN76" s="1048"/>
      <c r="AO76" s="1049"/>
      <c r="AP76" s="1050"/>
      <c r="AQ76" s="1048"/>
      <c r="AR76" s="1048"/>
      <c r="AS76" s="1048"/>
      <c r="AT76" s="1049"/>
      <c r="AU76" s="1050"/>
      <c r="AV76" s="1048"/>
      <c r="AW76" s="1048"/>
      <c r="AX76" s="1048"/>
      <c r="AY76" s="1049"/>
      <c r="AZ76" s="1041"/>
      <c r="BA76" s="1041"/>
      <c r="BB76" s="1041"/>
      <c r="BC76" s="1041"/>
      <c r="BD76" s="1042"/>
      <c r="BE76" s="241"/>
      <c r="BF76" s="241"/>
      <c r="BG76" s="241"/>
      <c r="BH76" s="241"/>
      <c r="BI76" s="241"/>
      <c r="BJ76" s="241"/>
      <c r="BK76" s="241"/>
      <c r="BL76" s="241"/>
      <c r="BM76" s="241"/>
      <c r="BN76" s="241"/>
      <c r="BO76" s="241"/>
      <c r="BP76" s="241"/>
      <c r="BQ76" s="238">
        <v>70</v>
      </c>
      <c r="BR76" s="243"/>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2"/>
    </row>
    <row r="77" spans="1:131" s="223" customFormat="1" ht="26.25" customHeight="1" x14ac:dyDescent="0.15">
      <c r="A77" s="237">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1"/>
      <c r="BF77" s="241"/>
      <c r="BG77" s="241"/>
      <c r="BH77" s="241"/>
      <c r="BI77" s="241"/>
      <c r="BJ77" s="241"/>
      <c r="BK77" s="241"/>
      <c r="BL77" s="241"/>
      <c r="BM77" s="241"/>
      <c r="BN77" s="241"/>
      <c r="BO77" s="241"/>
      <c r="BP77" s="241"/>
      <c r="BQ77" s="238">
        <v>71</v>
      </c>
      <c r="BR77" s="243"/>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2"/>
    </row>
    <row r="78" spans="1:131" s="223" customFormat="1" ht="26.25" customHeight="1" x14ac:dyDescent="0.15">
      <c r="A78" s="237">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1"/>
      <c r="BF78" s="241"/>
      <c r="BG78" s="241"/>
      <c r="BH78" s="241"/>
      <c r="BI78" s="241"/>
      <c r="BJ78" s="244"/>
      <c r="BK78" s="244"/>
      <c r="BL78" s="244"/>
      <c r="BM78" s="244"/>
      <c r="BN78" s="244"/>
      <c r="BO78" s="241"/>
      <c r="BP78" s="241"/>
      <c r="BQ78" s="238">
        <v>72</v>
      </c>
      <c r="BR78" s="243"/>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2"/>
    </row>
    <row r="79" spans="1:131" s="223" customFormat="1" ht="26.25" customHeight="1" x14ac:dyDescent="0.15">
      <c r="A79" s="237">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1"/>
      <c r="BF79" s="241"/>
      <c r="BG79" s="241"/>
      <c r="BH79" s="241"/>
      <c r="BI79" s="241"/>
      <c r="BJ79" s="244"/>
      <c r="BK79" s="244"/>
      <c r="BL79" s="244"/>
      <c r="BM79" s="244"/>
      <c r="BN79" s="244"/>
      <c r="BO79" s="241"/>
      <c r="BP79" s="241"/>
      <c r="BQ79" s="238">
        <v>73</v>
      </c>
      <c r="BR79" s="243"/>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2"/>
    </row>
    <row r="80" spans="1:131" s="223" customFormat="1" ht="26.25" customHeight="1" x14ac:dyDescent="0.15">
      <c r="A80" s="237">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1"/>
      <c r="BF80" s="241"/>
      <c r="BG80" s="241"/>
      <c r="BH80" s="241"/>
      <c r="BI80" s="241"/>
      <c r="BJ80" s="241"/>
      <c r="BK80" s="241"/>
      <c r="BL80" s="241"/>
      <c r="BM80" s="241"/>
      <c r="BN80" s="241"/>
      <c r="BO80" s="241"/>
      <c r="BP80" s="241"/>
      <c r="BQ80" s="238">
        <v>74</v>
      </c>
      <c r="BR80" s="243"/>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2"/>
    </row>
    <row r="81" spans="1:131" s="223" customFormat="1" ht="26.25" customHeight="1" x14ac:dyDescent="0.15">
      <c r="A81" s="237">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1"/>
      <c r="BF81" s="241"/>
      <c r="BG81" s="241"/>
      <c r="BH81" s="241"/>
      <c r="BI81" s="241"/>
      <c r="BJ81" s="241"/>
      <c r="BK81" s="241"/>
      <c r="BL81" s="241"/>
      <c r="BM81" s="241"/>
      <c r="BN81" s="241"/>
      <c r="BO81" s="241"/>
      <c r="BP81" s="241"/>
      <c r="BQ81" s="238">
        <v>75</v>
      </c>
      <c r="BR81" s="243"/>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2"/>
    </row>
    <row r="82" spans="1:131" s="223" customFormat="1" ht="26.25" customHeight="1" x14ac:dyDescent="0.15">
      <c r="A82" s="237">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1"/>
      <c r="BF82" s="241"/>
      <c r="BG82" s="241"/>
      <c r="BH82" s="241"/>
      <c r="BI82" s="241"/>
      <c r="BJ82" s="241"/>
      <c r="BK82" s="241"/>
      <c r="BL82" s="241"/>
      <c r="BM82" s="241"/>
      <c r="BN82" s="241"/>
      <c r="BO82" s="241"/>
      <c r="BP82" s="241"/>
      <c r="BQ82" s="238">
        <v>76</v>
      </c>
      <c r="BR82" s="243"/>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2"/>
    </row>
    <row r="83" spans="1:131" s="223" customFormat="1" ht="26.25" customHeight="1" x14ac:dyDescent="0.15">
      <c r="A83" s="237">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1"/>
      <c r="BF83" s="241"/>
      <c r="BG83" s="241"/>
      <c r="BH83" s="241"/>
      <c r="BI83" s="241"/>
      <c r="BJ83" s="241"/>
      <c r="BK83" s="241"/>
      <c r="BL83" s="241"/>
      <c r="BM83" s="241"/>
      <c r="BN83" s="241"/>
      <c r="BO83" s="241"/>
      <c r="BP83" s="241"/>
      <c r="BQ83" s="238">
        <v>77</v>
      </c>
      <c r="BR83" s="243"/>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2"/>
    </row>
    <row r="84" spans="1:131" s="223" customFormat="1" ht="26.25" customHeight="1" x14ac:dyDescent="0.15">
      <c r="A84" s="237">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1"/>
      <c r="BF84" s="241"/>
      <c r="BG84" s="241"/>
      <c r="BH84" s="241"/>
      <c r="BI84" s="241"/>
      <c r="BJ84" s="241"/>
      <c r="BK84" s="241"/>
      <c r="BL84" s="241"/>
      <c r="BM84" s="241"/>
      <c r="BN84" s="241"/>
      <c r="BO84" s="241"/>
      <c r="BP84" s="241"/>
      <c r="BQ84" s="238">
        <v>78</v>
      </c>
      <c r="BR84" s="243"/>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2"/>
    </row>
    <row r="85" spans="1:131" s="223" customFormat="1" ht="26.25" customHeight="1" x14ac:dyDescent="0.15">
      <c r="A85" s="237">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1"/>
      <c r="BF85" s="241"/>
      <c r="BG85" s="241"/>
      <c r="BH85" s="241"/>
      <c r="BI85" s="241"/>
      <c r="BJ85" s="241"/>
      <c r="BK85" s="241"/>
      <c r="BL85" s="241"/>
      <c r="BM85" s="241"/>
      <c r="BN85" s="241"/>
      <c r="BO85" s="241"/>
      <c r="BP85" s="241"/>
      <c r="BQ85" s="238">
        <v>79</v>
      </c>
      <c r="BR85" s="243"/>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2"/>
    </row>
    <row r="86" spans="1:131" s="223" customFormat="1" ht="26.25" customHeight="1" x14ac:dyDescent="0.15">
      <c r="A86" s="237">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1"/>
      <c r="BF86" s="241"/>
      <c r="BG86" s="241"/>
      <c r="BH86" s="241"/>
      <c r="BI86" s="241"/>
      <c r="BJ86" s="241"/>
      <c r="BK86" s="241"/>
      <c r="BL86" s="241"/>
      <c r="BM86" s="241"/>
      <c r="BN86" s="241"/>
      <c r="BO86" s="241"/>
      <c r="BP86" s="241"/>
      <c r="BQ86" s="238">
        <v>80</v>
      </c>
      <c r="BR86" s="243"/>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2"/>
    </row>
    <row r="87" spans="1:131" s="223" customFormat="1" ht="26.25" customHeight="1" x14ac:dyDescent="0.15">
      <c r="A87" s="245">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1"/>
      <c r="BF87" s="241"/>
      <c r="BG87" s="241"/>
      <c r="BH87" s="241"/>
      <c r="BI87" s="241"/>
      <c r="BJ87" s="241"/>
      <c r="BK87" s="241"/>
      <c r="BL87" s="241"/>
      <c r="BM87" s="241"/>
      <c r="BN87" s="241"/>
      <c r="BO87" s="241"/>
      <c r="BP87" s="241"/>
      <c r="BQ87" s="238">
        <v>81</v>
      </c>
      <c r="BR87" s="243"/>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2"/>
    </row>
    <row r="88" spans="1:131" s="223" customFormat="1" ht="26.25" customHeight="1" thickBot="1" x14ac:dyDescent="0.2">
      <c r="A88" s="240" t="s">
        <v>387</v>
      </c>
      <c r="B88" s="1013" t="s">
        <v>433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15288</v>
      </c>
      <c r="AG88" s="1028"/>
      <c r="AH88" s="1028"/>
      <c r="AI88" s="1028"/>
      <c r="AJ88" s="1028"/>
      <c r="AK88" s="1032"/>
      <c r="AL88" s="1032"/>
      <c r="AM88" s="1032"/>
      <c r="AN88" s="1032"/>
      <c r="AO88" s="1032"/>
      <c r="AP88" s="1028">
        <v>1004</v>
      </c>
      <c r="AQ88" s="1028"/>
      <c r="AR88" s="1028"/>
      <c r="AS88" s="1028"/>
      <c r="AT88" s="1028"/>
      <c r="AU88" s="1028">
        <v>415</v>
      </c>
      <c r="AV88" s="1028"/>
      <c r="AW88" s="1028"/>
      <c r="AX88" s="1028"/>
      <c r="AY88" s="1028"/>
      <c r="AZ88" s="1029"/>
      <c r="BA88" s="1029"/>
      <c r="BB88" s="1029"/>
      <c r="BC88" s="1029"/>
      <c r="BD88" s="1030"/>
      <c r="BE88" s="241"/>
      <c r="BF88" s="241"/>
      <c r="BG88" s="241"/>
      <c r="BH88" s="241"/>
      <c r="BI88" s="241"/>
      <c r="BJ88" s="241"/>
      <c r="BK88" s="241"/>
      <c r="BL88" s="241"/>
      <c r="BM88" s="241"/>
      <c r="BN88" s="241"/>
      <c r="BO88" s="241"/>
      <c r="BP88" s="241"/>
      <c r="BQ88" s="238">
        <v>82</v>
      </c>
      <c r="BR88" s="243"/>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2"/>
    </row>
    <row r="89" spans="1:131" s="223" customFormat="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2"/>
    </row>
    <row r="90" spans="1:131" s="223" customFormat="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2"/>
    </row>
    <row r="91" spans="1:131" s="223" customFormat="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2"/>
    </row>
    <row r="92" spans="1:131" s="223" customFormat="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2"/>
    </row>
    <row r="93" spans="1:131" s="223" customFormat="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2"/>
    </row>
    <row r="94" spans="1:131" s="223" customFormat="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2"/>
    </row>
    <row r="95" spans="1:131" s="223" customFormat="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2"/>
    </row>
    <row r="96" spans="1:131" s="223" customFormat="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2"/>
    </row>
    <row r="97" spans="1:131" s="223" customFormat="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2"/>
    </row>
    <row r="98" spans="1:131" s="223" customFormat="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2"/>
    </row>
    <row r="99" spans="1:131" s="223" customFormat="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2"/>
    </row>
    <row r="100" spans="1:131" s="223" customFormat="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2"/>
    </row>
    <row r="101" spans="1:131" s="223" customFormat="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2"/>
    </row>
    <row r="102" spans="1:131" s="223" customFormat="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387</v>
      </c>
      <c r="BR102" s="1013" t="s">
        <v>434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v>86</v>
      </c>
      <c r="DC102" s="1020"/>
      <c r="DD102" s="1020"/>
      <c r="DE102" s="1020"/>
      <c r="DF102" s="1021"/>
      <c r="DG102" s="1019"/>
      <c r="DH102" s="1020"/>
      <c r="DI102" s="1020"/>
      <c r="DJ102" s="1020"/>
      <c r="DK102" s="1021"/>
      <c r="DL102" s="1019">
        <v>54</v>
      </c>
      <c r="DM102" s="1020"/>
      <c r="DN102" s="1020"/>
      <c r="DO102" s="1020"/>
      <c r="DP102" s="1021"/>
      <c r="DQ102" s="1019">
        <v>38</v>
      </c>
      <c r="DR102" s="1020"/>
      <c r="DS102" s="1020"/>
      <c r="DT102" s="1020"/>
      <c r="DU102" s="1021"/>
      <c r="DV102" s="1002"/>
      <c r="DW102" s="1003"/>
      <c r="DX102" s="1003"/>
      <c r="DY102" s="1003"/>
      <c r="DZ102" s="1004"/>
      <c r="EA102" s="222"/>
    </row>
    <row r="103" spans="1:131" s="223" customFormat="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1005" t="s">
        <v>435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2"/>
    </row>
    <row r="104" spans="1:131" s="223" customFormat="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1006" t="s">
        <v>436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2"/>
    </row>
    <row r="105" spans="1:131" s="223" customFormat="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x14ac:dyDescent="0.15">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x14ac:dyDescent="0.2">
      <c r="A107" s="251" t="s">
        <v>437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x14ac:dyDescent="0.15">
      <c r="A108" s="1007" t="s">
        <v>439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2" customFormat="1" ht="26.25" customHeight="1" x14ac:dyDescent="0.15">
      <c r="A109" s="962" t="s">
        <v>441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442</v>
      </c>
      <c r="AB109" s="963"/>
      <c r="AC109" s="963"/>
      <c r="AD109" s="963"/>
      <c r="AE109" s="964"/>
      <c r="AF109" s="965" t="s">
        <v>304</v>
      </c>
      <c r="AG109" s="963"/>
      <c r="AH109" s="963"/>
      <c r="AI109" s="963"/>
      <c r="AJ109" s="964"/>
      <c r="AK109" s="965" t="s">
        <v>303</v>
      </c>
      <c r="AL109" s="963"/>
      <c r="AM109" s="963"/>
      <c r="AN109" s="963"/>
      <c r="AO109" s="964"/>
      <c r="AP109" s="965" t="s">
        <v>443</v>
      </c>
      <c r="AQ109" s="963"/>
      <c r="AR109" s="963"/>
      <c r="AS109" s="963"/>
      <c r="AT109" s="994"/>
      <c r="AU109" s="962" t="s">
        <v>441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442</v>
      </c>
      <c r="BR109" s="963"/>
      <c r="BS109" s="963"/>
      <c r="BT109" s="963"/>
      <c r="BU109" s="964"/>
      <c r="BV109" s="965" t="s">
        <v>304</v>
      </c>
      <c r="BW109" s="963"/>
      <c r="BX109" s="963"/>
      <c r="BY109" s="963"/>
      <c r="BZ109" s="964"/>
      <c r="CA109" s="965" t="s">
        <v>303</v>
      </c>
      <c r="CB109" s="963"/>
      <c r="CC109" s="963"/>
      <c r="CD109" s="963"/>
      <c r="CE109" s="964"/>
      <c r="CF109" s="1001" t="s">
        <v>443</v>
      </c>
      <c r="CG109" s="1001"/>
      <c r="CH109" s="1001"/>
      <c r="CI109" s="1001"/>
      <c r="CJ109" s="1001"/>
      <c r="CK109" s="965" t="s">
        <v>444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442</v>
      </c>
      <c r="DH109" s="963"/>
      <c r="DI109" s="963"/>
      <c r="DJ109" s="963"/>
      <c r="DK109" s="964"/>
      <c r="DL109" s="965" t="s">
        <v>304</v>
      </c>
      <c r="DM109" s="963"/>
      <c r="DN109" s="963"/>
      <c r="DO109" s="963"/>
      <c r="DP109" s="964"/>
      <c r="DQ109" s="965" t="s">
        <v>303</v>
      </c>
      <c r="DR109" s="963"/>
      <c r="DS109" s="963"/>
      <c r="DT109" s="963"/>
      <c r="DU109" s="964"/>
      <c r="DV109" s="965" t="s">
        <v>443</v>
      </c>
      <c r="DW109" s="963"/>
      <c r="DX109" s="963"/>
      <c r="DY109" s="963"/>
      <c r="DZ109" s="994"/>
    </row>
    <row r="110" spans="1:131" s="222" customFormat="1" ht="26.25" customHeight="1" x14ac:dyDescent="0.15">
      <c r="A110" s="865" t="s">
        <v>445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2169209</v>
      </c>
      <c r="AB110" s="956"/>
      <c r="AC110" s="956"/>
      <c r="AD110" s="956"/>
      <c r="AE110" s="957"/>
      <c r="AF110" s="958">
        <v>2078186</v>
      </c>
      <c r="AG110" s="956"/>
      <c r="AH110" s="956"/>
      <c r="AI110" s="956"/>
      <c r="AJ110" s="957"/>
      <c r="AK110" s="958">
        <v>2051529</v>
      </c>
      <c r="AL110" s="956"/>
      <c r="AM110" s="956"/>
      <c r="AN110" s="956"/>
      <c r="AO110" s="957"/>
      <c r="AP110" s="959">
        <v>27.6</v>
      </c>
      <c r="AQ110" s="960"/>
      <c r="AR110" s="960"/>
      <c r="AS110" s="960"/>
      <c r="AT110" s="961"/>
      <c r="AU110" s="995" t="s">
        <v>67</v>
      </c>
      <c r="AV110" s="996"/>
      <c r="AW110" s="996"/>
      <c r="AX110" s="996"/>
      <c r="AY110" s="996"/>
      <c r="AZ110" s="921" t="s">
        <v>446</v>
      </c>
      <c r="BA110" s="866"/>
      <c r="BB110" s="866"/>
      <c r="BC110" s="866"/>
      <c r="BD110" s="866"/>
      <c r="BE110" s="866"/>
      <c r="BF110" s="866"/>
      <c r="BG110" s="866"/>
      <c r="BH110" s="866"/>
      <c r="BI110" s="866"/>
      <c r="BJ110" s="866"/>
      <c r="BK110" s="866"/>
      <c r="BL110" s="866"/>
      <c r="BM110" s="866"/>
      <c r="BN110" s="866"/>
      <c r="BO110" s="866"/>
      <c r="BP110" s="867"/>
      <c r="BQ110" s="922">
        <v>20048702</v>
      </c>
      <c r="BR110" s="903"/>
      <c r="BS110" s="903"/>
      <c r="BT110" s="903"/>
      <c r="BU110" s="903"/>
      <c r="BV110" s="903">
        <v>20108295</v>
      </c>
      <c r="BW110" s="903"/>
      <c r="BX110" s="903"/>
      <c r="BY110" s="903"/>
      <c r="BZ110" s="903"/>
      <c r="CA110" s="903">
        <v>20228212</v>
      </c>
      <c r="CB110" s="903"/>
      <c r="CC110" s="903"/>
      <c r="CD110" s="903"/>
      <c r="CE110" s="903"/>
      <c r="CF110" s="927">
        <v>271.8</v>
      </c>
      <c r="CG110" s="928"/>
      <c r="CH110" s="928"/>
      <c r="CI110" s="928"/>
      <c r="CJ110" s="928"/>
      <c r="CK110" s="991" t="s">
        <v>447</v>
      </c>
      <c r="CL110" s="877"/>
      <c r="CM110" s="952" t="s">
        <v>448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449</v>
      </c>
      <c r="DH110" s="903"/>
      <c r="DI110" s="903"/>
      <c r="DJ110" s="903"/>
      <c r="DK110" s="903"/>
      <c r="DL110" s="903" t="s">
        <v>450</v>
      </c>
      <c r="DM110" s="903"/>
      <c r="DN110" s="903"/>
      <c r="DO110" s="903"/>
      <c r="DP110" s="903"/>
      <c r="DQ110" s="903" t="s">
        <v>450</v>
      </c>
      <c r="DR110" s="903"/>
      <c r="DS110" s="903"/>
      <c r="DT110" s="903"/>
      <c r="DU110" s="903"/>
      <c r="DV110" s="904" t="s">
        <v>450</v>
      </c>
      <c r="DW110" s="904"/>
      <c r="DX110" s="904"/>
      <c r="DY110" s="904"/>
      <c r="DZ110" s="905"/>
    </row>
    <row r="111" spans="1:131" s="222" customFormat="1" ht="26.25" customHeight="1" x14ac:dyDescent="0.15">
      <c r="A111" s="832" t="s">
        <v>451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423</v>
      </c>
      <c r="AG111" s="984"/>
      <c r="AH111" s="984"/>
      <c r="AI111" s="984"/>
      <c r="AJ111" s="985"/>
      <c r="AK111" s="986" t="s">
        <v>389</v>
      </c>
      <c r="AL111" s="984"/>
      <c r="AM111" s="984"/>
      <c r="AN111" s="984"/>
      <c r="AO111" s="985"/>
      <c r="AP111" s="987" t="s">
        <v>452</v>
      </c>
      <c r="AQ111" s="988"/>
      <c r="AR111" s="988"/>
      <c r="AS111" s="988"/>
      <c r="AT111" s="989"/>
      <c r="AU111" s="997"/>
      <c r="AV111" s="998"/>
      <c r="AW111" s="998"/>
      <c r="AX111" s="998"/>
      <c r="AY111" s="998"/>
      <c r="AZ111" s="873" t="s">
        <v>453</v>
      </c>
      <c r="BA111" s="808"/>
      <c r="BB111" s="808"/>
      <c r="BC111" s="808"/>
      <c r="BD111" s="808"/>
      <c r="BE111" s="808"/>
      <c r="BF111" s="808"/>
      <c r="BG111" s="808"/>
      <c r="BH111" s="808"/>
      <c r="BI111" s="808"/>
      <c r="BJ111" s="808"/>
      <c r="BK111" s="808"/>
      <c r="BL111" s="808"/>
      <c r="BM111" s="808"/>
      <c r="BN111" s="808"/>
      <c r="BO111" s="808"/>
      <c r="BP111" s="809"/>
      <c r="BQ111" s="874">
        <v>383885</v>
      </c>
      <c r="BR111" s="875"/>
      <c r="BS111" s="875"/>
      <c r="BT111" s="875"/>
      <c r="BU111" s="875"/>
      <c r="BV111" s="875">
        <v>307646</v>
      </c>
      <c r="BW111" s="875"/>
      <c r="BX111" s="875"/>
      <c r="BY111" s="875"/>
      <c r="BZ111" s="875"/>
      <c r="CA111" s="875">
        <v>241553</v>
      </c>
      <c r="CB111" s="875"/>
      <c r="CC111" s="875"/>
      <c r="CD111" s="875"/>
      <c r="CE111" s="875"/>
      <c r="CF111" s="936">
        <v>3.2</v>
      </c>
      <c r="CG111" s="937"/>
      <c r="CH111" s="937"/>
      <c r="CI111" s="937"/>
      <c r="CJ111" s="937"/>
      <c r="CK111" s="992"/>
      <c r="CL111" s="879"/>
      <c r="CM111" s="882" t="s">
        <v>454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455</v>
      </c>
      <c r="DH111" s="875"/>
      <c r="DI111" s="875"/>
      <c r="DJ111" s="875"/>
      <c r="DK111" s="875"/>
      <c r="DL111" s="875" t="s">
        <v>450</v>
      </c>
      <c r="DM111" s="875"/>
      <c r="DN111" s="875"/>
      <c r="DO111" s="875"/>
      <c r="DP111" s="875"/>
      <c r="DQ111" s="875" t="s">
        <v>389</v>
      </c>
      <c r="DR111" s="875"/>
      <c r="DS111" s="875"/>
      <c r="DT111" s="875"/>
      <c r="DU111" s="875"/>
      <c r="DV111" s="852" t="s">
        <v>389</v>
      </c>
      <c r="DW111" s="852"/>
      <c r="DX111" s="852"/>
      <c r="DY111" s="852"/>
      <c r="DZ111" s="853"/>
    </row>
    <row r="112" spans="1:131" s="222" customFormat="1" ht="26.25" customHeight="1" x14ac:dyDescent="0.15">
      <c r="A112" s="977" t="s">
        <v>456</v>
      </c>
      <c r="B112" s="978"/>
      <c r="C112" s="808" t="s">
        <v>457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452</v>
      </c>
      <c r="AB112" s="838"/>
      <c r="AC112" s="838"/>
      <c r="AD112" s="838"/>
      <c r="AE112" s="839"/>
      <c r="AF112" s="840" t="s">
        <v>452</v>
      </c>
      <c r="AG112" s="838"/>
      <c r="AH112" s="838"/>
      <c r="AI112" s="838"/>
      <c r="AJ112" s="839"/>
      <c r="AK112" s="840" t="s">
        <v>455</v>
      </c>
      <c r="AL112" s="838"/>
      <c r="AM112" s="838"/>
      <c r="AN112" s="838"/>
      <c r="AO112" s="839"/>
      <c r="AP112" s="885" t="s">
        <v>450</v>
      </c>
      <c r="AQ112" s="886"/>
      <c r="AR112" s="886"/>
      <c r="AS112" s="886"/>
      <c r="AT112" s="887"/>
      <c r="AU112" s="997"/>
      <c r="AV112" s="998"/>
      <c r="AW112" s="998"/>
      <c r="AX112" s="998"/>
      <c r="AY112" s="998"/>
      <c r="AZ112" s="873" t="s">
        <v>458</v>
      </c>
      <c r="BA112" s="808"/>
      <c r="BB112" s="808"/>
      <c r="BC112" s="808"/>
      <c r="BD112" s="808"/>
      <c r="BE112" s="808"/>
      <c r="BF112" s="808"/>
      <c r="BG112" s="808"/>
      <c r="BH112" s="808"/>
      <c r="BI112" s="808"/>
      <c r="BJ112" s="808"/>
      <c r="BK112" s="808"/>
      <c r="BL112" s="808"/>
      <c r="BM112" s="808"/>
      <c r="BN112" s="808"/>
      <c r="BO112" s="808"/>
      <c r="BP112" s="809"/>
      <c r="BQ112" s="874">
        <v>4959074</v>
      </c>
      <c r="BR112" s="875"/>
      <c r="BS112" s="875"/>
      <c r="BT112" s="875"/>
      <c r="BU112" s="875"/>
      <c r="BV112" s="875">
        <v>4929838</v>
      </c>
      <c r="BW112" s="875"/>
      <c r="BX112" s="875"/>
      <c r="BY112" s="875"/>
      <c r="BZ112" s="875"/>
      <c r="CA112" s="875">
        <v>4926715</v>
      </c>
      <c r="CB112" s="875"/>
      <c r="CC112" s="875"/>
      <c r="CD112" s="875"/>
      <c r="CE112" s="875"/>
      <c r="CF112" s="936">
        <v>66.2</v>
      </c>
      <c r="CG112" s="937"/>
      <c r="CH112" s="937"/>
      <c r="CI112" s="937"/>
      <c r="CJ112" s="937"/>
      <c r="CK112" s="992"/>
      <c r="CL112" s="879"/>
      <c r="CM112" s="882" t="s">
        <v>459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450</v>
      </c>
      <c r="DH112" s="875"/>
      <c r="DI112" s="875"/>
      <c r="DJ112" s="875"/>
      <c r="DK112" s="875"/>
      <c r="DL112" s="875" t="s">
        <v>455</v>
      </c>
      <c r="DM112" s="875"/>
      <c r="DN112" s="875"/>
      <c r="DO112" s="875"/>
      <c r="DP112" s="875"/>
      <c r="DQ112" s="875" t="s">
        <v>455</v>
      </c>
      <c r="DR112" s="875"/>
      <c r="DS112" s="875"/>
      <c r="DT112" s="875"/>
      <c r="DU112" s="875"/>
      <c r="DV112" s="852" t="s">
        <v>452</v>
      </c>
      <c r="DW112" s="852"/>
      <c r="DX112" s="852"/>
      <c r="DY112" s="852"/>
      <c r="DZ112" s="853"/>
    </row>
    <row r="113" spans="1:130" s="222" customFormat="1" ht="26.25" customHeight="1" x14ac:dyDescent="0.15">
      <c r="A113" s="979"/>
      <c r="B113" s="980"/>
      <c r="C113" s="808" t="s">
        <v>460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495055</v>
      </c>
      <c r="AB113" s="984"/>
      <c r="AC113" s="984"/>
      <c r="AD113" s="984"/>
      <c r="AE113" s="985"/>
      <c r="AF113" s="986">
        <v>428374</v>
      </c>
      <c r="AG113" s="984"/>
      <c r="AH113" s="984"/>
      <c r="AI113" s="984"/>
      <c r="AJ113" s="985"/>
      <c r="AK113" s="986">
        <v>441419</v>
      </c>
      <c r="AL113" s="984"/>
      <c r="AM113" s="984"/>
      <c r="AN113" s="984"/>
      <c r="AO113" s="985"/>
      <c r="AP113" s="987">
        <v>5.9</v>
      </c>
      <c r="AQ113" s="988"/>
      <c r="AR113" s="988"/>
      <c r="AS113" s="988"/>
      <c r="AT113" s="989"/>
      <c r="AU113" s="997"/>
      <c r="AV113" s="998"/>
      <c r="AW113" s="998"/>
      <c r="AX113" s="998"/>
      <c r="AY113" s="998"/>
      <c r="AZ113" s="873" t="s">
        <v>461</v>
      </c>
      <c r="BA113" s="808"/>
      <c r="BB113" s="808"/>
      <c r="BC113" s="808"/>
      <c r="BD113" s="808"/>
      <c r="BE113" s="808"/>
      <c r="BF113" s="808"/>
      <c r="BG113" s="808"/>
      <c r="BH113" s="808"/>
      <c r="BI113" s="808"/>
      <c r="BJ113" s="808"/>
      <c r="BK113" s="808"/>
      <c r="BL113" s="808"/>
      <c r="BM113" s="808"/>
      <c r="BN113" s="808"/>
      <c r="BO113" s="808"/>
      <c r="BP113" s="809"/>
      <c r="BQ113" s="874">
        <v>747053</v>
      </c>
      <c r="BR113" s="875"/>
      <c r="BS113" s="875"/>
      <c r="BT113" s="875"/>
      <c r="BU113" s="875"/>
      <c r="BV113" s="875">
        <v>490428</v>
      </c>
      <c r="BW113" s="875"/>
      <c r="BX113" s="875"/>
      <c r="BY113" s="875"/>
      <c r="BZ113" s="875"/>
      <c r="CA113" s="875">
        <v>414744</v>
      </c>
      <c r="CB113" s="875"/>
      <c r="CC113" s="875"/>
      <c r="CD113" s="875"/>
      <c r="CE113" s="875"/>
      <c r="CF113" s="936">
        <v>5.6</v>
      </c>
      <c r="CG113" s="937"/>
      <c r="CH113" s="937"/>
      <c r="CI113" s="937"/>
      <c r="CJ113" s="937"/>
      <c r="CK113" s="992"/>
      <c r="CL113" s="879"/>
      <c r="CM113" s="882" t="s">
        <v>462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452</v>
      </c>
      <c r="DH113" s="838"/>
      <c r="DI113" s="838"/>
      <c r="DJ113" s="838"/>
      <c r="DK113" s="839"/>
      <c r="DL113" s="840" t="s">
        <v>452</v>
      </c>
      <c r="DM113" s="838"/>
      <c r="DN113" s="838"/>
      <c r="DO113" s="838"/>
      <c r="DP113" s="839"/>
      <c r="DQ113" s="840" t="s">
        <v>423</v>
      </c>
      <c r="DR113" s="838"/>
      <c r="DS113" s="838"/>
      <c r="DT113" s="838"/>
      <c r="DU113" s="839"/>
      <c r="DV113" s="885" t="s">
        <v>246</v>
      </c>
      <c r="DW113" s="886"/>
      <c r="DX113" s="886"/>
      <c r="DY113" s="886"/>
      <c r="DZ113" s="887"/>
    </row>
    <row r="114" spans="1:130" s="222" customFormat="1" ht="26.25" customHeight="1" x14ac:dyDescent="0.15">
      <c r="A114" s="979"/>
      <c r="B114" s="980"/>
      <c r="C114" s="808" t="s">
        <v>463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265491</v>
      </c>
      <c r="AB114" s="838"/>
      <c r="AC114" s="838"/>
      <c r="AD114" s="838"/>
      <c r="AE114" s="839"/>
      <c r="AF114" s="840">
        <v>265492</v>
      </c>
      <c r="AG114" s="838"/>
      <c r="AH114" s="838"/>
      <c r="AI114" s="838"/>
      <c r="AJ114" s="839"/>
      <c r="AK114" s="840">
        <v>265492</v>
      </c>
      <c r="AL114" s="838"/>
      <c r="AM114" s="838"/>
      <c r="AN114" s="838"/>
      <c r="AO114" s="839"/>
      <c r="AP114" s="885">
        <v>3.6</v>
      </c>
      <c r="AQ114" s="886"/>
      <c r="AR114" s="886"/>
      <c r="AS114" s="886"/>
      <c r="AT114" s="887"/>
      <c r="AU114" s="997"/>
      <c r="AV114" s="998"/>
      <c r="AW114" s="998"/>
      <c r="AX114" s="998"/>
      <c r="AY114" s="998"/>
      <c r="AZ114" s="873" t="s">
        <v>464</v>
      </c>
      <c r="BA114" s="808"/>
      <c r="BB114" s="808"/>
      <c r="BC114" s="808"/>
      <c r="BD114" s="808"/>
      <c r="BE114" s="808"/>
      <c r="BF114" s="808"/>
      <c r="BG114" s="808"/>
      <c r="BH114" s="808"/>
      <c r="BI114" s="808"/>
      <c r="BJ114" s="808"/>
      <c r="BK114" s="808"/>
      <c r="BL114" s="808"/>
      <c r="BM114" s="808"/>
      <c r="BN114" s="808"/>
      <c r="BO114" s="808"/>
      <c r="BP114" s="809"/>
      <c r="BQ114" s="874">
        <v>3367382</v>
      </c>
      <c r="BR114" s="875"/>
      <c r="BS114" s="875"/>
      <c r="BT114" s="875"/>
      <c r="BU114" s="875"/>
      <c r="BV114" s="875">
        <v>3411598</v>
      </c>
      <c r="BW114" s="875"/>
      <c r="BX114" s="875"/>
      <c r="BY114" s="875"/>
      <c r="BZ114" s="875"/>
      <c r="CA114" s="875">
        <v>3355867</v>
      </c>
      <c r="CB114" s="875"/>
      <c r="CC114" s="875"/>
      <c r="CD114" s="875"/>
      <c r="CE114" s="875"/>
      <c r="CF114" s="936">
        <v>45.1</v>
      </c>
      <c r="CG114" s="937"/>
      <c r="CH114" s="937"/>
      <c r="CI114" s="937"/>
      <c r="CJ114" s="937"/>
      <c r="CK114" s="992"/>
      <c r="CL114" s="879"/>
      <c r="CM114" s="882" t="s">
        <v>465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450</v>
      </c>
      <c r="DH114" s="838"/>
      <c r="DI114" s="838"/>
      <c r="DJ114" s="838"/>
      <c r="DK114" s="839"/>
      <c r="DL114" s="840" t="s">
        <v>246</v>
      </c>
      <c r="DM114" s="838"/>
      <c r="DN114" s="838"/>
      <c r="DO114" s="838"/>
      <c r="DP114" s="839"/>
      <c r="DQ114" s="840" t="s">
        <v>455</v>
      </c>
      <c r="DR114" s="838"/>
      <c r="DS114" s="838"/>
      <c r="DT114" s="838"/>
      <c r="DU114" s="839"/>
      <c r="DV114" s="885" t="s">
        <v>389</v>
      </c>
      <c r="DW114" s="886"/>
      <c r="DX114" s="886"/>
      <c r="DY114" s="886"/>
      <c r="DZ114" s="887"/>
    </row>
    <row r="115" spans="1:130" s="222" customFormat="1" ht="26.25" customHeight="1" x14ac:dyDescent="0.15">
      <c r="A115" s="979"/>
      <c r="B115" s="980"/>
      <c r="C115" s="808" t="s">
        <v>466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102693</v>
      </c>
      <c r="AB115" s="984"/>
      <c r="AC115" s="984"/>
      <c r="AD115" s="984"/>
      <c r="AE115" s="985"/>
      <c r="AF115" s="986">
        <v>77400</v>
      </c>
      <c r="AG115" s="984"/>
      <c r="AH115" s="984"/>
      <c r="AI115" s="984"/>
      <c r="AJ115" s="985"/>
      <c r="AK115" s="986">
        <v>66965</v>
      </c>
      <c r="AL115" s="984"/>
      <c r="AM115" s="984"/>
      <c r="AN115" s="984"/>
      <c r="AO115" s="985"/>
      <c r="AP115" s="987">
        <v>0.9</v>
      </c>
      <c r="AQ115" s="988"/>
      <c r="AR115" s="988"/>
      <c r="AS115" s="988"/>
      <c r="AT115" s="989"/>
      <c r="AU115" s="997"/>
      <c r="AV115" s="998"/>
      <c r="AW115" s="998"/>
      <c r="AX115" s="998"/>
      <c r="AY115" s="998"/>
      <c r="AZ115" s="873" t="s">
        <v>467</v>
      </c>
      <c r="BA115" s="808"/>
      <c r="BB115" s="808"/>
      <c r="BC115" s="808"/>
      <c r="BD115" s="808"/>
      <c r="BE115" s="808"/>
      <c r="BF115" s="808"/>
      <c r="BG115" s="808"/>
      <c r="BH115" s="808"/>
      <c r="BI115" s="808"/>
      <c r="BJ115" s="808"/>
      <c r="BK115" s="808"/>
      <c r="BL115" s="808"/>
      <c r="BM115" s="808"/>
      <c r="BN115" s="808"/>
      <c r="BO115" s="808"/>
      <c r="BP115" s="809"/>
      <c r="BQ115" s="874">
        <v>6434</v>
      </c>
      <c r="BR115" s="875"/>
      <c r="BS115" s="875"/>
      <c r="BT115" s="875"/>
      <c r="BU115" s="875"/>
      <c r="BV115" s="875">
        <v>14328</v>
      </c>
      <c r="BW115" s="875"/>
      <c r="BX115" s="875"/>
      <c r="BY115" s="875"/>
      <c r="BZ115" s="875"/>
      <c r="CA115" s="875">
        <v>51624</v>
      </c>
      <c r="CB115" s="875"/>
      <c r="CC115" s="875"/>
      <c r="CD115" s="875"/>
      <c r="CE115" s="875"/>
      <c r="CF115" s="936">
        <v>0.7</v>
      </c>
      <c r="CG115" s="937"/>
      <c r="CH115" s="937"/>
      <c r="CI115" s="937"/>
      <c r="CJ115" s="937"/>
      <c r="CK115" s="992"/>
      <c r="CL115" s="879"/>
      <c r="CM115" s="873" t="s">
        <v>468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450</v>
      </c>
      <c r="DH115" s="838"/>
      <c r="DI115" s="838"/>
      <c r="DJ115" s="838"/>
      <c r="DK115" s="839"/>
      <c r="DL115" s="840" t="s">
        <v>455</v>
      </c>
      <c r="DM115" s="838"/>
      <c r="DN115" s="838"/>
      <c r="DO115" s="838"/>
      <c r="DP115" s="839"/>
      <c r="DQ115" s="840" t="s">
        <v>455</v>
      </c>
      <c r="DR115" s="838"/>
      <c r="DS115" s="838"/>
      <c r="DT115" s="838"/>
      <c r="DU115" s="839"/>
      <c r="DV115" s="885" t="s">
        <v>246</v>
      </c>
      <c r="DW115" s="886"/>
      <c r="DX115" s="886"/>
      <c r="DY115" s="886"/>
      <c r="DZ115" s="887"/>
    </row>
    <row r="116" spans="1:130" s="222" customFormat="1" ht="26.25" customHeight="1" x14ac:dyDescent="0.15">
      <c r="A116" s="981"/>
      <c r="B116" s="982"/>
      <c r="C116" s="941" t="s">
        <v>469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43</v>
      </c>
      <c r="AB116" s="838"/>
      <c r="AC116" s="838"/>
      <c r="AD116" s="838"/>
      <c r="AE116" s="839"/>
      <c r="AF116" s="840">
        <v>136</v>
      </c>
      <c r="AG116" s="838"/>
      <c r="AH116" s="838"/>
      <c r="AI116" s="838"/>
      <c r="AJ116" s="839"/>
      <c r="AK116" s="840">
        <v>54</v>
      </c>
      <c r="AL116" s="838"/>
      <c r="AM116" s="838"/>
      <c r="AN116" s="838"/>
      <c r="AO116" s="839"/>
      <c r="AP116" s="885">
        <v>0</v>
      </c>
      <c r="AQ116" s="886"/>
      <c r="AR116" s="886"/>
      <c r="AS116" s="886"/>
      <c r="AT116" s="887"/>
      <c r="AU116" s="997"/>
      <c r="AV116" s="998"/>
      <c r="AW116" s="998"/>
      <c r="AX116" s="998"/>
      <c r="AY116" s="998"/>
      <c r="AZ116" s="924" t="s">
        <v>470</v>
      </c>
      <c r="BA116" s="925"/>
      <c r="BB116" s="925"/>
      <c r="BC116" s="925"/>
      <c r="BD116" s="925"/>
      <c r="BE116" s="925"/>
      <c r="BF116" s="925"/>
      <c r="BG116" s="925"/>
      <c r="BH116" s="925"/>
      <c r="BI116" s="925"/>
      <c r="BJ116" s="925"/>
      <c r="BK116" s="925"/>
      <c r="BL116" s="925"/>
      <c r="BM116" s="925"/>
      <c r="BN116" s="925"/>
      <c r="BO116" s="925"/>
      <c r="BP116" s="926"/>
      <c r="BQ116" s="874" t="s">
        <v>455</v>
      </c>
      <c r="BR116" s="875"/>
      <c r="BS116" s="875"/>
      <c r="BT116" s="875"/>
      <c r="BU116" s="875"/>
      <c r="BV116" s="875" t="s">
        <v>450</v>
      </c>
      <c r="BW116" s="875"/>
      <c r="BX116" s="875"/>
      <c r="BY116" s="875"/>
      <c r="BZ116" s="875"/>
      <c r="CA116" s="875" t="s">
        <v>423</v>
      </c>
      <c r="CB116" s="875"/>
      <c r="CC116" s="875"/>
      <c r="CD116" s="875"/>
      <c r="CE116" s="875"/>
      <c r="CF116" s="936" t="s">
        <v>471</v>
      </c>
      <c r="CG116" s="937"/>
      <c r="CH116" s="937"/>
      <c r="CI116" s="937"/>
      <c r="CJ116" s="937"/>
      <c r="CK116" s="992"/>
      <c r="CL116" s="879"/>
      <c r="CM116" s="882" t="s">
        <v>472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450</v>
      </c>
      <c r="DH116" s="838"/>
      <c r="DI116" s="838"/>
      <c r="DJ116" s="838"/>
      <c r="DK116" s="839"/>
      <c r="DL116" s="840" t="s">
        <v>452</v>
      </c>
      <c r="DM116" s="838"/>
      <c r="DN116" s="838"/>
      <c r="DO116" s="838"/>
      <c r="DP116" s="839"/>
      <c r="DQ116" s="840" t="s">
        <v>452</v>
      </c>
      <c r="DR116" s="838"/>
      <c r="DS116" s="838"/>
      <c r="DT116" s="838"/>
      <c r="DU116" s="839"/>
      <c r="DV116" s="885" t="s">
        <v>452</v>
      </c>
      <c r="DW116" s="886"/>
      <c r="DX116" s="886"/>
      <c r="DY116" s="886"/>
      <c r="DZ116" s="887"/>
    </row>
    <row r="117" spans="1:130" s="222"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473</v>
      </c>
      <c r="Z117" s="964"/>
      <c r="AA117" s="969">
        <v>3032491</v>
      </c>
      <c r="AB117" s="970"/>
      <c r="AC117" s="970"/>
      <c r="AD117" s="970"/>
      <c r="AE117" s="971"/>
      <c r="AF117" s="972">
        <v>2849588</v>
      </c>
      <c r="AG117" s="970"/>
      <c r="AH117" s="970"/>
      <c r="AI117" s="970"/>
      <c r="AJ117" s="971"/>
      <c r="AK117" s="972">
        <v>2825459</v>
      </c>
      <c r="AL117" s="970"/>
      <c r="AM117" s="970"/>
      <c r="AN117" s="970"/>
      <c r="AO117" s="971"/>
      <c r="AP117" s="973"/>
      <c r="AQ117" s="974"/>
      <c r="AR117" s="974"/>
      <c r="AS117" s="974"/>
      <c r="AT117" s="975"/>
      <c r="AU117" s="997"/>
      <c r="AV117" s="998"/>
      <c r="AW117" s="998"/>
      <c r="AX117" s="998"/>
      <c r="AY117" s="998"/>
      <c r="AZ117" s="924" t="s">
        <v>474</v>
      </c>
      <c r="BA117" s="925"/>
      <c r="BB117" s="925"/>
      <c r="BC117" s="925"/>
      <c r="BD117" s="925"/>
      <c r="BE117" s="925"/>
      <c r="BF117" s="925"/>
      <c r="BG117" s="925"/>
      <c r="BH117" s="925"/>
      <c r="BI117" s="925"/>
      <c r="BJ117" s="925"/>
      <c r="BK117" s="925"/>
      <c r="BL117" s="925"/>
      <c r="BM117" s="925"/>
      <c r="BN117" s="925"/>
      <c r="BO117" s="925"/>
      <c r="BP117" s="926"/>
      <c r="BQ117" s="874" t="s">
        <v>455</v>
      </c>
      <c r="BR117" s="875"/>
      <c r="BS117" s="875"/>
      <c r="BT117" s="875"/>
      <c r="BU117" s="875"/>
      <c r="BV117" s="875" t="s">
        <v>452</v>
      </c>
      <c r="BW117" s="875"/>
      <c r="BX117" s="875"/>
      <c r="BY117" s="875"/>
      <c r="BZ117" s="875"/>
      <c r="CA117" s="875" t="s">
        <v>455</v>
      </c>
      <c r="CB117" s="875"/>
      <c r="CC117" s="875"/>
      <c r="CD117" s="875"/>
      <c r="CE117" s="875"/>
      <c r="CF117" s="936" t="s">
        <v>455</v>
      </c>
      <c r="CG117" s="937"/>
      <c r="CH117" s="937"/>
      <c r="CI117" s="937"/>
      <c r="CJ117" s="937"/>
      <c r="CK117" s="992"/>
      <c r="CL117" s="879"/>
      <c r="CM117" s="882" t="s">
        <v>475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450</v>
      </c>
      <c r="DM117" s="838"/>
      <c r="DN117" s="838"/>
      <c r="DO117" s="838"/>
      <c r="DP117" s="839"/>
      <c r="DQ117" s="840" t="s">
        <v>452</v>
      </c>
      <c r="DR117" s="838"/>
      <c r="DS117" s="838"/>
      <c r="DT117" s="838"/>
      <c r="DU117" s="839"/>
      <c r="DV117" s="885" t="s">
        <v>423</v>
      </c>
      <c r="DW117" s="886"/>
      <c r="DX117" s="886"/>
      <c r="DY117" s="886"/>
      <c r="DZ117" s="887"/>
    </row>
    <row r="118" spans="1:130" s="222" customFormat="1" ht="26.25" customHeight="1" x14ac:dyDescent="0.15">
      <c r="A118" s="962" t="s">
        <v>444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442</v>
      </c>
      <c r="AB118" s="963"/>
      <c r="AC118" s="963"/>
      <c r="AD118" s="963"/>
      <c r="AE118" s="964"/>
      <c r="AF118" s="965" t="s">
        <v>304</v>
      </c>
      <c r="AG118" s="963"/>
      <c r="AH118" s="963"/>
      <c r="AI118" s="963"/>
      <c r="AJ118" s="964"/>
      <c r="AK118" s="965" t="s">
        <v>303</v>
      </c>
      <c r="AL118" s="963"/>
      <c r="AM118" s="963"/>
      <c r="AN118" s="963"/>
      <c r="AO118" s="964"/>
      <c r="AP118" s="966" t="s">
        <v>443</v>
      </c>
      <c r="AQ118" s="967"/>
      <c r="AR118" s="967"/>
      <c r="AS118" s="967"/>
      <c r="AT118" s="968"/>
      <c r="AU118" s="997"/>
      <c r="AV118" s="998"/>
      <c r="AW118" s="998"/>
      <c r="AX118" s="998"/>
      <c r="AY118" s="998"/>
      <c r="AZ118" s="940" t="s">
        <v>476</v>
      </c>
      <c r="BA118" s="941"/>
      <c r="BB118" s="941"/>
      <c r="BC118" s="941"/>
      <c r="BD118" s="941"/>
      <c r="BE118" s="941"/>
      <c r="BF118" s="941"/>
      <c r="BG118" s="941"/>
      <c r="BH118" s="941"/>
      <c r="BI118" s="941"/>
      <c r="BJ118" s="941"/>
      <c r="BK118" s="941"/>
      <c r="BL118" s="941"/>
      <c r="BM118" s="941"/>
      <c r="BN118" s="941"/>
      <c r="BO118" s="941"/>
      <c r="BP118" s="942"/>
      <c r="BQ118" s="943" t="s">
        <v>450</v>
      </c>
      <c r="BR118" s="906"/>
      <c r="BS118" s="906"/>
      <c r="BT118" s="906"/>
      <c r="BU118" s="906"/>
      <c r="BV118" s="906" t="s">
        <v>423</v>
      </c>
      <c r="BW118" s="906"/>
      <c r="BX118" s="906"/>
      <c r="BY118" s="906"/>
      <c r="BZ118" s="906"/>
      <c r="CA118" s="906" t="s">
        <v>450</v>
      </c>
      <c r="CB118" s="906"/>
      <c r="CC118" s="906"/>
      <c r="CD118" s="906"/>
      <c r="CE118" s="906"/>
      <c r="CF118" s="936" t="s">
        <v>450</v>
      </c>
      <c r="CG118" s="937"/>
      <c r="CH118" s="937"/>
      <c r="CI118" s="937"/>
      <c r="CJ118" s="937"/>
      <c r="CK118" s="992"/>
      <c r="CL118" s="879"/>
      <c r="CM118" s="882" t="s">
        <v>477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450</v>
      </c>
      <c r="DH118" s="838"/>
      <c r="DI118" s="838"/>
      <c r="DJ118" s="838"/>
      <c r="DK118" s="839"/>
      <c r="DL118" s="840" t="s">
        <v>455</v>
      </c>
      <c r="DM118" s="838"/>
      <c r="DN118" s="838"/>
      <c r="DO118" s="838"/>
      <c r="DP118" s="839"/>
      <c r="DQ118" s="840" t="s">
        <v>450</v>
      </c>
      <c r="DR118" s="838"/>
      <c r="DS118" s="838"/>
      <c r="DT118" s="838"/>
      <c r="DU118" s="839"/>
      <c r="DV118" s="885" t="s">
        <v>450</v>
      </c>
      <c r="DW118" s="886"/>
      <c r="DX118" s="886"/>
      <c r="DY118" s="886"/>
      <c r="DZ118" s="887"/>
    </row>
    <row r="119" spans="1:130" s="222" customFormat="1" ht="26.25" customHeight="1" x14ac:dyDescent="0.15">
      <c r="A119" s="876" t="s">
        <v>447</v>
      </c>
      <c r="B119" s="877"/>
      <c r="C119" s="952" t="s">
        <v>448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423</v>
      </c>
      <c r="AB119" s="956"/>
      <c r="AC119" s="956"/>
      <c r="AD119" s="956"/>
      <c r="AE119" s="957"/>
      <c r="AF119" s="958" t="s">
        <v>455</v>
      </c>
      <c r="AG119" s="956"/>
      <c r="AH119" s="956"/>
      <c r="AI119" s="956"/>
      <c r="AJ119" s="957"/>
      <c r="AK119" s="958" t="s">
        <v>450</v>
      </c>
      <c r="AL119" s="956"/>
      <c r="AM119" s="956"/>
      <c r="AN119" s="956"/>
      <c r="AO119" s="957"/>
      <c r="AP119" s="959" t="s">
        <v>455</v>
      </c>
      <c r="AQ119" s="960"/>
      <c r="AR119" s="960"/>
      <c r="AS119" s="960"/>
      <c r="AT119" s="961"/>
      <c r="AU119" s="999"/>
      <c r="AV119" s="1000"/>
      <c r="AW119" s="1000"/>
      <c r="AX119" s="1000"/>
      <c r="AY119" s="1000"/>
      <c r="AZ119" s="253" t="s">
        <v>185</v>
      </c>
      <c r="BA119" s="253"/>
      <c r="BB119" s="253"/>
      <c r="BC119" s="253"/>
      <c r="BD119" s="253"/>
      <c r="BE119" s="253"/>
      <c r="BF119" s="253"/>
      <c r="BG119" s="253"/>
      <c r="BH119" s="253"/>
      <c r="BI119" s="253"/>
      <c r="BJ119" s="253"/>
      <c r="BK119" s="253"/>
      <c r="BL119" s="253"/>
      <c r="BM119" s="253"/>
      <c r="BN119" s="253"/>
      <c r="BO119" s="938" t="s">
        <v>478</v>
      </c>
      <c r="BP119" s="939"/>
      <c r="BQ119" s="943">
        <v>29512530</v>
      </c>
      <c r="BR119" s="906"/>
      <c r="BS119" s="906"/>
      <c r="BT119" s="906"/>
      <c r="BU119" s="906"/>
      <c r="BV119" s="906">
        <v>29262133</v>
      </c>
      <c r="BW119" s="906"/>
      <c r="BX119" s="906"/>
      <c r="BY119" s="906"/>
      <c r="BZ119" s="906"/>
      <c r="CA119" s="906">
        <v>29218715</v>
      </c>
      <c r="CB119" s="906"/>
      <c r="CC119" s="906"/>
      <c r="CD119" s="906"/>
      <c r="CE119" s="906"/>
      <c r="CF119" s="804"/>
      <c r="CG119" s="805"/>
      <c r="CH119" s="805"/>
      <c r="CI119" s="805"/>
      <c r="CJ119" s="895"/>
      <c r="CK119" s="993"/>
      <c r="CL119" s="881"/>
      <c r="CM119" s="899" t="s">
        <v>479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383885</v>
      </c>
      <c r="DH119" s="821"/>
      <c r="DI119" s="821"/>
      <c r="DJ119" s="821"/>
      <c r="DK119" s="822"/>
      <c r="DL119" s="823">
        <v>307646</v>
      </c>
      <c r="DM119" s="821"/>
      <c r="DN119" s="821"/>
      <c r="DO119" s="821"/>
      <c r="DP119" s="822"/>
      <c r="DQ119" s="823">
        <v>241553</v>
      </c>
      <c r="DR119" s="821"/>
      <c r="DS119" s="821"/>
      <c r="DT119" s="821"/>
      <c r="DU119" s="822"/>
      <c r="DV119" s="909">
        <v>3.2</v>
      </c>
      <c r="DW119" s="910"/>
      <c r="DX119" s="910"/>
      <c r="DY119" s="910"/>
      <c r="DZ119" s="911"/>
    </row>
    <row r="120" spans="1:130" s="222" customFormat="1" ht="26.25" customHeight="1" x14ac:dyDescent="0.15">
      <c r="A120" s="878"/>
      <c r="B120" s="879"/>
      <c r="C120" s="882" t="s">
        <v>454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455</v>
      </c>
      <c r="AB120" s="838"/>
      <c r="AC120" s="838"/>
      <c r="AD120" s="838"/>
      <c r="AE120" s="839"/>
      <c r="AF120" s="840" t="s">
        <v>455</v>
      </c>
      <c r="AG120" s="838"/>
      <c r="AH120" s="838"/>
      <c r="AI120" s="838"/>
      <c r="AJ120" s="839"/>
      <c r="AK120" s="840" t="s">
        <v>450</v>
      </c>
      <c r="AL120" s="838"/>
      <c r="AM120" s="838"/>
      <c r="AN120" s="838"/>
      <c r="AO120" s="839"/>
      <c r="AP120" s="885" t="s">
        <v>452</v>
      </c>
      <c r="AQ120" s="886"/>
      <c r="AR120" s="886"/>
      <c r="AS120" s="886"/>
      <c r="AT120" s="887"/>
      <c r="AU120" s="944" t="s">
        <v>480</v>
      </c>
      <c r="AV120" s="945"/>
      <c r="AW120" s="945"/>
      <c r="AX120" s="945"/>
      <c r="AY120" s="946"/>
      <c r="AZ120" s="921" t="s">
        <v>481</v>
      </c>
      <c r="BA120" s="866"/>
      <c r="BB120" s="866"/>
      <c r="BC120" s="866"/>
      <c r="BD120" s="866"/>
      <c r="BE120" s="866"/>
      <c r="BF120" s="866"/>
      <c r="BG120" s="866"/>
      <c r="BH120" s="866"/>
      <c r="BI120" s="866"/>
      <c r="BJ120" s="866"/>
      <c r="BK120" s="866"/>
      <c r="BL120" s="866"/>
      <c r="BM120" s="866"/>
      <c r="BN120" s="866"/>
      <c r="BO120" s="866"/>
      <c r="BP120" s="867"/>
      <c r="BQ120" s="922">
        <v>4332679</v>
      </c>
      <c r="BR120" s="903"/>
      <c r="BS120" s="903"/>
      <c r="BT120" s="903"/>
      <c r="BU120" s="903"/>
      <c r="BV120" s="903">
        <v>4513891</v>
      </c>
      <c r="BW120" s="903"/>
      <c r="BX120" s="903"/>
      <c r="BY120" s="903"/>
      <c r="BZ120" s="903"/>
      <c r="CA120" s="903">
        <v>4718670</v>
      </c>
      <c r="CB120" s="903"/>
      <c r="CC120" s="903"/>
      <c r="CD120" s="903"/>
      <c r="CE120" s="903"/>
      <c r="CF120" s="927">
        <v>63.4</v>
      </c>
      <c r="CG120" s="928"/>
      <c r="CH120" s="928"/>
      <c r="CI120" s="928"/>
      <c r="CJ120" s="928"/>
      <c r="CK120" s="929" t="s">
        <v>482</v>
      </c>
      <c r="CL120" s="913"/>
      <c r="CM120" s="913"/>
      <c r="CN120" s="913"/>
      <c r="CO120" s="914"/>
      <c r="CP120" s="933" t="s">
        <v>483</v>
      </c>
      <c r="CQ120" s="934"/>
      <c r="CR120" s="934"/>
      <c r="CS120" s="934"/>
      <c r="CT120" s="934"/>
      <c r="CU120" s="934"/>
      <c r="CV120" s="934"/>
      <c r="CW120" s="934"/>
      <c r="CX120" s="934"/>
      <c r="CY120" s="934"/>
      <c r="CZ120" s="934"/>
      <c r="DA120" s="934"/>
      <c r="DB120" s="934"/>
      <c r="DC120" s="934"/>
      <c r="DD120" s="934"/>
      <c r="DE120" s="934"/>
      <c r="DF120" s="935"/>
      <c r="DG120" s="922">
        <v>2843618</v>
      </c>
      <c r="DH120" s="903"/>
      <c r="DI120" s="903"/>
      <c r="DJ120" s="903"/>
      <c r="DK120" s="903"/>
      <c r="DL120" s="903">
        <v>2889292</v>
      </c>
      <c r="DM120" s="903"/>
      <c r="DN120" s="903"/>
      <c r="DO120" s="903"/>
      <c r="DP120" s="903"/>
      <c r="DQ120" s="903">
        <v>2943630</v>
      </c>
      <c r="DR120" s="903"/>
      <c r="DS120" s="903"/>
      <c r="DT120" s="903"/>
      <c r="DU120" s="903"/>
      <c r="DV120" s="904">
        <v>39.5</v>
      </c>
      <c r="DW120" s="904"/>
      <c r="DX120" s="904"/>
      <c r="DY120" s="904"/>
      <c r="DZ120" s="905"/>
    </row>
    <row r="121" spans="1:130" s="222" customFormat="1" ht="26.25" customHeight="1" x14ac:dyDescent="0.15">
      <c r="A121" s="878"/>
      <c r="B121" s="879"/>
      <c r="C121" s="924" t="s">
        <v>484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455</v>
      </c>
      <c r="AB121" s="838"/>
      <c r="AC121" s="838"/>
      <c r="AD121" s="838"/>
      <c r="AE121" s="839"/>
      <c r="AF121" s="840" t="s">
        <v>455</v>
      </c>
      <c r="AG121" s="838"/>
      <c r="AH121" s="838"/>
      <c r="AI121" s="838"/>
      <c r="AJ121" s="839"/>
      <c r="AK121" s="840" t="s">
        <v>450</v>
      </c>
      <c r="AL121" s="838"/>
      <c r="AM121" s="838"/>
      <c r="AN121" s="838"/>
      <c r="AO121" s="839"/>
      <c r="AP121" s="885" t="s">
        <v>423</v>
      </c>
      <c r="AQ121" s="886"/>
      <c r="AR121" s="886"/>
      <c r="AS121" s="886"/>
      <c r="AT121" s="887"/>
      <c r="AU121" s="947"/>
      <c r="AV121" s="948"/>
      <c r="AW121" s="948"/>
      <c r="AX121" s="948"/>
      <c r="AY121" s="949"/>
      <c r="AZ121" s="873" t="s">
        <v>485</v>
      </c>
      <c r="BA121" s="808"/>
      <c r="BB121" s="808"/>
      <c r="BC121" s="808"/>
      <c r="BD121" s="808"/>
      <c r="BE121" s="808"/>
      <c r="BF121" s="808"/>
      <c r="BG121" s="808"/>
      <c r="BH121" s="808"/>
      <c r="BI121" s="808"/>
      <c r="BJ121" s="808"/>
      <c r="BK121" s="808"/>
      <c r="BL121" s="808"/>
      <c r="BM121" s="808"/>
      <c r="BN121" s="808"/>
      <c r="BO121" s="808"/>
      <c r="BP121" s="809"/>
      <c r="BQ121" s="874">
        <v>1200925</v>
      </c>
      <c r="BR121" s="875"/>
      <c r="BS121" s="875"/>
      <c r="BT121" s="875"/>
      <c r="BU121" s="875"/>
      <c r="BV121" s="875">
        <v>1259930</v>
      </c>
      <c r="BW121" s="875"/>
      <c r="BX121" s="875"/>
      <c r="BY121" s="875"/>
      <c r="BZ121" s="875"/>
      <c r="CA121" s="875">
        <v>1184954</v>
      </c>
      <c r="CB121" s="875"/>
      <c r="CC121" s="875"/>
      <c r="CD121" s="875"/>
      <c r="CE121" s="875"/>
      <c r="CF121" s="936">
        <v>15.9</v>
      </c>
      <c r="CG121" s="937"/>
      <c r="CH121" s="937"/>
      <c r="CI121" s="937"/>
      <c r="CJ121" s="937"/>
      <c r="CK121" s="930"/>
      <c r="CL121" s="916"/>
      <c r="CM121" s="916"/>
      <c r="CN121" s="916"/>
      <c r="CO121" s="917"/>
      <c r="CP121" s="896" t="s">
        <v>486</v>
      </c>
      <c r="CQ121" s="897"/>
      <c r="CR121" s="897"/>
      <c r="CS121" s="897"/>
      <c r="CT121" s="897"/>
      <c r="CU121" s="897"/>
      <c r="CV121" s="897"/>
      <c r="CW121" s="897"/>
      <c r="CX121" s="897"/>
      <c r="CY121" s="897"/>
      <c r="CZ121" s="897"/>
      <c r="DA121" s="897"/>
      <c r="DB121" s="897"/>
      <c r="DC121" s="897"/>
      <c r="DD121" s="897"/>
      <c r="DE121" s="897"/>
      <c r="DF121" s="898"/>
      <c r="DG121" s="874">
        <v>1311611</v>
      </c>
      <c r="DH121" s="875"/>
      <c r="DI121" s="875"/>
      <c r="DJ121" s="875"/>
      <c r="DK121" s="875"/>
      <c r="DL121" s="875">
        <v>1290051</v>
      </c>
      <c r="DM121" s="875"/>
      <c r="DN121" s="875"/>
      <c r="DO121" s="875"/>
      <c r="DP121" s="875"/>
      <c r="DQ121" s="875">
        <v>1180883</v>
      </c>
      <c r="DR121" s="875"/>
      <c r="DS121" s="875"/>
      <c r="DT121" s="875"/>
      <c r="DU121" s="875"/>
      <c r="DV121" s="852">
        <v>15.9</v>
      </c>
      <c r="DW121" s="852"/>
      <c r="DX121" s="852"/>
      <c r="DY121" s="852"/>
      <c r="DZ121" s="853"/>
    </row>
    <row r="122" spans="1:130" s="222" customFormat="1" ht="26.25" customHeight="1" x14ac:dyDescent="0.15">
      <c r="A122" s="878"/>
      <c r="B122" s="879"/>
      <c r="C122" s="882" t="s">
        <v>465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450</v>
      </c>
      <c r="AB122" s="838"/>
      <c r="AC122" s="838"/>
      <c r="AD122" s="838"/>
      <c r="AE122" s="839"/>
      <c r="AF122" s="840" t="s">
        <v>450</v>
      </c>
      <c r="AG122" s="838"/>
      <c r="AH122" s="838"/>
      <c r="AI122" s="838"/>
      <c r="AJ122" s="839"/>
      <c r="AK122" s="840" t="s">
        <v>455</v>
      </c>
      <c r="AL122" s="838"/>
      <c r="AM122" s="838"/>
      <c r="AN122" s="838"/>
      <c r="AO122" s="839"/>
      <c r="AP122" s="885" t="s">
        <v>450</v>
      </c>
      <c r="AQ122" s="886"/>
      <c r="AR122" s="886"/>
      <c r="AS122" s="886"/>
      <c r="AT122" s="887"/>
      <c r="AU122" s="947"/>
      <c r="AV122" s="948"/>
      <c r="AW122" s="948"/>
      <c r="AX122" s="948"/>
      <c r="AY122" s="949"/>
      <c r="AZ122" s="940" t="s">
        <v>487</v>
      </c>
      <c r="BA122" s="941"/>
      <c r="BB122" s="941"/>
      <c r="BC122" s="941"/>
      <c r="BD122" s="941"/>
      <c r="BE122" s="941"/>
      <c r="BF122" s="941"/>
      <c r="BG122" s="941"/>
      <c r="BH122" s="941"/>
      <c r="BI122" s="941"/>
      <c r="BJ122" s="941"/>
      <c r="BK122" s="941"/>
      <c r="BL122" s="941"/>
      <c r="BM122" s="941"/>
      <c r="BN122" s="941"/>
      <c r="BO122" s="941"/>
      <c r="BP122" s="942"/>
      <c r="BQ122" s="943">
        <v>17678923</v>
      </c>
      <c r="BR122" s="906"/>
      <c r="BS122" s="906"/>
      <c r="BT122" s="906"/>
      <c r="BU122" s="906"/>
      <c r="BV122" s="906">
        <v>17312226</v>
      </c>
      <c r="BW122" s="906"/>
      <c r="BX122" s="906"/>
      <c r="BY122" s="906"/>
      <c r="BZ122" s="906"/>
      <c r="CA122" s="906">
        <v>17394986</v>
      </c>
      <c r="CB122" s="906"/>
      <c r="CC122" s="906"/>
      <c r="CD122" s="906"/>
      <c r="CE122" s="906"/>
      <c r="CF122" s="907">
        <v>233.7</v>
      </c>
      <c r="CG122" s="908"/>
      <c r="CH122" s="908"/>
      <c r="CI122" s="908"/>
      <c r="CJ122" s="908"/>
      <c r="CK122" s="930"/>
      <c r="CL122" s="916"/>
      <c r="CM122" s="916"/>
      <c r="CN122" s="916"/>
      <c r="CO122" s="917"/>
      <c r="CP122" s="896" t="s">
        <v>488</v>
      </c>
      <c r="CQ122" s="897"/>
      <c r="CR122" s="897"/>
      <c r="CS122" s="897"/>
      <c r="CT122" s="897"/>
      <c r="CU122" s="897"/>
      <c r="CV122" s="897"/>
      <c r="CW122" s="897"/>
      <c r="CX122" s="897"/>
      <c r="CY122" s="897"/>
      <c r="CZ122" s="897"/>
      <c r="DA122" s="897"/>
      <c r="DB122" s="897"/>
      <c r="DC122" s="897"/>
      <c r="DD122" s="897"/>
      <c r="DE122" s="897"/>
      <c r="DF122" s="898"/>
      <c r="DG122" s="874">
        <v>598206</v>
      </c>
      <c r="DH122" s="875"/>
      <c r="DI122" s="875"/>
      <c r="DJ122" s="875"/>
      <c r="DK122" s="875"/>
      <c r="DL122" s="875">
        <v>560191</v>
      </c>
      <c r="DM122" s="875"/>
      <c r="DN122" s="875"/>
      <c r="DO122" s="875"/>
      <c r="DP122" s="875"/>
      <c r="DQ122" s="875">
        <v>545793</v>
      </c>
      <c r="DR122" s="875"/>
      <c r="DS122" s="875"/>
      <c r="DT122" s="875"/>
      <c r="DU122" s="875"/>
      <c r="DV122" s="852">
        <v>7.3</v>
      </c>
      <c r="DW122" s="852"/>
      <c r="DX122" s="852"/>
      <c r="DY122" s="852"/>
      <c r="DZ122" s="853"/>
    </row>
    <row r="123" spans="1:130" s="222" customFormat="1" ht="26.25" customHeight="1" x14ac:dyDescent="0.15">
      <c r="A123" s="878"/>
      <c r="B123" s="879"/>
      <c r="C123" s="882" t="s">
        <v>472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450</v>
      </c>
      <c r="AB123" s="838"/>
      <c r="AC123" s="838"/>
      <c r="AD123" s="838"/>
      <c r="AE123" s="839"/>
      <c r="AF123" s="840" t="s">
        <v>452</v>
      </c>
      <c r="AG123" s="838"/>
      <c r="AH123" s="838"/>
      <c r="AI123" s="838"/>
      <c r="AJ123" s="839"/>
      <c r="AK123" s="840" t="s">
        <v>455</v>
      </c>
      <c r="AL123" s="838"/>
      <c r="AM123" s="838"/>
      <c r="AN123" s="838"/>
      <c r="AO123" s="839"/>
      <c r="AP123" s="885" t="s">
        <v>389</v>
      </c>
      <c r="AQ123" s="886"/>
      <c r="AR123" s="886"/>
      <c r="AS123" s="886"/>
      <c r="AT123" s="887"/>
      <c r="AU123" s="950"/>
      <c r="AV123" s="951"/>
      <c r="AW123" s="951"/>
      <c r="AX123" s="951"/>
      <c r="AY123" s="951"/>
      <c r="AZ123" s="253" t="s">
        <v>185</v>
      </c>
      <c r="BA123" s="253"/>
      <c r="BB123" s="253"/>
      <c r="BC123" s="253"/>
      <c r="BD123" s="253"/>
      <c r="BE123" s="253"/>
      <c r="BF123" s="253"/>
      <c r="BG123" s="253"/>
      <c r="BH123" s="253"/>
      <c r="BI123" s="253"/>
      <c r="BJ123" s="253"/>
      <c r="BK123" s="253"/>
      <c r="BL123" s="253"/>
      <c r="BM123" s="253"/>
      <c r="BN123" s="253"/>
      <c r="BO123" s="938" t="s">
        <v>489</v>
      </c>
      <c r="BP123" s="939"/>
      <c r="BQ123" s="893">
        <v>23212527</v>
      </c>
      <c r="BR123" s="894"/>
      <c r="BS123" s="894"/>
      <c r="BT123" s="894"/>
      <c r="BU123" s="894"/>
      <c r="BV123" s="894">
        <v>23086047</v>
      </c>
      <c r="BW123" s="894"/>
      <c r="BX123" s="894"/>
      <c r="BY123" s="894"/>
      <c r="BZ123" s="894"/>
      <c r="CA123" s="894">
        <v>23298610</v>
      </c>
      <c r="CB123" s="894"/>
      <c r="CC123" s="894"/>
      <c r="CD123" s="894"/>
      <c r="CE123" s="894"/>
      <c r="CF123" s="804"/>
      <c r="CG123" s="805"/>
      <c r="CH123" s="805"/>
      <c r="CI123" s="805"/>
      <c r="CJ123" s="895"/>
      <c r="CK123" s="930"/>
      <c r="CL123" s="916"/>
      <c r="CM123" s="916"/>
      <c r="CN123" s="916"/>
      <c r="CO123" s="917"/>
      <c r="CP123" s="896" t="s">
        <v>406</v>
      </c>
      <c r="CQ123" s="897"/>
      <c r="CR123" s="897"/>
      <c r="CS123" s="897"/>
      <c r="CT123" s="897"/>
      <c r="CU123" s="897"/>
      <c r="CV123" s="897"/>
      <c r="CW123" s="897"/>
      <c r="CX123" s="897"/>
      <c r="CY123" s="897"/>
      <c r="CZ123" s="897"/>
      <c r="DA123" s="897"/>
      <c r="DB123" s="897"/>
      <c r="DC123" s="897"/>
      <c r="DD123" s="897"/>
      <c r="DE123" s="897"/>
      <c r="DF123" s="898"/>
      <c r="DG123" s="837">
        <v>150063</v>
      </c>
      <c r="DH123" s="838"/>
      <c r="DI123" s="838"/>
      <c r="DJ123" s="838"/>
      <c r="DK123" s="839"/>
      <c r="DL123" s="840">
        <v>135329</v>
      </c>
      <c r="DM123" s="838"/>
      <c r="DN123" s="838"/>
      <c r="DO123" s="838"/>
      <c r="DP123" s="839"/>
      <c r="DQ123" s="840">
        <v>117759</v>
      </c>
      <c r="DR123" s="838"/>
      <c r="DS123" s="838"/>
      <c r="DT123" s="838"/>
      <c r="DU123" s="839"/>
      <c r="DV123" s="885">
        <v>1.6</v>
      </c>
      <c r="DW123" s="886"/>
      <c r="DX123" s="886"/>
      <c r="DY123" s="886"/>
      <c r="DZ123" s="887"/>
    </row>
    <row r="124" spans="1:130" s="222" customFormat="1" ht="26.25" customHeight="1" thickBot="1" x14ac:dyDescent="0.2">
      <c r="A124" s="878"/>
      <c r="B124" s="879"/>
      <c r="C124" s="882" t="s">
        <v>475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471</v>
      </c>
      <c r="AG124" s="838"/>
      <c r="AH124" s="838"/>
      <c r="AI124" s="838"/>
      <c r="AJ124" s="839"/>
      <c r="AK124" s="840" t="s">
        <v>450</v>
      </c>
      <c r="AL124" s="838"/>
      <c r="AM124" s="838"/>
      <c r="AN124" s="838"/>
      <c r="AO124" s="839"/>
      <c r="AP124" s="885" t="s">
        <v>455</v>
      </c>
      <c r="AQ124" s="886"/>
      <c r="AR124" s="886"/>
      <c r="AS124" s="886"/>
      <c r="AT124" s="887"/>
      <c r="AU124" s="888" t="s">
        <v>490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80.400000000000006</v>
      </c>
      <c r="BR124" s="892"/>
      <c r="BS124" s="892"/>
      <c r="BT124" s="892"/>
      <c r="BU124" s="892"/>
      <c r="BV124" s="892">
        <v>81.599999999999994</v>
      </c>
      <c r="BW124" s="892"/>
      <c r="BX124" s="892"/>
      <c r="BY124" s="892"/>
      <c r="BZ124" s="892"/>
      <c r="CA124" s="892">
        <v>79.5</v>
      </c>
      <c r="CB124" s="892"/>
      <c r="CC124" s="892"/>
      <c r="CD124" s="892"/>
      <c r="CE124" s="892"/>
      <c r="CF124" s="782"/>
      <c r="CG124" s="783"/>
      <c r="CH124" s="783"/>
      <c r="CI124" s="783"/>
      <c r="CJ124" s="923"/>
      <c r="CK124" s="931"/>
      <c r="CL124" s="931"/>
      <c r="CM124" s="931"/>
      <c r="CN124" s="931"/>
      <c r="CO124" s="932"/>
      <c r="CP124" s="896" t="s">
        <v>491</v>
      </c>
      <c r="CQ124" s="897"/>
      <c r="CR124" s="897"/>
      <c r="CS124" s="897"/>
      <c r="CT124" s="897"/>
      <c r="CU124" s="897"/>
      <c r="CV124" s="897"/>
      <c r="CW124" s="897"/>
      <c r="CX124" s="897"/>
      <c r="CY124" s="897"/>
      <c r="CZ124" s="897"/>
      <c r="DA124" s="897"/>
      <c r="DB124" s="897"/>
      <c r="DC124" s="897"/>
      <c r="DD124" s="897"/>
      <c r="DE124" s="897"/>
      <c r="DF124" s="898"/>
      <c r="DG124" s="820">
        <v>55576</v>
      </c>
      <c r="DH124" s="821"/>
      <c r="DI124" s="821"/>
      <c r="DJ124" s="821"/>
      <c r="DK124" s="822"/>
      <c r="DL124" s="823">
        <v>54975</v>
      </c>
      <c r="DM124" s="821"/>
      <c r="DN124" s="821"/>
      <c r="DO124" s="821"/>
      <c r="DP124" s="822"/>
      <c r="DQ124" s="823">
        <v>138650</v>
      </c>
      <c r="DR124" s="821"/>
      <c r="DS124" s="821"/>
      <c r="DT124" s="821"/>
      <c r="DU124" s="822"/>
      <c r="DV124" s="909">
        <v>1.9</v>
      </c>
      <c r="DW124" s="910"/>
      <c r="DX124" s="910"/>
      <c r="DY124" s="910"/>
      <c r="DZ124" s="911"/>
    </row>
    <row r="125" spans="1:130" s="222" customFormat="1" ht="26.25" customHeight="1" x14ac:dyDescent="0.15">
      <c r="A125" s="878"/>
      <c r="B125" s="879"/>
      <c r="C125" s="882" t="s">
        <v>477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450</v>
      </c>
      <c r="AB125" s="838"/>
      <c r="AC125" s="838"/>
      <c r="AD125" s="838"/>
      <c r="AE125" s="839"/>
      <c r="AF125" s="840" t="s">
        <v>455</v>
      </c>
      <c r="AG125" s="838"/>
      <c r="AH125" s="838"/>
      <c r="AI125" s="838"/>
      <c r="AJ125" s="839"/>
      <c r="AK125" s="840" t="s">
        <v>423</v>
      </c>
      <c r="AL125" s="838"/>
      <c r="AM125" s="838"/>
      <c r="AN125" s="838"/>
      <c r="AO125" s="839"/>
      <c r="AP125" s="885" t="s">
        <v>423</v>
      </c>
      <c r="AQ125" s="886"/>
      <c r="AR125" s="886"/>
      <c r="AS125" s="886"/>
      <c r="AT125" s="887"/>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912" t="s">
        <v>492</v>
      </c>
      <c r="CL125" s="913"/>
      <c r="CM125" s="913"/>
      <c r="CN125" s="913"/>
      <c r="CO125" s="914"/>
      <c r="CP125" s="921" t="s">
        <v>493</v>
      </c>
      <c r="CQ125" s="866"/>
      <c r="CR125" s="866"/>
      <c r="CS125" s="866"/>
      <c r="CT125" s="866"/>
      <c r="CU125" s="866"/>
      <c r="CV125" s="866"/>
      <c r="CW125" s="866"/>
      <c r="CX125" s="866"/>
      <c r="CY125" s="866"/>
      <c r="CZ125" s="866"/>
      <c r="DA125" s="866"/>
      <c r="DB125" s="866"/>
      <c r="DC125" s="866"/>
      <c r="DD125" s="866"/>
      <c r="DE125" s="866"/>
      <c r="DF125" s="867"/>
      <c r="DG125" s="922" t="s">
        <v>423</v>
      </c>
      <c r="DH125" s="903"/>
      <c r="DI125" s="903"/>
      <c r="DJ125" s="903"/>
      <c r="DK125" s="903"/>
      <c r="DL125" s="903" t="s">
        <v>455</v>
      </c>
      <c r="DM125" s="903"/>
      <c r="DN125" s="903"/>
      <c r="DO125" s="903"/>
      <c r="DP125" s="903"/>
      <c r="DQ125" s="903" t="s">
        <v>450</v>
      </c>
      <c r="DR125" s="903"/>
      <c r="DS125" s="903"/>
      <c r="DT125" s="903"/>
      <c r="DU125" s="903"/>
      <c r="DV125" s="904" t="s">
        <v>450</v>
      </c>
      <c r="DW125" s="904"/>
      <c r="DX125" s="904"/>
      <c r="DY125" s="904"/>
      <c r="DZ125" s="905"/>
    </row>
    <row r="126" spans="1:130" s="222" customFormat="1" ht="26.25" customHeight="1" thickBot="1" x14ac:dyDescent="0.2">
      <c r="A126" s="878"/>
      <c r="B126" s="879"/>
      <c r="C126" s="882" t="s">
        <v>479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101198</v>
      </c>
      <c r="AB126" s="838"/>
      <c r="AC126" s="838"/>
      <c r="AD126" s="838"/>
      <c r="AE126" s="839"/>
      <c r="AF126" s="840">
        <v>76241</v>
      </c>
      <c r="AG126" s="838"/>
      <c r="AH126" s="838"/>
      <c r="AI126" s="838"/>
      <c r="AJ126" s="839"/>
      <c r="AK126" s="840">
        <v>66091</v>
      </c>
      <c r="AL126" s="838"/>
      <c r="AM126" s="838"/>
      <c r="AN126" s="838"/>
      <c r="AO126" s="839"/>
      <c r="AP126" s="885">
        <v>0.9</v>
      </c>
      <c r="AQ126" s="886"/>
      <c r="AR126" s="886"/>
      <c r="AS126" s="886"/>
      <c r="AT126" s="887"/>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915"/>
      <c r="CL126" s="916"/>
      <c r="CM126" s="916"/>
      <c r="CN126" s="916"/>
      <c r="CO126" s="917"/>
      <c r="CP126" s="873" t="s">
        <v>494</v>
      </c>
      <c r="CQ126" s="808"/>
      <c r="CR126" s="808"/>
      <c r="CS126" s="808"/>
      <c r="CT126" s="808"/>
      <c r="CU126" s="808"/>
      <c r="CV126" s="808"/>
      <c r="CW126" s="808"/>
      <c r="CX126" s="808"/>
      <c r="CY126" s="808"/>
      <c r="CZ126" s="808"/>
      <c r="DA126" s="808"/>
      <c r="DB126" s="808"/>
      <c r="DC126" s="808"/>
      <c r="DD126" s="808"/>
      <c r="DE126" s="808"/>
      <c r="DF126" s="809"/>
      <c r="DG126" s="874" t="s">
        <v>450</v>
      </c>
      <c r="DH126" s="875"/>
      <c r="DI126" s="875"/>
      <c r="DJ126" s="875"/>
      <c r="DK126" s="875"/>
      <c r="DL126" s="875" t="s">
        <v>450</v>
      </c>
      <c r="DM126" s="875"/>
      <c r="DN126" s="875"/>
      <c r="DO126" s="875"/>
      <c r="DP126" s="875"/>
      <c r="DQ126" s="875" t="s">
        <v>452</v>
      </c>
      <c r="DR126" s="875"/>
      <c r="DS126" s="875"/>
      <c r="DT126" s="875"/>
      <c r="DU126" s="875"/>
      <c r="DV126" s="852" t="s">
        <v>423</v>
      </c>
      <c r="DW126" s="852"/>
      <c r="DX126" s="852"/>
      <c r="DY126" s="852"/>
      <c r="DZ126" s="853"/>
    </row>
    <row r="127" spans="1:130" s="222" customFormat="1" ht="26.25" customHeight="1" x14ac:dyDescent="0.15">
      <c r="A127" s="880"/>
      <c r="B127" s="881"/>
      <c r="C127" s="899" t="s">
        <v>495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1495</v>
      </c>
      <c r="AB127" s="838"/>
      <c r="AC127" s="838"/>
      <c r="AD127" s="838"/>
      <c r="AE127" s="839"/>
      <c r="AF127" s="840">
        <v>1159</v>
      </c>
      <c r="AG127" s="838"/>
      <c r="AH127" s="838"/>
      <c r="AI127" s="838"/>
      <c r="AJ127" s="839"/>
      <c r="AK127" s="840">
        <v>874</v>
      </c>
      <c r="AL127" s="838"/>
      <c r="AM127" s="838"/>
      <c r="AN127" s="838"/>
      <c r="AO127" s="839"/>
      <c r="AP127" s="885">
        <v>0</v>
      </c>
      <c r="AQ127" s="886"/>
      <c r="AR127" s="886"/>
      <c r="AS127" s="886"/>
      <c r="AT127" s="887"/>
      <c r="AU127" s="258"/>
      <c r="AV127" s="258"/>
      <c r="AW127" s="258"/>
      <c r="AX127" s="902" t="s">
        <v>496</v>
      </c>
      <c r="AY127" s="870"/>
      <c r="AZ127" s="870"/>
      <c r="BA127" s="870"/>
      <c r="BB127" s="870"/>
      <c r="BC127" s="870"/>
      <c r="BD127" s="870"/>
      <c r="BE127" s="871"/>
      <c r="BF127" s="869" t="s">
        <v>497</v>
      </c>
      <c r="BG127" s="870"/>
      <c r="BH127" s="870"/>
      <c r="BI127" s="870"/>
      <c r="BJ127" s="870"/>
      <c r="BK127" s="870"/>
      <c r="BL127" s="871"/>
      <c r="BM127" s="869" t="s">
        <v>498</v>
      </c>
      <c r="BN127" s="870"/>
      <c r="BO127" s="870"/>
      <c r="BP127" s="870"/>
      <c r="BQ127" s="870"/>
      <c r="BR127" s="870"/>
      <c r="BS127" s="871"/>
      <c r="BT127" s="869" t="s">
        <v>499</v>
      </c>
      <c r="BU127" s="870"/>
      <c r="BV127" s="870"/>
      <c r="BW127" s="870"/>
      <c r="BX127" s="870"/>
      <c r="BY127" s="870"/>
      <c r="BZ127" s="872"/>
      <c r="CA127" s="258"/>
      <c r="CB127" s="258"/>
      <c r="CC127" s="258"/>
      <c r="CD127" s="259"/>
      <c r="CE127" s="259"/>
      <c r="CF127" s="259"/>
      <c r="CG127" s="256"/>
      <c r="CH127" s="256"/>
      <c r="CI127" s="256"/>
      <c r="CJ127" s="257"/>
      <c r="CK127" s="915"/>
      <c r="CL127" s="916"/>
      <c r="CM127" s="916"/>
      <c r="CN127" s="916"/>
      <c r="CO127" s="917"/>
      <c r="CP127" s="873" t="s">
        <v>500</v>
      </c>
      <c r="CQ127" s="808"/>
      <c r="CR127" s="808"/>
      <c r="CS127" s="808"/>
      <c r="CT127" s="808"/>
      <c r="CU127" s="808"/>
      <c r="CV127" s="808"/>
      <c r="CW127" s="808"/>
      <c r="CX127" s="808"/>
      <c r="CY127" s="808"/>
      <c r="CZ127" s="808"/>
      <c r="DA127" s="808"/>
      <c r="DB127" s="808"/>
      <c r="DC127" s="808"/>
      <c r="DD127" s="808"/>
      <c r="DE127" s="808"/>
      <c r="DF127" s="809"/>
      <c r="DG127" s="874" t="s">
        <v>450</v>
      </c>
      <c r="DH127" s="875"/>
      <c r="DI127" s="875"/>
      <c r="DJ127" s="875"/>
      <c r="DK127" s="875"/>
      <c r="DL127" s="875" t="s">
        <v>450</v>
      </c>
      <c r="DM127" s="875"/>
      <c r="DN127" s="875"/>
      <c r="DO127" s="875"/>
      <c r="DP127" s="875"/>
      <c r="DQ127" s="875" t="s">
        <v>423</v>
      </c>
      <c r="DR127" s="875"/>
      <c r="DS127" s="875"/>
      <c r="DT127" s="875"/>
      <c r="DU127" s="875"/>
      <c r="DV127" s="852" t="s">
        <v>389</v>
      </c>
      <c r="DW127" s="852"/>
      <c r="DX127" s="852"/>
      <c r="DY127" s="852"/>
      <c r="DZ127" s="853"/>
    </row>
    <row r="128" spans="1:130" s="222" customFormat="1" ht="26.25" customHeight="1" thickBot="1" x14ac:dyDescent="0.2">
      <c r="A128" s="854" t="s">
        <v>501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502</v>
      </c>
      <c r="X128" s="856"/>
      <c r="Y128" s="856"/>
      <c r="Z128" s="857"/>
      <c r="AA128" s="858">
        <v>120023</v>
      </c>
      <c r="AB128" s="859"/>
      <c r="AC128" s="859"/>
      <c r="AD128" s="859"/>
      <c r="AE128" s="860"/>
      <c r="AF128" s="861">
        <v>121617</v>
      </c>
      <c r="AG128" s="859"/>
      <c r="AH128" s="859"/>
      <c r="AI128" s="859"/>
      <c r="AJ128" s="860"/>
      <c r="AK128" s="861">
        <v>122765</v>
      </c>
      <c r="AL128" s="859"/>
      <c r="AM128" s="859"/>
      <c r="AN128" s="859"/>
      <c r="AO128" s="860"/>
      <c r="AP128" s="862"/>
      <c r="AQ128" s="863"/>
      <c r="AR128" s="863"/>
      <c r="AS128" s="863"/>
      <c r="AT128" s="864"/>
      <c r="AU128" s="258"/>
      <c r="AV128" s="258"/>
      <c r="AW128" s="258"/>
      <c r="AX128" s="865" t="s">
        <v>503</v>
      </c>
      <c r="AY128" s="866"/>
      <c r="AZ128" s="866"/>
      <c r="BA128" s="866"/>
      <c r="BB128" s="866"/>
      <c r="BC128" s="866"/>
      <c r="BD128" s="866"/>
      <c r="BE128" s="867"/>
      <c r="BF128" s="844" t="s">
        <v>423</v>
      </c>
      <c r="BG128" s="845"/>
      <c r="BH128" s="845"/>
      <c r="BI128" s="845"/>
      <c r="BJ128" s="845"/>
      <c r="BK128" s="845"/>
      <c r="BL128" s="868"/>
      <c r="BM128" s="844">
        <v>13.48</v>
      </c>
      <c r="BN128" s="845"/>
      <c r="BO128" s="845"/>
      <c r="BP128" s="845"/>
      <c r="BQ128" s="845"/>
      <c r="BR128" s="845"/>
      <c r="BS128" s="868"/>
      <c r="BT128" s="844">
        <v>20</v>
      </c>
      <c r="BU128" s="845"/>
      <c r="BV128" s="845"/>
      <c r="BW128" s="845"/>
      <c r="BX128" s="845"/>
      <c r="BY128" s="845"/>
      <c r="BZ128" s="846"/>
      <c r="CA128" s="259"/>
      <c r="CB128" s="259"/>
      <c r="CC128" s="259"/>
      <c r="CD128" s="259"/>
      <c r="CE128" s="259"/>
      <c r="CF128" s="259"/>
      <c r="CG128" s="256"/>
      <c r="CH128" s="256"/>
      <c r="CI128" s="256"/>
      <c r="CJ128" s="257"/>
      <c r="CK128" s="918"/>
      <c r="CL128" s="919"/>
      <c r="CM128" s="919"/>
      <c r="CN128" s="919"/>
      <c r="CO128" s="920"/>
      <c r="CP128" s="847" t="s">
        <v>504</v>
      </c>
      <c r="CQ128" s="786"/>
      <c r="CR128" s="786"/>
      <c r="CS128" s="786"/>
      <c r="CT128" s="786"/>
      <c r="CU128" s="786"/>
      <c r="CV128" s="786"/>
      <c r="CW128" s="786"/>
      <c r="CX128" s="786"/>
      <c r="CY128" s="786"/>
      <c r="CZ128" s="786"/>
      <c r="DA128" s="786"/>
      <c r="DB128" s="786"/>
      <c r="DC128" s="786"/>
      <c r="DD128" s="786"/>
      <c r="DE128" s="786"/>
      <c r="DF128" s="787"/>
      <c r="DG128" s="848">
        <v>6434</v>
      </c>
      <c r="DH128" s="849"/>
      <c r="DI128" s="849"/>
      <c r="DJ128" s="849"/>
      <c r="DK128" s="849"/>
      <c r="DL128" s="849">
        <v>14328</v>
      </c>
      <c r="DM128" s="849"/>
      <c r="DN128" s="849"/>
      <c r="DO128" s="849"/>
      <c r="DP128" s="849"/>
      <c r="DQ128" s="849">
        <v>51624</v>
      </c>
      <c r="DR128" s="849"/>
      <c r="DS128" s="849"/>
      <c r="DT128" s="849"/>
      <c r="DU128" s="849"/>
      <c r="DV128" s="850">
        <v>0.7</v>
      </c>
      <c r="DW128" s="850"/>
      <c r="DX128" s="850"/>
      <c r="DY128" s="850"/>
      <c r="DZ128" s="851"/>
    </row>
    <row r="129" spans="1:131" s="222"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505</v>
      </c>
      <c r="X129" s="835"/>
      <c r="Y129" s="835"/>
      <c r="Z129" s="836"/>
      <c r="AA129" s="837">
        <v>9762240</v>
      </c>
      <c r="AB129" s="838"/>
      <c r="AC129" s="838"/>
      <c r="AD129" s="838"/>
      <c r="AE129" s="839"/>
      <c r="AF129" s="840">
        <v>9415531</v>
      </c>
      <c r="AG129" s="838"/>
      <c r="AH129" s="838"/>
      <c r="AI129" s="838"/>
      <c r="AJ129" s="839"/>
      <c r="AK129" s="840">
        <v>9211317</v>
      </c>
      <c r="AL129" s="838"/>
      <c r="AM129" s="838"/>
      <c r="AN129" s="838"/>
      <c r="AO129" s="839"/>
      <c r="AP129" s="841"/>
      <c r="AQ129" s="842"/>
      <c r="AR129" s="842"/>
      <c r="AS129" s="842"/>
      <c r="AT129" s="843"/>
      <c r="AU129" s="260"/>
      <c r="AV129" s="260"/>
      <c r="AW129" s="260"/>
      <c r="AX129" s="807" t="s">
        <v>506</v>
      </c>
      <c r="AY129" s="808"/>
      <c r="AZ129" s="808"/>
      <c r="BA129" s="808"/>
      <c r="BB129" s="808"/>
      <c r="BC129" s="808"/>
      <c r="BD129" s="808"/>
      <c r="BE129" s="809"/>
      <c r="BF129" s="827" t="s">
        <v>246</v>
      </c>
      <c r="BG129" s="828"/>
      <c r="BH129" s="828"/>
      <c r="BI129" s="828"/>
      <c r="BJ129" s="828"/>
      <c r="BK129" s="828"/>
      <c r="BL129" s="829"/>
      <c r="BM129" s="827">
        <v>18.48</v>
      </c>
      <c r="BN129" s="828"/>
      <c r="BO129" s="828"/>
      <c r="BP129" s="828"/>
      <c r="BQ129" s="828"/>
      <c r="BR129" s="828"/>
      <c r="BS129" s="829"/>
      <c r="BT129" s="827">
        <v>30</v>
      </c>
      <c r="BU129" s="830"/>
      <c r="BV129" s="830"/>
      <c r="BW129" s="830"/>
      <c r="BX129" s="830"/>
      <c r="BY129" s="830"/>
      <c r="BZ129" s="831"/>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x14ac:dyDescent="0.15">
      <c r="A130" s="832" t="s">
        <v>507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508</v>
      </c>
      <c r="X130" s="835"/>
      <c r="Y130" s="835"/>
      <c r="Z130" s="836"/>
      <c r="AA130" s="837">
        <v>1931153</v>
      </c>
      <c r="AB130" s="838"/>
      <c r="AC130" s="838"/>
      <c r="AD130" s="838"/>
      <c r="AE130" s="839"/>
      <c r="AF130" s="840">
        <v>1850677</v>
      </c>
      <c r="AG130" s="838"/>
      <c r="AH130" s="838"/>
      <c r="AI130" s="838"/>
      <c r="AJ130" s="839"/>
      <c r="AK130" s="840">
        <v>1767797</v>
      </c>
      <c r="AL130" s="838"/>
      <c r="AM130" s="838"/>
      <c r="AN130" s="838"/>
      <c r="AO130" s="839"/>
      <c r="AP130" s="841"/>
      <c r="AQ130" s="842"/>
      <c r="AR130" s="842"/>
      <c r="AS130" s="842"/>
      <c r="AT130" s="843"/>
      <c r="AU130" s="260"/>
      <c r="AV130" s="260"/>
      <c r="AW130" s="260"/>
      <c r="AX130" s="807" t="s">
        <v>509</v>
      </c>
      <c r="AY130" s="808"/>
      <c r="AZ130" s="808"/>
      <c r="BA130" s="808"/>
      <c r="BB130" s="808"/>
      <c r="BC130" s="808"/>
      <c r="BD130" s="808"/>
      <c r="BE130" s="809"/>
      <c r="BF130" s="810">
        <v>12.2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510</v>
      </c>
      <c r="X131" s="818"/>
      <c r="Y131" s="818"/>
      <c r="Z131" s="819"/>
      <c r="AA131" s="820">
        <v>7831087</v>
      </c>
      <c r="AB131" s="821"/>
      <c r="AC131" s="821"/>
      <c r="AD131" s="821"/>
      <c r="AE131" s="822"/>
      <c r="AF131" s="823">
        <v>7564854</v>
      </c>
      <c r="AG131" s="821"/>
      <c r="AH131" s="821"/>
      <c r="AI131" s="821"/>
      <c r="AJ131" s="822"/>
      <c r="AK131" s="823">
        <v>7443520</v>
      </c>
      <c r="AL131" s="821"/>
      <c r="AM131" s="821"/>
      <c r="AN131" s="821"/>
      <c r="AO131" s="822"/>
      <c r="AP131" s="824"/>
      <c r="AQ131" s="825"/>
      <c r="AR131" s="825"/>
      <c r="AS131" s="825"/>
      <c r="AT131" s="826"/>
      <c r="AU131" s="260"/>
      <c r="AV131" s="260"/>
      <c r="AW131" s="260"/>
      <c r="AX131" s="785" t="s">
        <v>511</v>
      </c>
      <c r="AY131" s="786"/>
      <c r="AZ131" s="786"/>
      <c r="BA131" s="786"/>
      <c r="BB131" s="786"/>
      <c r="BC131" s="786"/>
      <c r="BD131" s="786"/>
      <c r="BE131" s="787"/>
      <c r="BF131" s="788">
        <v>79.5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x14ac:dyDescent="0.15">
      <c r="A132" s="794" t="s">
        <v>512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513</v>
      </c>
      <c r="W132" s="798"/>
      <c r="X132" s="798"/>
      <c r="Y132" s="798"/>
      <c r="Z132" s="799"/>
      <c r="AA132" s="800">
        <v>12.531019000000001</v>
      </c>
      <c r="AB132" s="801"/>
      <c r="AC132" s="801"/>
      <c r="AD132" s="801"/>
      <c r="AE132" s="802"/>
      <c r="AF132" s="803">
        <v>11.596971999999999</v>
      </c>
      <c r="AG132" s="801"/>
      <c r="AH132" s="801"/>
      <c r="AI132" s="801"/>
      <c r="AJ132" s="802"/>
      <c r="AK132" s="803">
        <v>12.55987758</v>
      </c>
      <c r="AL132" s="801"/>
      <c r="AM132" s="801"/>
      <c r="AN132" s="801"/>
      <c r="AO132" s="802"/>
      <c r="AP132" s="804"/>
      <c r="AQ132" s="805"/>
      <c r="AR132" s="805"/>
      <c r="AS132" s="805"/>
      <c r="AT132" s="806"/>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514</v>
      </c>
      <c r="W133" s="777"/>
      <c r="X133" s="777"/>
      <c r="Y133" s="777"/>
      <c r="Z133" s="778"/>
      <c r="AA133" s="779">
        <v>12.1</v>
      </c>
      <c r="AB133" s="780"/>
      <c r="AC133" s="780"/>
      <c r="AD133" s="780"/>
      <c r="AE133" s="781"/>
      <c r="AF133" s="779">
        <v>12.1</v>
      </c>
      <c r="AG133" s="780"/>
      <c r="AH133" s="780"/>
      <c r="AI133" s="780"/>
      <c r="AJ133" s="781"/>
      <c r="AK133" s="779">
        <v>12.2</v>
      </c>
      <c r="AL133" s="780"/>
      <c r="AM133" s="780"/>
      <c r="AN133" s="780"/>
      <c r="AO133" s="781"/>
      <c r="AP133" s="782"/>
      <c r="AQ133" s="783"/>
      <c r="AR133" s="783"/>
      <c r="AS133" s="783"/>
      <c r="AT133" s="784"/>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x14ac:dyDescent="0.15">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x14ac:dyDescent="0.15">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x14ac:dyDescent="0.15"/>
  </sheetData>
  <sheetProtection algorithmName="SHA-512" hashValue="ERPyAUQQLmzuOf41f9tW5Y5zFPQLB3u70r1DHfG5shUCj92DkmNMCA/xv0QNWNJO3xgAhwj/NdXhiQLkPCqhiw==" saltValue="QrTT6cdfAFY+Ud4mrBmS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I1" zoomScaleNormal="85" zoomScaleSheetLayoutView="100" workbookViewId="0"/>
  </sheetViews>
  <sheetFormatPr defaultColWidth="0" defaultRowHeight="13.5" customHeight="1" zeroHeight="1" x14ac:dyDescent="0.15"/>
  <cols>
    <col min="1" max="120" width="2.75" style="267" customWidth="1"/>
    <col min="121" max="121" width="0" style="266" hidden="1" customWidth="1"/>
    <col min="122" max="16384" width="9" style="266" hidden="1"/>
  </cols>
  <sheetData>
    <row r="1" spans="1:120"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6"/>
    </row>
    <row r="17" spans="119:120" x14ac:dyDescent="0.15">
      <c r="DP17" s="266"/>
    </row>
    <row r="18" spans="119:120" x14ac:dyDescent="0.15"/>
    <row r="19" spans="119:120" x14ac:dyDescent="0.15"/>
    <row r="20" spans="119:120" x14ac:dyDescent="0.15">
      <c r="DO20" s="266"/>
      <c r="DP20" s="266"/>
    </row>
    <row r="21" spans="119:120" x14ac:dyDescent="0.15">
      <c r="DP21" s="266"/>
    </row>
    <row r="22" spans="119:120" x14ac:dyDescent="0.15"/>
    <row r="23" spans="119:120" x14ac:dyDescent="0.15">
      <c r="DO23" s="266"/>
      <c r="DP23" s="266"/>
    </row>
    <row r="24" spans="119:120" x14ac:dyDescent="0.15">
      <c r="DP24" s="266"/>
    </row>
    <row r="25" spans="119:120" x14ac:dyDescent="0.15">
      <c r="DP25" s="266"/>
    </row>
    <row r="26" spans="119:120" x14ac:dyDescent="0.15">
      <c r="DO26" s="266"/>
      <c r="DP26" s="266"/>
    </row>
    <row r="27" spans="119:120" x14ac:dyDescent="0.15"/>
    <row r="28" spans="119:120" x14ac:dyDescent="0.15">
      <c r="DO28" s="266"/>
      <c r="DP28" s="266"/>
    </row>
    <row r="29" spans="119:120" x14ac:dyDescent="0.15">
      <c r="DP29" s="266"/>
    </row>
    <row r="30" spans="119:120" x14ac:dyDescent="0.15"/>
    <row r="31" spans="119:120" x14ac:dyDescent="0.15">
      <c r="DO31" s="266"/>
      <c r="DP31" s="266"/>
    </row>
    <row r="32" spans="119:120" x14ac:dyDescent="0.15"/>
    <row r="33" spans="98:120" x14ac:dyDescent="0.15">
      <c r="DO33" s="266"/>
      <c r="DP33" s="266"/>
    </row>
    <row r="34" spans="98:120" x14ac:dyDescent="0.15">
      <c r="DM34" s="266"/>
    </row>
    <row r="35" spans="98:120" x14ac:dyDescent="0.15">
      <c r="CT35" s="266"/>
      <c r="CU35" s="266"/>
      <c r="CV35" s="266"/>
      <c r="CY35" s="266"/>
      <c r="CZ35" s="266"/>
      <c r="DA35" s="266"/>
      <c r="DD35" s="266"/>
      <c r="DE35" s="266"/>
      <c r="DF35" s="266"/>
      <c r="DI35" s="266"/>
      <c r="DJ35" s="266"/>
      <c r="DK35" s="266"/>
      <c r="DM35" s="266"/>
      <c r="DN35" s="266"/>
      <c r="DO35" s="266"/>
      <c r="DP35" s="266"/>
    </row>
    <row r="36" spans="98:120" x14ac:dyDescent="0.15"/>
    <row r="37" spans="98:120" x14ac:dyDescent="0.15">
      <c r="CW37" s="266"/>
      <c r="DB37" s="266"/>
      <c r="DG37" s="266"/>
      <c r="DL37" s="266"/>
      <c r="DP37" s="266"/>
    </row>
    <row r="38" spans="98:120" x14ac:dyDescent="0.15">
      <c r="CT38" s="266"/>
      <c r="CU38" s="266"/>
      <c r="CV38" s="266"/>
      <c r="CW38" s="266"/>
      <c r="CY38" s="266"/>
      <c r="CZ38" s="266"/>
      <c r="DA38" s="266"/>
      <c r="DB38" s="266"/>
      <c r="DD38" s="266"/>
      <c r="DE38" s="266"/>
      <c r="DF38" s="266"/>
      <c r="DG38" s="266"/>
      <c r="DI38" s="266"/>
      <c r="DJ38" s="266"/>
      <c r="DK38" s="266"/>
      <c r="DL38" s="266"/>
      <c r="DN38" s="266"/>
      <c r="DO38" s="266"/>
      <c r="DP38" s="26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6"/>
      <c r="DO49" s="266"/>
      <c r="DP49" s="26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6"/>
      <c r="CS63" s="266"/>
      <c r="CX63" s="266"/>
      <c r="DC63" s="266"/>
      <c r="DH63" s="266"/>
    </row>
    <row r="64" spans="22:120" x14ac:dyDescent="0.15">
      <c r="V64" s="266"/>
    </row>
    <row r="65" spans="15:120" x14ac:dyDescent="0.15">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x14ac:dyDescent="0.15">
      <c r="Q66" s="266"/>
      <c r="S66" s="266"/>
      <c r="U66" s="266"/>
      <c r="DM66" s="266"/>
    </row>
    <row r="67" spans="15:120" x14ac:dyDescent="0.15">
      <c r="O67" s="266"/>
      <c r="P67" s="266"/>
      <c r="R67" s="266"/>
      <c r="T67" s="266"/>
      <c r="Y67" s="266"/>
      <c r="CT67" s="266"/>
      <c r="CV67" s="266"/>
      <c r="CW67" s="266"/>
      <c r="CY67" s="266"/>
      <c r="DA67" s="266"/>
      <c r="DB67" s="266"/>
      <c r="DD67" s="266"/>
      <c r="DF67" s="266"/>
      <c r="DG67" s="266"/>
      <c r="DI67" s="266"/>
      <c r="DK67" s="266"/>
      <c r="DL67" s="266"/>
      <c r="DN67" s="266"/>
      <c r="DO67" s="266"/>
      <c r="DP67" s="266"/>
    </row>
    <row r="68" spans="15:120" x14ac:dyDescent="0.15"/>
    <row r="69" spans="15:120" x14ac:dyDescent="0.15"/>
    <row r="70" spans="15:120" x14ac:dyDescent="0.15"/>
    <row r="71" spans="15:120" x14ac:dyDescent="0.15"/>
    <row r="72" spans="15:120" x14ac:dyDescent="0.15">
      <c r="DP72" s="266"/>
    </row>
    <row r="73" spans="15:120" x14ac:dyDescent="0.15">
      <c r="DP73" s="26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6"/>
      <c r="CX96" s="266"/>
      <c r="DC96" s="266"/>
      <c r="DH96" s="266"/>
    </row>
    <row r="97" spans="24:120" x14ac:dyDescent="0.15">
      <c r="CS97" s="266"/>
      <c r="CX97" s="266"/>
      <c r="DC97" s="266"/>
      <c r="DH97" s="266"/>
      <c r="DP97" s="267" t="s">
        <v>515</v>
      </c>
    </row>
    <row r="98" spans="24:120" hidden="1" x14ac:dyDescent="0.15">
      <c r="CS98" s="266"/>
      <c r="CX98" s="266"/>
      <c r="DC98" s="266"/>
      <c r="DH98" s="266"/>
    </row>
    <row r="99" spans="24:120" hidden="1" x14ac:dyDescent="0.15">
      <c r="CS99" s="266"/>
      <c r="CX99" s="266"/>
      <c r="DC99" s="266"/>
      <c r="DH99" s="266"/>
    </row>
    <row r="100" spans="24:120" hidden="1" x14ac:dyDescent="0.15"/>
    <row r="101" spans="24:120" ht="12" hidden="1" customHeight="1" x14ac:dyDescent="0.15">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x14ac:dyDescent="0.15">
      <c r="CU102" s="266"/>
      <c r="CZ102" s="266"/>
      <c r="DE102" s="266"/>
      <c r="DJ102" s="266"/>
      <c r="DM102" s="266"/>
    </row>
    <row r="103" spans="24:120" hidden="1" x14ac:dyDescent="0.15">
      <c r="CT103" s="266"/>
      <c r="CV103" s="266"/>
      <c r="CW103" s="266"/>
      <c r="CY103" s="266"/>
      <c r="DA103" s="266"/>
      <c r="DB103" s="266"/>
      <c r="DD103" s="266"/>
      <c r="DF103" s="266"/>
      <c r="DG103" s="266"/>
      <c r="DI103" s="266"/>
      <c r="DK103" s="266"/>
      <c r="DL103" s="266"/>
      <c r="DM103" s="266"/>
      <c r="DN103" s="266"/>
      <c r="DO103" s="266"/>
      <c r="DP103" s="266"/>
    </row>
    <row r="104" spans="24:120" hidden="1" x14ac:dyDescent="0.15">
      <c r="CV104" s="266"/>
      <c r="CW104" s="266"/>
      <c r="DA104" s="266"/>
      <c r="DB104" s="266"/>
      <c r="DF104" s="266"/>
      <c r="DG104" s="266"/>
      <c r="DK104" s="266"/>
      <c r="DL104" s="266"/>
      <c r="DN104" s="266"/>
      <c r="DO104" s="266"/>
      <c r="DP104" s="26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NxAFqsBoORlTQF0aYJfW+Ot0oPlpZPzZGxJlLJ6a+TCy4hptrpJOGaU5iYqYKjGbtkzpGY/Fpf7yyxxwpXj0A==" saltValue="0dA4v50NSvYxYDNNAuzR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U1" zoomScale="60" zoomScaleNormal="60" zoomScaleSheetLayoutView="55" workbookViewId="0"/>
  </sheetViews>
  <sheetFormatPr defaultColWidth="0" defaultRowHeight="13.5" customHeight="1" zeroHeight="1" x14ac:dyDescent="0.15"/>
  <cols>
    <col min="1" max="116" width="2.625" style="267" customWidth="1"/>
    <col min="117" max="16384" width="9" style="266" hidden="1"/>
  </cols>
  <sheetData>
    <row r="1" spans="2:116"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x14ac:dyDescent="0.15"/>
    <row r="3" spans="2:116" x14ac:dyDescent="0.15"/>
    <row r="4" spans="2:116" x14ac:dyDescent="0.15">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x14ac:dyDescent="0.15">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x14ac:dyDescent="0.15"/>
    <row r="20" spans="9:116" x14ac:dyDescent="0.15"/>
    <row r="21" spans="9:116" x14ac:dyDescent="0.15">
      <c r="DL21" s="266"/>
    </row>
    <row r="22" spans="9:116" x14ac:dyDescent="0.15">
      <c r="DI22" s="266"/>
      <c r="DJ22" s="266"/>
      <c r="DK22" s="266"/>
      <c r="DL22" s="266"/>
    </row>
    <row r="23" spans="9:116" x14ac:dyDescent="0.15">
      <c r="CY23" s="266"/>
      <c r="CZ23" s="266"/>
      <c r="DA23" s="266"/>
      <c r="DB23" s="266"/>
      <c r="DC23" s="266"/>
      <c r="DD23" s="266"/>
      <c r="DE23" s="266"/>
      <c r="DF23" s="266"/>
      <c r="DG23" s="266"/>
      <c r="DH23" s="266"/>
      <c r="DI23" s="266"/>
      <c r="DJ23" s="266"/>
      <c r="DK23" s="266"/>
      <c r="DL23" s="26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6"/>
      <c r="DA35" s="266"/>
      <c r="DB35" s="266"/>
      <c r="DC35" s="266"/>
      <c r="DD35" s="266"/>
      <c r="DE35" s="266"/>
      <c r="DF35" s="266"/>
      <c r="DG35" s="266"/>
      <c r="DH35" s="266"/>
      <c r="DI35" s="266"/>
      <c r="DJ35" s="266"/>
      <c r="DK35" s="266"/>
      <c r="DL35" s="266"/>
    </row>
    <row r="36" spans="15:116" x14ac:dyDescent="0.15"/>
    <row r="37" spans="15:116" x14ac:dyDescent="0.15">
      <c r="DL37" s="266"/>
    </row>
    <row r="38" spans="15:116" x14ac:dyDescent="0.15">
      <c r="DI38" s="266"/>
      <c r="DJ38" s="266"/>
      <c r="DK38" s="266"/>
      <c r="DL38" s="266"/>
    </row>
    <row r="39" spans="15:116" x14ac:dyDescent="0.15"/>
    <row r="40" spans="15:116" x14ac:dyDescent="0.15"/>
    <row r="41" spans="15:116" x14ac:dyDescent="0.15"/>
    <row r="42" spans="15:116" x14ac:dyDescent="0.15"/>
    <row r="43" spans="15:116" x14ac:dyDescent="0.15">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x14ac:dyDescent="0.15">
      <c r="DL44" s="266"/>
    </row>
    <row r="45" spans="15:116" x14ac:dyDescent="0.15"/>
    <row r="46" spans="15:116" x14ac:dyDescent="0.15">
      <c r="DA46" s="266"/>
      <c r="DB46" s="266"/>
      <c r="DC46" s="266"/>
      <c r="DD46" s="266"/>
      <c r="DE46" s="266"/>
      <c r="DF46" s="266"/>
      <c r="DG46" s="266"/>
      <c r="DH46" s="266"/>
      <c r="DI46" s="266"/>
      <c r="DJ46" s="266"/>
      <c r="DK46" s="266"/>
      <c r="DL46" s="266"/>
    </row>
    <row r="47" spans="15:116" x14ac:dyDescent="0.15"/>
    <row r="48" spans="15:116" x14ac:dyDescent="0.15"/>
    <row r="49" spans="104:116" x14ac:dyDescent="0.15"/>
    <row r="50" spans="104:116" x14ac:dyDescent="0.15">
      <c r="CZ50" s="266"/>
      <c r="DA50" s="266"/>
      <c r="DB50" s="266"/>
      <c r="DC50" s="266"/>
      <c r="DD50" s="266"/>
      <c r="DE50" s="266"/>
      <c r="DF50" s="266"/>
      <c r="DG50" s="266"/>
      <c r="DH50" s="266"/>
      <c r="DI50" s="266"/>
      <c r="DJ50" s="266"/>
      <c r="DK50" s="266"/>
      <c r="DL50" s="266"/>
    </row>
    <row r="51" spans="104:116" x14ac:dyDescent="0.15"/>
    <row r="52" spans="104:116" x14ac:dyDescent="0.15"/>
    <row r="53" spans="104:116" x14ac:dyDescent="0.15">
      <c r="DL53" s="26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6"/>
      <c r="DD67" s="266"/>
      <c r="DE67" s="266"/>
      <c r="DF67" s="266"/>
      <c r="DG67" s="266"/>
      <c r="DH67" s="266"/>
      <c r="DI67" s="266"/>
      <c r="DJ67" s="266"/>
      <c r="DK67" s="266"/>
      <c r="DL67" s="26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V9SZ6HDnooJYp9McXXin4Qr1SPliDWvpYyKpWDnpeJmkc2XN6cH7KBPGbzF7XbLMYcy603U3qznJYvw5D08g==" saltValue="PXSgkL3KCaZNYlqeZle2e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workbookViewId="0"/>
  </sheetViews>
  <sheetFormatPr defaultColWidth="0" defaultRowHeight="13.5" customHeight="1" zeroHeight="1" x14ac:dyDescent="0.15"/>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x14ac:dyDescent="0.15">
      <c r="AS1" s="269"/>
      <c r="AT1" s="269"/>
    </row>
    <row r="2" spans="1:46" x14ac:dyDescent="0.15">
      <c r="AS2" s="269"/>
      <c r="AT2" s="269"/>
    </row>
    <row r="3" spans="1:46" x14ac:dyDescent="0.15">
      <c r="AS3" s="269"/>
      <c r="AT3" s="269"/>
    </row>
    <row r="4" spans="1:46" x14ac:dyDescent="0.15">
      <c r="AS4" s="269"/>
      <c r="AT4" s="269"/>
    </row>
    <row r="5" spans="1:46" ht="17.25" x14ac:dyDescent="0.15">
      <c r="A5" s="270" t="s">
        <v>516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x14ac:dyDescent="0.15">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517</v>
      </c>
      <c r="AL6" s="274"/>
      <c r="AM6" s="274"/>
      <c r="AN6" s="274"/>
      <c r="AO6" s="269"/>
      <c r="AP6" s="269"/>
      <c r="AQ6" s="269"/>
      <c r="AR6" s="269"/>
    </row>
    <row r="7" spans="1:46" x14ac:dyDescent="0.15">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2" t="s">
        <v>518</v>
      </c>
      <c r="AP7" s="279"/>
      <c r="AQ7" s="280" t="s">
        <v>519</v>
      </c>
      <c r="AR7" s="281"/>
    </row>
    <row r="8" spans="1:46" x14ac:dyDescent="0.15">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3"/>
      <c r="AP8" s="285" t="s">
        <v>520</v>
      </c>
      <c r="AQ8" s="286" t="s">
        <v>521</v>
      </c>
      <c r="AR8" s="287" t="s">
        <v>522</v>
      </c>
    </row>
    <row r="9" spans="1:46" x14ac:dyDescent="0.15">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206" t="s">
        <v>523</v>
      </c>
      <c r="AL9" s="1207"/>
      <c r="AM9" s="1207"/>
      <c r="AN9" s="1208"/>
      <c r="AO9" s="288">
        <v>2820686</v>
      </c>
      <c r="AP9" s="288">
        <v>120919</v>
      </c>
      <c r="AQ9" s="289">
        <v>89546</v>
      </c>
      <c r="AR9" s="290">
        <v>35</v>
      </c>
    </row>
    <row r="10" spans="1:46" x14ac:dyDescent="0.15">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206" t="s">
        <v>524</v>
      </c>
      <c r="AL10" s="1207"/>
      <c r="AM10" s="1207"/>
      <c r="AN10" s="1208"/>
      <c r="AO10" s="291">
        <v>292296</v>
      </c>
      <c r="AP10" s="291">
        <v>12530</v>
      </c>
      <c r="AQ10" s="292">
        <v>7518</v>
      </c>
      <c r="AR10" s="293">
        <v>66.7</v>
      </c>
    </row>
    <row r="11" spans="1:46" ht="13.5" customHeight="1" x14ac:dyDescent="0.15">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206" t="s">
        <v>525</v>
      </c>
      <c r="AL11" s="1207"/>
      <c r="AM11" s="1207"/>
      <c r="AN11" s="1208"/>
      <c r="AO11" s="291">
        <v>45576</v>
      </c>
      <c r="AP11" s="291">
        <v>1954</v>
      </c>
      <c r="AQ11" s="292">
        <v>9181</v>
      </c>
      <c r="AR11" s="293">
        <v>-78.7</v>
      </c>
    </row>
    <row r="12" spans="1:46" ht="13.5" customHeight="1" x14ac:dyDescent="0.15">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206" t="s">
        <v>526</v>
      </c>
      <c r="AL12" s="1207"/>
      <c r="AM12" s="1207"/>
      <c r="AN12" s="1208"/>
      <c r="AO12" s="291" t="s">
        <v>527</v>
      </c>
      <c r="AP12" s="291" t="s">
        <v>527</v>
      </c>
      <c r="AQ12" s="292">
        <v>1021</v>
      </c>
      <c r="AR12" s="293" t="s">
        <v>527</v>
      </c>
    </row>
    <row r="13" spans="1:46" ht="13.5" customHeight="1" x14ac:dyDescent="0.15">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206" t="s">
        <v>528</v>
      </c>
      <c r="AL13" s="1207"/>
      <c r="AM13" s="1207"/>
      <c r="AN13" s="1208"/>
      <c r="AO13" s="291" t="s">
        <v>527</v>
      </c>
      <c r="AP13" s="291" t="s">
        <v>527</v>
      </c>
      <c r="AQ13" s="292">
        <v>11</v>
      </c>
      <c r="AR13" s="293" t="s">
        <v>527</v>
      </c>
    </row>
    <row r="14" spans="1:46" ht="13.5" customHeight="1" x14ac:dyDescent="0.15">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206" t="s">
        <v>529</v>
      </c>
      <c r="AL14" s="1207"/>
      <c r="AM14" s="1207"/>
      <c r="AN14" s="1208"/>
      <c r="AO14" s="291">
        <v>139879</v>
      </c>
      <c r="AP14" s="291">
        <v>5996</v>
      </c>
      <c r="AQ14" s="292">
        <v>4082</v>
      </c>
      <c r="AR14" s="293">
        <v>46.9</v>
      </c>
    </row>
    <row r="15" spans="1:46" ht="13.5" customHeight="1" x14ac:dyDescent="0.15">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206" t="s">
        <v>530</v>
      </c>
      <c r="AL15" s="1207"/>
      <c r="AM15" s="1207"/>
      <c r="AN15" s="1208"/>
      <c r="AO15" s="291">
        <v>150944</v>
      </c>
      <c r="AP15" s="291">
        <v>6471</v>
      </c>
      <c r="AQ15" s="292">
        <v>2228</v>
      </c>
      <c r="AR15" s="293">
        <v>190.4</v>
      </c>
    </row>
    <row r="16" spans="1:46" x14ac:dyDescent="0.15">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209" t="s">
        <v>531</v>
      </c>
      <c r="AL16" s="1210"/>
      <c r="AM16" s="1210"/>
      <c r="AN16" s="1211"/>
      <c r="AO16" s="291">
        <v>-282652</v>
      </c>
      <c r="AP16" s="291">
        <v>-12117</v>
      </c>
      <c r="AQ16" s="292">
        <v>-8980</v>
      </c>
      <c r="AR16" s="293">
        <v>34.9</v>
      </c>
    </row>
    <row r="17" spans="1:46" x14ac:dyDescent="0.15">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209" t="s">
        <v>185</v>
      </c>
      <c r="AL17" s="1210"/>
      <c r="AM17" s="1210"/>
      <c r="AN17" s="1211"/>
      <c r="AO17" s="291">
        <v>3166729</v>
      </c>
      <c r="AP17" s="291">
        <v>135754</v>
      </c>
      <c r="AQ17" s="292">
        <v>104606</v>
      </c>
      <c r="AR17" s="293">
        <v>29.8</v>
      </c>
    </row>
    <row r="18" spans="1:46" x14ac:dyDescent="0.15">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x14ac:dyDescent="0.15">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532</v>
      </c>
      <c r="AL19" s="269"/>
      <c r="AM19" s="269"/>
      <c r="AN19" s="269"/>
      <c r="AO19" s="269"/>
      <c r="AP19" s="269"/>
      <c r="AQ19" s="269"/>
      <c r="AR19" s="269"/>
    </row>
    <row r="20" spans="1:46" x14ac:dyDescent="0.15">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533</v>
      </c>
      <c r="AP20" s="299" t="s">
        <v>534</v>
      </c>
      <c r="AQ20" s="300" t="s">
        <v>535</v>
      </c>
      <c r="AR20" s="301"/>
    </row>
    <row r="21" spans="1:46" s="307" customFormat="1" x14ac:dyDescent="0.15">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203" t="s">
        <v>536</v>
      </c>
      <c r="AL21" s="1204"/>
      <c r="AM21" s="1204"/>
      <c r="AN21" s="1205"/>
      <c r="AO21" s="303">
        <v>13.98</v>
      </c>
      <c r="AP21" s="304">
        <v>10.09</v>
      </c>
      <c r="AQ21" s="305">
        <v>3.89</v>
      </c>
      <c r="AR21" s="274"/>
      <c r="AS21" s="306"/>
      <c r="AT21" s="302"/>
    </row>
    <row r="22" spans="1:46" s="307" customFormat="1" x14ac:dyDescent="0.15">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203" t="s">
        <v>537</v>
      </c>
      <c r="AL22" s="1204"/>
      <c r="AM22" s="1204"/>
      <c r="AN22" s="1205"/>
      <c r="AO22" s="308">
        <v>99.5</v>
      </c>
      <c r="AP22" s="309">
        <v>97.8</v>
      </c>
      <c r="AQ22" s="310">
        <v>1.7</v>
      </c>
      <c r="AR22" s="294"/>
      <c r="AS22" s="306"/>
      <c r="AT22" s="302"/>
    </row>
    <row r="23" spans="1:46" s="307" customFormat="1" x14ac:dyDescent="0.15">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x14ac:dyDescent="0.15">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x14ac:dyDescent="0.15">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x14ac:dyDescent="0.15">
      <c r="A26" s="274" t="s">
        <v>538</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x14ac:dyDescent="0.15">
      <c r="A27" s="315" t="s">
        <v>539</v>
      </c>
      <c r="AO27" s="269"/>
      <c r="AP27" s="269"/>
      <c r="AQ27" s="269"/>
      <c r="AR27" s="269"/>
      <c r="AS27" s="269"/>
      <c r="AT27" s="269"/>
    </row>
    <row r="28" spans="1:46" ht="17.25" x14ac:dyDescent="0.15">
      <c r="A28" s="270" t="s">
        <v>540</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x14ac:dyDescent="0.15">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541</v>
      </c>
      <c r="AL29" s="274"/>
      <c r="AM29" s="274"/>
      <c r="AN29" s="274"/>
      <c r="AO29" s="269"/>
      <c r="AP29" s="269"/>
      <c r="AQ29" s="269"/>
      <c r="AR29" s="269"/>
      <c r="AS29" s="317"/>
    </row>
    <row r="30" spans="1:46" x14ac:dyDescent="0.15">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2" t="s">
        <v>518</v>
      </c>
      <c r="AP30" s="279"/>
      <c r="AQ30" s="280" t="s">
        <v>519</v>
      </c>
      <c r="AR30" s="281"/>
    </row>
    <row r="31" spans="1:46" x14ac:dyDescent="0.15">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3"/>
      <c r="AP31" s="285" t="s">
        <v>520</v>
      </c>
      <c r="AQ31" s="286" t="s">
        <v>521</v>
      </c>
      <c r="AR31" s="287" t="s">
        <v>522</v>
      </c>
    </row>
    <row r="32" spans="1:46" ht="27" customHeight="1" x14ac:dyDescent="0.15">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94" t="s">
        <v>542</v>
      </c>
      <c r="AL32" s="1195"/>
      <c r="AM32" s="1195"/>
      <c r="AN32" s="1196"/>
      <c r="AO32" s="318">
        <v>2051529</v>
      </c>
      <c r="AP32" s="318">
        <v>87947</v>
      </c>
      <c r="AQ32" s="319">
        <v>67805</v>
      </c>
      <c r="AR32" s="320">
        <v>29.7</v>
      </c>
    </row>
    <row r="33" spans="1:46" ht="13.5" customHeight="1" x14ac:dyDescent="0.15">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194" t="s">
        <v>543</v>
      </c>
      <c r="AL33" s="1195"/>
      <c r="AM33" s="1195"/>
      <c r="AN33" s="1196"/>
      <c r="AO33" s="318" t="s">
        <v>527</v>
      </c>
      <c r="AP33" s="318" t="s">
        <v>527</v>
      </c>
      <c r="AQ33" s="319" t="s">
        <v>527</v>
      </c>
      <c r="AR33" s="320" t="s">
        <v>527</v>
      </c>
    </row>
    <row r="34" spans="1:46" ht="27" customHeight="1" x14ac:dyDescent="0.15">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194" t="s">
        <v>544</v>
      </c>
      <c r="AL34" s="1195"/>
      <c r="AM34" s="1195"/>
      <c r="AN34" s="1196"/>
      <c r="AO34" s="318" t="s">
        <v>527</v>
      </c>
      <c r="AP34" s="318" t="s">
        <v>527</v>
      </c>
      <c r="AQ34" s="319">
        <v>11</v>
      </c>
      <c r="AR34" s="320" t="s">
        <v>527</v>
      </c>
    </row>
    <row r="35" spans="1:46" ht="27" customHeight="1" x14ac:dyDescent="0.15">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194" t="s">
        <v>545</v>
      </c>
      <c r="AL35" s="1195"/>
      <c r="AM35" s="1195"/>
      <c r="AN35" s="1196"/>
      <c r="AO35" s="318">
        <v>441419</v>
      </c>
      <c r="AP35" s="318">
        <v>18923</v>
      </c>
      <c r="AQ35" s="319">
        <v>18110</v>
      </c>
      <c r="AR35" s="320">
        <v>4.5</v>
      </c>
    </row>
    <row r="36" spans="1:46" ht="27" customHeight="1" x14ac:dyDescent="0.15">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194" t="s">
        <v>546</v>
      </c>
      <c r="AL36" s="1195"/>
      <c r="AM36" s="1195"/>
      <c r="AN36" s="1196"/>
      <c r="AO36" s="318">
        <v>265492</v>
      </c>
      <c r="AP36" s="318">
        <v>11381</v>
      </c>
      <c r="AQ36" s="319">
        <v>2781</v>
      </c>
      <c r="AR36" s="320">
        <v>309.2</v>
      </c>
    </row>
    <row r="37" spans="1:46" ht="13.5" customHeight="1" x14ac:dyDescent="0.15">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194" t="s">
        <v>547</v>
      </c>
      <c r="AL37" s="1195"/>
      <c r="AM37" s="1195"/>
      <c r="AN37" s="1196"/>
      <c r="AO37" s="318">
        <v>66965</v>
      </c>
      <c r="AP37" s="318">
        <v>2871</v>
      </c>
      <c r="AQ37" s="319">
        <v>1073</v>
      </c>
      <c r="AR37" s="320">
        <v>167.6</v>
      </c>
    </row>
    <row r="38" spans="1:46" ht="27" customHeight="1" x14ac:dyDescent="0.15">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197" t="s">
        <v>548</v>
      </c>
      <c r="AL38" s="1198"/>
      <c r="AM38" s="1198"/>
      <c r="AN38" s="1199"/>
      <c r="AO38" s="321">
        <v>54</v>
      </c>
      <c r="AP38" s="321">
        <v>2</v>
      </c>
      <c r="AQ38" s="322">
        <v>5</v>
      </c>
      <c r="AR38" s="310">
        <v>-60</v>
      </c>
      <c r="AS38" s="317"/>
    </row>
    <row r="39" spans="1:46" x14ac:dyDescent="0.15">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197" t="s">
        <v>549</v>
      </c>
      <c r="AL39" s="1198"/>
      <c r="AM39" s="1198"/>
      <c r="AN39" s="1199"/>
      <c r="AO39" s="318">
        <v>-122765</v>
      </c>
      <c r="AP39" s="318">
        <v>-5263</v>
      </c>
      <c r="AQ39" s="319">
        <v>-3858</v>
      </c>
      <c r="AR39" s="320">
        <v>36.4</v>
      </c>
      <c r="AS39" s="317"/>
    </row>
    <row r="40" spans="1:46" ht="27" customHeight="1" x14ac:dyDescent="0.15">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194" t="s">
        <v>550</v>
      </c>
      <c r="AL40" s="1195"/>
      <c r="AM40" s="1195"/>
      <c r="AN40" s="1196"/>
      <c r="AO40" s="318">
        <v>-1767797</v>
      </c>
      <c r="AP40" s="318">
        <v>-75783</v>
      </c>
      <c r="AQ40" s="319">
        <v>-59194</v>
      </c>
      <c r="AR40" s="320">
        <v>28</v>
      </c>
      <c r="AS40" s="317"/>
    </row>
    <row r="41" spans="1:46" x14ac:dyDescent="0.15">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0" t="s">
        <v>298</v>
      </c>
      <c r="AL41" s="1201"/>
      <c r="AM41" s="1201"/>
      <c r="AN41" s="1202"/>
      <c r="AO41" s="318">
        <v>934897</v>
      </c>
      <c r="AP41" s="318">
        <v>40078</v>
      </c>
      <c r="AQ41" s="319">
        <v>26732</v>
      </c>
      <c r="AR41" s="320">
        <v>49.9</v>
      </c>
      <c r="AS41" s="317"/>
    </row>
    <row r="42" spans="1:46" x14ac:dyDescent="0.15">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551</v>
      </c>
      <c r="AL42" s="269"/>
      <c r="AM42" s="269"/>
      <c r="AN42" s="269"/>
      <c r="AO42" s="269"/>
      <c r="AP42" s="269"/>
      <c r="AQ42" s="294"/>
      <c r="AR42" s="294"/>
      <c r="AS42" s="317"/>
    </row>
    <row r="43" spans="1:46" x14ac:dyDescent="0.15">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x14ac:dyDescent="0.15">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x14ac:dyDescent="0.15">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x14ac:dyDescent="0.15">
      <c r="A47" s="327" t="s">
        <v>552</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x14ac:dyDescent="0.15">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553</v>
      </c>
      <c r="AL48" s="328"/>
      <c r="AM48" s="328"/>
      <c r="AN48" s="328"/>
      <c r="AO48" s="328"/>
      <c r="AP48" s="328"/>
      <c r="AQ48" s="329"/>
      <c r="AR48" s="328"/>
    </row>
    <row r="49" spans="1:44" ht="13.5" customHeight="1" x14ac:dyDescent="0.15">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87" t="s">
        <v>518</v>
      </c>
      <c r="AN49" s="1189" t="s">
        <v>554</v>
      </c>
      <c r="AO49" s="1190"/>
      <c r="AP49" s="1190"/>
      <c r="AQ49" s="1190"/>
      <c r="AR49" s="1191"/>
    </row>
    <row r="50" spans="1:44" x14ac:dyDescent="0.15">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88"/>
      <c r="AN50" s="334" t="s">
        <v>555</v>
      </c>
      <c r="AO50" s="335" t="s">
        <v>556</v>
      </c>
      <c r="AP50" s="336" t="s">
        <v>557</v>
      </c>
      <c r="AQ50" s="337" t="s">
        <v>558</v>
      </c>
      <c r="AR50" s="338" t="s">
        <v>559</v>
      </c>
    </row>
    <row r="51" spans="1:44" x14ac:dyDescent="0.15">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560</v>
      </c>
      <c r="AL51" s="331"/>
      <c r="AM51" s="339">
        <v>2124644</v>
      </c>
      <c r="AN51" s="340">
        <v>85983</v>
      </c>
      <c r="AO51" s="341">
        <v>44.3</v>
      </c>
      <c r="AP51" s="342">
        <v>90961</v>
      </c>
      <c r="AQ51" s="343">
        <v>20.100000000000001</v>
      </c>
      <c r="AR51" s="344">
        <v>24.2</v>
      </c>
    </row>
    <row r="52" spans="1:44" x14ac:dyDescent="0.15">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561</v>
      </c>
      <c r="AM52" s="347">
        <v>794082</v>
      </c>
      <c r="AN52" s="348">
        <v>32136</v>
      </c>
      <c r="AO52" s="349">
        <v>-2.2000000000000002</v>
      </c>
      <c r="AP52" s="350">
        <v>37720</v>
      </c>
      <c r="AQ52" s="351">
        <v>7.1</v>
      </c>
      <c r="AR52" s="352">
        <v>-9.3000000000000007</v>
      </c>
    </row>
    <row r="53" spans="1:44" x14ac:dyDescent="0.15">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562</v>
      </c>
      <c r="AL53" s="331"/>
      <c r="AM53" s="339">
        <v>2482633</v>
      </c>
      <c r="AN53" s="340">
        <v>101693</v>
      </c>
      <c r="AO53" s="341">
        <v>18.3</v>
      </c>
      <c r="AP53" s="342">
        <v>106614</v>
      </c>
      <c r="AQ53" s="343">
        <v>17.2</v>
      </c>
      <c r="AR53" s="344">
        <v>1.1000000000000001</v>
      </c>
    </row>
    <row r="54" spans="1:44" x14ac:dyDescent="0.15">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561</v>
      </c>
      <c r="AM54" s="347">
        <v>1175384</v>
      </c>
      <c r="AN54" s="348">
        <v>48146</v>
      </c>
      <c r="AO54" s="349">
        <v>49.8</v>
      </c>
      <c r="AP54" s="350">
        <v>45545</v>
      </c>
      <c r="AQ54" s="351">
        <v>20.7</v>
      </c>
      <c r="AR54" s="352">
        <v>29.1</v>
      </c>
    </row>
    <row r="55" spans="1:44" x14ac:dyDescent="0.15">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563</v>
      </c>
      <c r="AL55" s="331"/>
      <c r="AM55" s="339">
        <v>3808434</v>
      </c>
      <c r="AN55" s="340">
        <v>158368</v>
      </c>
      <c r="AO55" s="341">
        <v>55.7</v>
      </c>
      <c r="AP55" s="342">
        <v>85459</v>
      </c>
      <c r="AQ55" s="343">
        <v>-19.8</v>
      </c>
      <c r="AR55" s="344">
        <v>75.5</v>
      </c>
    </row>
    <row r="56" spans="1:44" x14ac:dyDescent="0.15">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561</v>
      </c>
      <c r="AM56" s="347">
        <v>1624976</v>
      </c>
      <c r="AN56" s="348">
        <v>67572</v>
      </c>
      <c r="AO56" s="349">
        <v>40.299999999999997</v>
      </c>
      <c r="AP56" s="350">
        <v>44378</v>
      </c>
      <c r="AQ56" s="351">
        <v>-2.6</v>
      </c>
      <c r="AR56" s="352">
        <v>42.9</v>
      </c>
    </row>
    <row r="57" spans="1:44" x14ac:dyDescent="0.15">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564</v>
      </c>
      <c r="AL57" s="331"/>
      <c r="AM57" s="339">
        <v>3327027</v>
      </c>
      <c r="AN57" s="340">
        <v>140233</v>
      </c>
      <c r="AO57" s="341">
        <v>-11.5</v>
      </c>
      <c r="AP57" s="342">
        <v>83280</v>
      </c>
      <c r="AQ57" s="343">
        <v>-2.5</v>
      </c>
      <c r="AR57" s="344">
        <v>-9</v>
      </c>
    </row>
    <row r="58" spans="1:44" x14ac:dyDescent="0.15">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561</v>
      </c>
      <c r="AM58" s="347">
        <v>1078848</v>
      </c>
      <c r="AN58" s="348">
        <v>45473</v>
      </c>
      <c r="AO58" s="349">
        <v>-32.700000000000003</v>
      </c>
      <c r="AP58" s="350">
        <v>43123</v>
      </c>
      <c r="AQ58" s="351">
        <v>-2.8</v>
      </c>
      <c r="AR58" s="352">
        <v>-29.9</v>
      </c>
    </row>
    <row r="59" spans="1:44" x14ac:dyDescent="0.15">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565</v>
      </c>
      <c r="AL59" s="331"/>
      <c r="AM59" s="339">
        <v>3307811</v>
      </c>
      <c r="AN59" s="340">
        <v>141802</v>
      </c>
      <c r="AO59" s="341">
        <v>1.1000000000000001</v>
      </c>
      <c r="AP59" s="342">
        <v>88968</v>
      </c>
      <c r="AQ59" s="343">
        <v>6.8</v>
      </c>
      <c r="AR59" s="344">
        <v>-5.7</v>
      </c>
    </row>
    <row r="60" spans="1:44" x14ac:dyDescent="0.15">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561</v>
      </c>
      <c r="AM60" s="347">
        <v>1227496</v>
      </c>
      <c r="AN60" s="348">
        <v>52621</v>
      </c>
      <c r="AO60" s="349">
        <v>15.7</v>
      </c>
      <c r="AP60" s="350">
        <v>45482</v>
      </c>
      <c r="AQ60" s="351">
        <v>5.5</v>
      </c>
      <c r="AR60" s="352">
        <v>10.199999999999999</v>
      </c>
    </row>
    <row r="61" spans="1:44" x14ac:dyDescent="0.15">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566</v>
      </c>
      <c r="AL61" s="353"/>
      <c r="AM61" s="354">
        <v>3010110</v>
      </c>
      <c r="AN61" s="355">
        <v>125616</v>
      </c>
      <c r="AO61" s="356">
        <v>21.6</v>
      </c>
      <c r="AP61" s="357">
        <v>91056</v>
      </c>
      <c r="AQ61" s="358">
        <v>4.4000000000000004</v>
      </c>
      <c r="AR61" s="344">
        <v>17.2</v>
      </c>
    </row>
    <row r="62" spans="1:44" x14ac:dyDescent="0.15">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561</v>
      </c>
      <c r="AM62" s="347">
        <v>1180157</v>
      </c>
      <c r="AN62" s="348">
        <v>49190</v>
      </c>
      <c r="AO62" s="349">
        <v>14.2</v>
      </c>
      <c r="AP62" s="350">
        <v>43250</v>
      </c>
      <c r="AQ62" s="351">
        <v>5.6</v>
      </c>
      <c r="AR62" s="352">
        <v>8.6</v>
      </c>
    </row>
    <row r="63" spans="1:44" x14ac:dyDescent="0.15">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x14ac:dyDescent="0.15">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x14ac:dyDescent="0.15">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x14ac:dyDescent="0.15">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x14ac:dyDescent="0.15">
      <c r="AK67" s="269"/>
      <c r="AL67" s="269"/>
      <c r="AM67" s="269"/>
      <c r="AN67" s="269"/>
      <c r="AO67" s="269"/>
      <c r="AP67" s="269"/>
      <c r="AQ67" s="269"/>
      <c r="AR67" s="269"/>
      <c r="AS67" s="269"/>
      <c r="AT67" s="269"/>
    </row>
    <row r="68" spans="1:46" ht="13.5" hidden="1" customHeight="1" x14ac:dyDescent="0.15">
      <c r="AK68" s="269"/>
      <c r="AL68" s="269"/>
      <c r="AM68" s="269"/>
      <c r="AN68" s="269"/>
      <c r="AO68" s="269"/>
      <c r="AP68" s="269"/>
      <c r="AQ68" s="269"/>
      <c r="AR68" s="269"/>
    </row>
    <row r="69" spans="1:46" ht="13.5" hidden="1" customHeight="1" x14ac:dyDescent="0.15">
      <c r="AK69" s="269"/>
      <c r="AL69" s="269"/>
      <c r="AM69" s="269"/>
      <c r="AN69" s="269"/>
      <c r="AO69" s="269"/>
      <c r="AP69" s="269"/>
      <c r="AQ69" s="269"/>
      <c r="AR69" s="269"/>
    </row>
    <row r="70" spans="1:46" hidden="1" x14ac:dyDescent="0.15">
      <c r="AK70" s="269"/>
      <c r="AL70" s="269"/>
      <c r="AM70" s="269"/>
      <c r="AN70" s="269"/>
      <c r="AO70" s="269"/>
      <c r="AP70" s="269"/>
      <c r="AQ70" s="269"/>
      <c r="AR70" s="269"/>
    </row>
    <row r="71" spans="1:46" hidden="1" x14ac:dyDescent="0.15">
      <c r="AK71" s="269"/>
      <c r="AL71" s="269"/>
      <c r="AM71" s="269"/>
      <c r="AN71" s="269"/>
      <c r="AO71" s="269"/>
      <c r="AP71" s="269"/>
      <c r="AQ71" s="269"/>
      <c r="AR71" s="269"/>
    </row>
    <row r="72" spans="1:46" hidden="1" x14ac:dyDescent="0.15">
      <c r="AK72" s="269"/>
      <c r="AL72" s="269"/>
      <c r="AM72" s="269"/>
      <c r="AN72" s="269"/>
      <c r="AO72" s="269"/>
      <c r="AP72" s="269"/>
      <c r="AQ72" s="269"/>
      <c r="AR72" s="269"/>
    </row>
    <row r="73" spans="1:46" hidden="1" x14ac:dyDescent="0.15">
      <c r="AK73" s="269"/>
      <c r="AL73" s="269"/>
      <c r="AM73" s="269"/>
      <c r="AN73" s="269"/>
      <c r="AO73" s="269"/>
      <c r="AP73" s="269"/>
      <c r="AQ73" s="269"/>
      <c r="AR73" s="269"/>
    </row>
    <row r="74" spans="1:46" hidden="1" x14ac:dyDescent="0.15"/>
  </sheetData>
  <sheetProtection algorithmName="SHA-512" hashValue="IXQGxDOm1GvoBoQKCl9H/NaHI/Jb/Z/e6N0nvKyAGr7ryfxeNFw+s4SM41RNOH39f28Ng5GWlQ8bOyKAKE1nHQ==" saltValue="lp7+5sqm7YgMCwe1daUy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BR16" zoomScaleNormal="100" zoomScaleSheetLayoutView="55" workbookViewId="0"/>
  </sheetViews>
  <sheetFormatPr defaultColWidth="0" defaultRowHeight="13.5" customHeight="1" zeroHeight="1" x14ac:dyDescent="0.15"/>
  <cols>
    <col min="1" max="125" width="2.5" style="267" customWidth="1"/>
    <col min="126" max="16384" width="9" style="266" hidden="1"/>
  </cols>
  <sheetData>
    <row r="1" spans="2:125"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x14ac:dyDescent="0.15">
      <c r="B2" s="266"/>
      <c r="DG2" s="266"/>
    </row>
    <row r="3" spans="2:125" x14ac:dyDescent="0.1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x14ac:dyDescent="0.15"/>
    <row r="5" spans="2:125" x14ac:dyDescent="0.15"/>
    <row r="6" spans="2:125" x14ac:dyDescent="0.15"/>
    <row r="7" spans="2:125" x14ac:dyDescent="0.15"/>
    <row r="8" spans="2:125" x14ac:dyDescent="0.15"/>
    <row r="9" spans="2:125" x14ac:dyDescent="0.15">
      <c r="DU9" s="26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6"/>
    </row>
    <row r="18" spans="125:125" x14ac:dyDescent="0.15"/>
    <row r="19" spans="125:125" x14ac:dyDescent="0.15"/>
    <row r="20" spans="125:125" x14ac:dyDescent="0.15">
      <c r="DU20" s="266"/>
    </row>
    <row r="21" spans="125:125" x14ac:dyDescent="0.15">
      <c r="DU21" s="26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6"/>
    </row>
    <row r="29" spans="125:125" x14ac:dyDescent="0.15"/>
    <row r="30" spans="125:125" x14ac:dyDescent="0.15"/>
    <row r="31" spans="125:125" x14ac:dyDescent="0.15"/>
    <row r="32" spans="125:125" x14ac:dyDescent="0.15"/>
    <row r="33" spans="2:125" x14ac:dyDescent="0.15">
      <c r="B33" s="266"/>
      <c r="G33" s="266"/>
      <c r="I33" s="266"/>
    </row>
    <row r="34" spans="2:125" x14ac:dyDescent="0.15">
      <c r="C34" s="266"/>
      <c r="P34" s="266"/>
      <c r="DE34" s="266"/>
      <c r="DH34" s="266"/>
    </row>
    <row r="35" spans="2:125" x14ac:dyDescent="0.15">
      <c r="D35" s="266"/>
      <c r="E35" s="266"/>
      <c r="DG35" s="266"/>
      <c r="DJ35" s="266"/>
      <c r="DP35" s="266"/>
      <c r="DQ35" s="266"/>
      <c r="DR35" s="266"/>
      <c r="DS35" s="266"/>
      <c r="DT35" s="266"/>
      <c r="DU35" s="266"/>
    </row>
    <row r="36" spans="2:125" x14ac:dyDescent="0.1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x14ac:dyDescent="0.15">
      <c r="DU37" s="266"/>
    </row>
    <row r="38" spans="2:125" x14ac:dyDescent="0.15">
      <c r="DT38" s="266"/>
      <c r="DU38" s="266"/>
    </row>
    <row r="39" spans="2:125" x14ac:dyDescent="0.15"/>
    <row r="40" spans="2:125" x14ac:dyDescent="0.15">
      <c r="DH40" s="266"/>
    </row>
    <row r="41" spans="2:125" x14ac:dyDescent="0.15">
      <c r="DE41" s="266"/>
    </row>
    <row r="42" spans="2:125" x14ac:dyDescent="0.15">
      <c r="DG42" s="266"/>
      <c r="DJ42" s="266"/>
    </row>
    <row r="43" spans="2:125" x14ac:dyDescent="0.1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x14ac:dyDescent="0.15">
      <c r="DU44" s="266"/>
    </row>
    <row r="45" spans="2:125" x14ac:dyDescent="0.15"/>
    <row r="46" spans="2:125" x14ac:dyDescent="0.15"/>
    <row r="47" spans="2:125" x14ac:dyDescent="0.15"/>
    <row r="48" spans="2:125" x14ac:dyDescent="0.15">
      <c r="DT48" s="266"/>
      <c r="DU48" s="266"/>
    </row>
    <row r="49" spans="120:125" x14ac:dyDescent="0.15">
      <c r="DU49" s="266"/>
    </row>
    <row r="50" spans="120:125" x14ac:dyDescent="0.15">
      <c r="DU50" s="266"/>
    </row>
    <row r="51" spans="120:125" x14ac:dyDescent="0.15">
      <c r="DP51" s="266"/>
      <c r="DQ51" s="266"/>
      <c r="DR51" s="266"/>
      <c r="DS51" s="266"/>
      <c r="DT51" s="266"/>
      <c r="DU51" s="266"/>
    </row>
    <row r="52" spans="120:125" x14ac:dyDescent="0.15"/>
    <row r="53" spans="120:125" x14ac:dyDescent="0.15"/>
    <row r="54" spans="120:125" x14ac:dyDescent="0.15">
      <c r="DU54" s="266"/>
    </row>
    <row r="55" spans="120:125" x14ac:dyDescent="0.15"/>
    <row r="56" spans="120:125" x14ac:dyDescent="0.15"/>
    <row r="57" spans="120:125" x14ac:dyDescent="0.15"/>
    <row r="58" spans="120:125" x14ac:dyDescent="0.15">
      <c r="DU58" s="266"/>
    </row>
    <row r="59" spans="120:125" x14ac:dyDescent="0.15"/>
    <row r="60" spans="120:125" x14ac:dyDescent="0.15"/>
    <row r="61" spans="120:125" x14ac:dyDescent="0.15"/>
    <row r="62" spans="120:125" x14ac:dyDescent="0.15"/>
    <row r="63" spans="120:125" x14ac:dyDescent="0.15">
      <c r="DU63" s="266"/>
    </row>
    <row r="64" spans="120:125" x14ac:dyDescent="0.15">
      <c r="DT64" s="266"/>
      <c r="DU64" s="266"/>
    </row>
    <row r="65" spans="123:125" x14ac:dyDescent="0.15"/>
    <row r="66" spans="123:125" x14ac:dyDescent="0.15"/>
    <row r="67" spans="123:125" x14ac:dyDescent="0.15"/>
    <row r="68" spans="123:125" x14ac:dyDescent="0.15"/>
    <row r="69" spans="123:125" x14ac:dyDescent="0.15">
      <c r="DS69" s="266"/>
      <c r="DT69" s="266"/>
      <c r="DU69" s="26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6"/>
    </row>
    <row r="83" spans="116:125" x14ac:dyDescent="0.15">
      <c r="DM83" s="266"/>
      <c r="DN83" s="266"/>
      <c r="DO83" s="266"/>
      <c r="DP83" s="266"/>
      <c r="DQ83" s="266"/>
      <c r="DR83" s="266"/>
      <c r="DS83" s="266"/>
      <c r="DT83" s="266"/>
      <c r="DU83" s="266"/>
    </row>
    <row r="84" spans="116:125" x14ac:dyDescent="0.15"/>
    <row r="85" spans="116:125" x14ac:dyDescent="0.15"/>
    <row r="86" spans="116:125" x14ac:dyDescent="0.15"/>
    <row r="87" spans="116:125" x14ac:dyDescent="0.15"/>
    <row r="88" spans="116:125" x14ac:dyDescent="0.15">
      <c r="DU88" s="26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6"/>
      <c r="DT94" s="266"/>
      <c r="DU94" s="266"/>
    </row>
    <row r="95" spans="116:125" ht="13.5" customHeight="1" x14ac:dyDescent="0.15">
      <c r="DU95" s="26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6"/>
    </row>
    <row r="102" spans="124:125" ht="13.5" customHeight="1" x14ac:dyDescent="0.15"/>
    <row r="103" spans="124:125" ht="13.5" customHeight="1" x14ac:dyDescent="0.15"/>
    <row r="104" spans="124:125" ht="13.5" customHeight="1" x14ac:dyDescent="0.15">
      <c r="DT104" s="266"/>
      <c r="DU104" s="26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6"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fzvxkrqSGMpgOU0ZfXY3Fv7L4zz0T2HHIzQ54hjI2KNk3rrJCZvjw31PBNweVuJ1auzM+liQAsFgkwI0iMq1A==" saltValue="n4zQ5RQCRyuiSQNv+C0D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2" zoomScaleNormal="100" zoomScaleSheetLayoutView="55" workbookViewId="0"/>
  </sheetViews>
  <sheetFormatPr defaultColWidth="0" defaultRowHeight="13.5" customHeight="1" zeroHeight="1" x14ac:dyDescent="0.15"/>
  <cols>
    <col min="1" max="125" width="2.5" style="267" customWidth="1"/>
    <col min="126" max="142" width="0" style="266" hidden="1" customWidth="1"/>
    <col min="143" max="16384" width="9" style="266" hidden="1"/>
  </cols>
  <sheetData>
    <row r="1" spans="1:125" ht="13.5" customHeight="1" x14ac:dyDescent="0.15">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x14ac:dyDescent="0.15">
      <c r="B2" s="266"/>
      <c r="T2" s="266"/>
    </row>
    <row r="3" spans="1:125"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6"/>
      <c r="G33" s="266"/>
      <c r="I33" s="266"/>
    </row>
    <row r="34" spans="2:125" x14ac:dyDescent="0.15">
      <c r="C34" s="266"/>
      <c r="P34" s="266"/>
      <c r="R34" s="266"/>
      <c r="U34" s="266"/>
    </row>
    <row r="35" spans="2:125" x14ac:dyDescent="0.1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x14ac:dyDescent="0.15">
      <c r="F36" s="266"/>
      <c r="H36" s="266"/>
      <c r="J36" s="266"/>
      <c r="K36" s="266"/>
      <c r="L36" s="266"/>
      <c r="M36" s="266"/>
      <c r="N36" s="266"/>
      <c r="O36" s="266"/>
      <c r="Q36" s="266"/>
      <c r="S36" s="266"/>
      <c r="V36" s="266"/>
    </row>
    <row r="37" spans="2:125" x14ac:dyDescent="0.15"/>
    <row r="38" spans="2:125" x14ac:dyDescent="0.15"/>
    <row r="39" spans="2:125" x14ac:dyDescent="0.15"/>
    <row r="40" spans="2:125" x14ac:dyDescent="0.15">
      <c r="U40" s="266"/>
    </row>
    <row r="41" spans="2:125" x14ac:dyDescent="0.15">
      <c r="R41" s="266"/>
    </row>
    <row r="42" spans="2:125" x14ac:dyDescent="0.1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x14ac:dyDescent="0.15">
      <c r="Q43" s="266"/>
      <c r="S43" s="266"/>
      <c r="V43" s="26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7"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2yJ0Ui0DYKJ8duUIfC8JKi/0rIoXhKSmu0nSKtb18X1ef08L1MeeAoV/svky712ddmmNLdFTxYeWjRUpo57g==" saltValue="WIl58h5wCOzvK5p7rcIf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37"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12" t="s">
        <v>3</v>
      </c>
      <c r="D47" s="1212"/>
      <c r="E47" s="1213"/>
      <c r="F47" s="11">
        <v>19.88</v>
      </c>
      <c r="G47" s="12">
        <v>18.2</v>
      </c>
      <c r="H47" s="12">
        <v>15.87</v>
      </c>
      <c r="I47" s="12">
        <v>14.26</v>
      </c>
      <c r="J47" s="13">
        <v>15.59</v>
      </c>
    </row>
    <row r="48" spans="2:10" ht="57.75" customHeight="1" x14ac:dyDescent="0.15">
      <c r="B48" s="14"/>
      <c r="C48" s="1214" t="s">
        <v>4</v>
      </c>
      <c r="D48" s="1214"/>
      <c r="E48" s="1215"/>
      <c r="F48" s="15">
        <v>4.6500000000000004</v>
      </c>
      <c r="G48" s="16">
        <v>2.2999999999999998</v>
      </c>
      <c r="H48" s="16">
        <v>5.41</v>
      </c>
      <c r="I48" s="16">
        <v>5.48</v>
      </c>
      <c r="J48" s="17">
        <v>6.23</v>
      </c>
    </row>
    <row r="49" spans="2:10" ht="57.75" customHeight="1" thickBot="1" x14ac:dyDescent="0.2">
      <c r="B49" s="18"/>
      <c r="C49" s="1216" t="s">
        <v>5</v>
      </c>
      <c r="D49" s="1216"/>
      <c r="E49" s="1217"/>
      <c r="F49" s="19">
        <v>0.13</v>
      </c>
      <c r="G49" s="20" t="s">
        <v>575</v>
      </c>
      <c r="H49" s="20">
        <v>0.83</v>
      </c>
      <c r="I49" s="20" t="s">
        <v>576</v>
      </c>
      <c r="J49" s="21">
        <v>1.64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7sAkz1Ke8LLsEwW6klL8IpA73DBIdNIWjfwnt5htxj6jNQrEww6YbLsGnMUcQR1TRDUzkx6oHmMejfSVHF+JQ==" saltValue="FQqGrJ70SYqTsv57Tw0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24" t="s">
        <v>577</v>
      </c>
      <c r="D34" s="1224"/>
      <c r="E34" s="1225"/>
      <c r="F34" s="32">
        <v>4.63</v>
      </c>
      <c r="G34" s="33">
        <v>2.2799999999999998</v>
      </c>
      <c r="H34" s="33">
        <v>5.37</v>
      </c>
      <c r="I34" s="33">
        <v>5.44</v>
      </c>
      <c r="J34" s="34">
        <v>6.2</v>
      </c>
      <c r="K34" s="22"/>
      <c r="L34" s="22"/>
      <c r="M34" s="22"/>
      <c r="N34" s="22"/>
      <c r="O34" s="22"/>
      <c r="P34" s="22"/>
    </row>
    <row r="35" spans="1:16" ht="39" customHeight="1" x14ac:dyDescent="0.15">
      <c r="A35" s="22"/>
      <c r="B35" s="35"/>
      <c r="C35" s="1218" t="s">
        <v>578</v>
      </c>
      <c r="D35" s="1219"/>
      <c r="E35" s="1220"/>
      <c r="F35" s="36">
        <v>4.1100000000000003</v>
      </c>
      <c r="G35" s="37">
        <v>3.41</v>
      </c>
      <c r="H35" s="37">
        <v>3.81</v>
      </c>
      <c r="I35" s="37">
        <v>5.49</v>
      </c>
      <c r="J35" s="38">
        <v>5.26</v>
      </c>
      <c r="K35" s="22"/>
      <c r="L35" s="22"/>
      <c r="M35" s="22"/>
      <c r="N35" s="22"/>
      <c r="O35" s="22"/>
      <c r="P35" s="22"/>
    </row>
    <row r="36" spans="1:16" ht="39" customHeight="1" x14ac:dyDescent="0.15">
      <c r="A36" s="22"/>
      <c r="B36" s="35"/>
      <c r="C36" s="1218" t="s">
        <v>579</v>
      </c>
      <c r="D36" s="1219"/>
      <c r="E36" s="1220"/>
      <c r="F36" s="36">
        <v>3.59</v>
      </c>
      <c r="G36" s="37">
        <v>3.91</v>
      </c>
      <c r="H36" s="37">
        <v>4.32</v>
      </c>
      <c r="I36" s="37">
        <v>4.75</v>
      </c>
      <c r="J36" s="38">
        <v>5.16</v>
      </c>
      <c r="K36" s="22"/>
      <c r="L36" s="22"/>
      <c r="M36" s="22"/>
      <c r="N36" s="22"/>
      <c r="O36" s="22"/>
      <c r="P36" s="22"/>
    </row>
    <row r="37" spans="1:16" ht="39" customHeight="1" x14ac:dyDescent="0.15">
      <c r="A37" s="22"/>
      <c r="B37" s="35"/>
      <c r="C37" s="1218" t="s">
        <v>580</v>
      </c>
      <c r="D37" s="1219"/>
      <c r="E37" s="1220"/>
      <c r="F37" s="36">
        <v>1.79</v>
      </c>
      <c r="G37" s="37">
        <v>2.79</v>
      </c>
      <c r="H37" s="37">
        <v>1.18</v>
      </c>
      <c r="I37" s="37">
        <v>0.86</v>
      </c>
      <c r="J37" s="38">
        <v>1.57</v>
      </c>
      <c r="K37" s="22"/>
      <c r="L37" s="22"/>
      <c r="M37" s="22"/>
      <c r="N37" s="22"/>
      <c r="O37" s="22"/>
      <c r="P37" s="22"/>
    </row>
    <row r="38" spans="1:16" ht="39" customHeight="1" x14ac:dyDescent="0.15">
      <c r="A38" s="22"/>
      <c r="B38" s="35"/>
      <c r="C38" s="1218" t="s">
        <v>581</v>
      </c>
      <c r="D38" s="1219"/>
      <c r="E38" s="1220"/>
      <c r="F38" s="36">
        <v>0.9</v>
      </c>
      <c r="G38" s="37">
        <v>1.05</v>
      </c>
      <c r="H38" s="37">
        <v>0.44</v>
      </c>
      <c r="I38" s="37">
        <v>0.62</v>
      </c>
      <c r="J38" s="38">
        <v>0.8</v>
      </c>
      <c r="K38" s="22"/>
      <c r="L38" s="22"/>
      <c r="M38" s="22"/>
      <c r="N38" s="22"/>
      <c r="O38" s="22"/>
      <c r="P38" s="22"/>
    </row>
    <row r="39" spans="1:16" ht="39" customHeight="1" x14ac:dyDescent="0.15">
      <c r="A39" s="22"/>
      <c r="B39" s="35"/>
      <c r="C39" s="1218" t="s">
        <v>582</v>
      </c>
      <c r="D39" s="1219"/>
      <c r="E39" s="1220"/>
      <c r="F39" s="36">
        <v>0.32</v>
      </c>
      <c r="G39" s="37">
        <v>0.33</v>
      </c>
      <c r="H39" s="37">
        <v>0.4</v>
      </c>
      <c r="I39" s="37">
        <v>0.56999999999999995</v>
      </c>
      <c r="J39" s="38">
        <v>0.73</v>
      </c>
      <c r="K39" s="22"/>
      <c r="L39" s="22"/>
      <c r="M39" s="22"/>
      <c r="N39" s="22"/>
      <c r="O39" s="22"/>
      <c r="P39" s="22"/>
    </row>
    <row r="40" spans="1:16" ht="39" customHeight="1" x14ac:dyDescent="0.15">
      <c r="A40" s="22"/>
      <c r="B40" s="35"/>
      <c r="C40" s="1218" t="s">
        <v>583</v>
      </c>
      <c r="D40" s="1219"/>
      <c r="E40" s="1220"/>
      <c r="F40" s="36">
        <v>0.04</v>
      </c>
      <c r="G40" s="37">
        <v>0.32</v>
      </c>
      <c r="H40" s="37">
        <v>7.0000000000000007E-2</v>
      </c>
      <c r="I40" s="37">
        <v>0.05</v>
      </c>
      <c r="J40" s="38">
        <v>0.1</v>
      </c>
      <c r="K40" s="22"/>
      <c r="L40" s="22"/>
      <c r="M40" s="22"/>
      <c r="N40" s="22"/>
      <c r="O40" s="22"/>
      <c r="P40" s="22"/>
    </row>
    <row r="41" spans="1:16" ht="39" customHeight="1" x14ac:dyDescent="0.15">
      <c r="A41" s="22"/>
      <c r="B41" s="35"/>
      <c r="C41" s="1218" t="s">
        <v>584</v>
      </c>
      <c r="D41" s="1219"/>
      <c r="E41" s="1220"/>
      <c r="F41" s="36">
        <v>0.01</v>
      </c>
      <c r="G41" s="37">
        <v>0.01</v>
      </c>
      <c r="H41" s="37">
        <v>0.02</v>
      </c>
      <c r="I41" s="37">
        <v>0.05</v>
      </c>
      <c r="J41" s="38">
        <v>0.06</v>
      </c>
      <c r="K41" s="22"/>
      <c r="L41" s="22"/>
      <c r="M41" s="22"/>
      <c r="N41" s="22"/>
      <c r="O41" s="22"/>
      <c r="P41" s="22"/>
    </row>
    <row r="42" spans="1:16" ht="39" customHeight="1" x14ac:dyDescent="0.15">
      <c r="A42" s="22"/>
      <c r="B42" s="39"/>
      <c r="C42" s="1218" t="s">
        <v>585</v>
      </c>
      <c r="D42" s="1219"/>
      <c r="E42" s="1220"/>
      <c r="F42" s="36" t="s">
        <v>527</v>
      </c>
      <c r="G42" s="37" t="s">
        <v>527</v>
      </c>
      <c r="H42" s="37" t="s">
        <v>527</v>
      </c>
      <c r="I42" s="37" t="s">
        <v>527</v>
      </c>
      <c r="J42" s="38" t="s">
        <v>527</v>
      </c>
      <c r="K42" s="22"/>
      <c r="L42" s="22"/>
      <c r="M42" s="22"/>
      <c r="N42" s="22"/>
      <c r="O42" s="22"/>
      <c r="P42" s="22"/>
    </row>
    <row r="43" spans="1:16" ht="39" customHeight="1" thickBot="1" x14ac:dyDescent="0.2">
      <c r="A43" s="22"/>
      <c r="B43" s="40"/>
      <c r="C43" s="1221" t="s">
        <v>586</v>
      </c>
      <c r="D43" s="1222"/>
      <c r="E43" s="1223"/>
      <c r="F43" s="41">
        <v>1.72</v>
      </c>
      <c r="G43" s="42">
        <v>1.79</v>
      </c>
      <c r="H43" s="42">
        <v>0.16</v>
      </c>
      <c r="I43" s="42">
        <v>0.23</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OtfpeKahMm4TwM0znWJoIIDOGUrhvfBallsAXduk1Uh3tMkP8jdxbflZk5bphBTfkrQchqdk/L22gZjm4Aykg==" saltValue="VRtIufrJXewP8g5lhP3+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2169</v>
      </c>
      <c r="L45" s="60">
        <v>2158</v>
      </c>
      <c r="M45" s="60">
        <v>2169</v>
      </c>
      <c r="N45" s="60">
        <v>2078</v>
      </c>
      <c r="O45" s="61">
        <v>2052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527</v>
      </c>
      <c r="L46" s="64" t="s">
        <v>527</v>
      </c>
      <c r="M46" s="64" t="s">
        <v>527</v>
      </c>
      <c r="N46" s="64" t="s">
        <v>527</v>
      </c>
      <c r="O46" s="65" t="s">
        <v>527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527</v>
      </c>
      <c r="L47" s="64" t="s">
        <v>527</v>
      </c>
      <c r="M47" s="64" t="s">
        <v>527</v>
      </c>
      <c r="N47" s="64" t="s">
        <v>527</v>
      </c>
      <c r="O47" s="65" t="s">
        <v>527</v>
      </c>
      <c r="P47" s="48"/>
      <c r="Q47" s="48"/>
      <c r="R47" s="48"/>
      <c r="S47" s="48"/>
      <c r="T47" s="48"/>
      <c r="U47" s="48"/>
    </row>
    <row r="48" spans="1:21" ht="30.75" customHeight="1" x14ac:dyDescent="0.15">
      <c r="A48" s="48"/>
      <c r="B48" s="1236"/>
      <c r="C48" s="1237"/>
      <c r="D48" s="62"/>
      <c r="E48" s="1228" t="s">
        <v>15</v>
      </c>
      <c r="F48" s="1228"/>
      <c r="G48" s="1228"/>
      <c r="H48" s="1228"/>
      <c r="I48" s="1228"/>
      <c r="J48" s="1229"/>
      <c r="K48" s="63">
        <v>419</v>
      </c>
      <c r="L48" s="64">
        <v>494</v>
      </c>
      <c r="M48" s="64">
        <v>495</v>
      </c>
      <c r="N48" s="64">
        <v>428</v>
      </c>
      <c r="O48" s="65">
        <v>441</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265</v>
      </c>
      <c r="L49" s="64">
        <v>265</v>
      </c>
      <c r="M49" s="64">
        <v>265</v>
      </c>
      <c r="N49" s="64">
        <v>265</v>
      </c>
      <c r="O49" s="65">
        <v>265</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131</v>
      </c>
      <c r="L50" s="64">
        <v>119</v>
      </c>
      <c r="M50" s="64">
        <v>103</v>
      </c>
      <c r="N50" s="64">
        <v>77</v>
      </c>
      <c r="O50" s="65">
        <v>67</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2069</v>
      </c>
      <c r="L52" s="64">
        <v>2077</v>
      </c>
      <c r="M52" s="64">
        <v>2050</v>
      </c>
      <c r="N52" s="64">
        <v>1973</v>
      </c>
      <c r="O52" s="65">
        <v>1891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915</v>
      </c>
      <c r="L53" s="69">
        <v>959</v>
      </c>
      <c r="M53" s="69">
        <v>982</v>
      </c>
      <c r="N53" s="69">
        <v>875</v>
      </c>
      <c r="O53" s="70">
        <v>934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rmdiK0vuAyBrM8xi0o5Q608VzyebhlD4GD2NyHmog/NP7LWEcti+D7VokZXnjvS5Eaz6pKBvcchoL705Hl90w==" saltValue="UxCfiXST48PWS5YeGKNl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570</v>
      </c>
      <c r="J40" s="79" t="s">
        <v>571</v>
      </c>
      <c r="K40" s="79" t="s">
        <v>572</v>
      </c>
      <c r="L40" s="79" t="s">
        <v>573</v>
      </c>
      <c r="M40" s="80" t="s">
        <v>574</v>
      </c>
    </row>
    <row r="41" spans="2:13" ht="27.75" customHeight="1" x14ac:dyDescent="0.15">
      <c r="B41" s="1254" t="s">
        <v>24</v>
      </c>
      <c r="C41" s="1255"/>
      <c r="D41" s="81"/>
      <c r="E41" s="1256" t="s">
        <v>25</v>
      </c>
      <c r="F41" s="1256"/>
      <c r="G41" s="1256"/>
      <c r="H41" s="1257"/>
      <c r="I41" s="82">
        <v>18346</v>
      </c>
      <c r="J41" s="83">
        <v>18893</v>
      </c>
      <c r="K41" s="83">
        <v>20049</v>
      </c>
      <c r="L41" s="83">
        <v>20108</v>
      </c>
      <c r="M41" s="84">
        <v>20228</v>
      </c>
    </row>
    <row r="42" spans="2:13" ht="27.75" customHeight="1" x14ac:dyDescent="0.15">
      <c r="B42" s="1244"/>
      <c r="C42" s="1245"/>
      <c r="D42" s="85"/>
      <c r="E42" s="1248" t="s">
        <v>26</v>
      </c>
      <c r="F42" s="1248"/>
      <c r="G42" s="1248"/>
      <c r="H42" s="1249"/>
      <c r="I42" s="86">
        <v>561</v>
      </c>
      <c r="J42" s="87">
        <v>458</v>
      </c>
      <c r="K42" s="87">
        <v>384</v>
      </c>
      <c r="L42" s="87">
        <v>308</v>
      </c>
      <c r="M42" s="88">
        <v>242</v>
      </c>
    </row>
    <row r="43" spans="2:13" ht="27.75" customHeight="1" x14ac:dyDescent="0.15">
      <c r="B43" s="1244"/>
      <c r="C43" s="1245"/>
      <c r="D43" s="85"/>
      <c r="E43" s="1248" t="s">
        <v>27</v>
      </c>
      <c r="F43" s="1248"/>
      <c r="G43" s="1248"/>
      <c r="H43" s="1249"/>
      <c r="I43" s="86">
        <v>5386</v>
      </c>
      <c r="J43" s="87">
        <v>5130</v>
      </c>
      <c r="K43" s="87">
        <v>4959</v>
      </c>
      <c r="L43" s="87">
        <v>4930</v>
      </c>
      <c r="M43" s="88">
        <v>4927</v>
      </c>
    </row>
    <row r="44" spans="2:13" ht="27.75" customHeight="1" x14ac:dyDescent="0.15">
      <c r="B44" s="1244"/>
      <c r="C44" s="1245"/>
      <c r="D44" s="85"/>
      <c r="E44" s="1248" t="s">
        <v>28</v>
      </c>
      <c r="F44" s="1248"/>
      <c r="G44" s="1248"/>
      <c r="H44" s="1249"/>
      <c r="I44" s="86">
        <v>1251</v>
      </c>
      <c r="J44" s="87">
        <v>1001</v>
      </c>
      <c r="K44" s="87">
        <v>747</v>
      </c>
      <c r="L44" s="87">
        <v>490</v>
      </c>
      <c r="M44" s="88">
        <v>415</v>
      </c>
    </row>
    <row r="45" spans="2:13" ht="27.75" customHeight="1" x14ac:dyDescent="0.15">
      <c r="B45" s="1244"/>
      <c r="C45" s="1245"/>
      <c r="D45" s="85"/>
      <c r="E45" s="1248" t="s">
        <v>29</v>
      </c>
      <c r="F45" s="1248"/>
      <c r="G45" s="1248"/>
      <c r="H45" s="1249"/>
      <c r="I45" s="86">
        <v>3638</v>
      </c>
      <c r="J45" s="87">
        <v>3537</v>
      </c>
      <c r="K45" s="87">
        <v>3367</v>
      </c>
      <c r="L45" s="87">
        <v>3412</v>
      </c>
      <c r="M45" s="88">
        <v>3356</v>
      </c>
    </row>
    <row r="46" spans="2:13" ht="27.75" customHeight="1" x14ac:dyDescent="0.15">
      <c r="B46" s="1244"/>
      <c r="C46" s="1245"/>
      <c r="D46" s="89"/>
      <c r="E46" s="1248" t="s">
        <v>30</v>
      </c>
      <c r="F46" s="1248"/>
      <c r="G46" s="1248"/>
      <c r="H46" s="1249"/>
      <c r="I46" s="86">
        <v>7</v>
      </c>
      <c r="J46" s="87">
        <v>7</v>
      </c>
      <c r="K46" s="87">
        <v>6</v>
      </c>
      <c r="L46" s="87">
        <v>14</v>
      </c>
      <c r="M46" s="88">
        <v>52</v>
      </c>
    </row>
    <row r="47" spans="2:13" ht="27.75" customHeight="1" x14ac:dyDescent="0.15">
      <c r="B47" s="1244"/>
      <c r="C47" s="1245"/>
      <c r="D47" s="90"/>
      <c r="E47" s="1258" t="s">
        <v>31</v>
      </c>
      <c r="F47" s="1259"/>
      <c r="G47" s="1259"/>
      <c r="H47" s="1260"/>
      <c r="I47" s="86" t="s">
        <v>527</v>
      </c>
      <c r="J47" s="87" t="s">
        <v>527</v>
      </c>
      <c r="K47" s="87" t="s">
        <v>527</v>
      </c>
      <c r="L47" s="87" t="s">
        <v>527</v>
      </c>
      <c r="M47" s="88" t="s">
        <v>527</v>
      </c>
    </row>
    <row r="48" spans="2:13" ht="27.75" customHeight="1" x14ac:dyDescent="0.15">
      <c r="B48" s="1244"/>
      <c r="C48" s="1245"/>
      <c r="D48" s="85"/>
      <c r="E48" s="1248" t="s">
        <v>32</v>
      </c>
      <c r="F48" s="1248"/>
      <c r="G48" s="1248"/>
      <c r="H48" s="1249"/>
      <c r="I48" s="86" t="s">
        <v>527</v>
      </c>
      <c r="J48" s="87" t="s">
        <v>527</v>
      </c>
      <c r="K48" s="87" t="s">
        <v>527</v>
      </c>
      <c r="L48" s="87" t="s">
        <v>527</v>
      </c>
      <c r="M48" s="88" t="s">
        <v>527</v>
      </c>
    </row>
    <row r="49" spans="2:13" ht="27.75" customHeight="1" x14ac:dyDescent="0.15">
      <c r="B49" s="1246"/>
      <c r="C49" s="1247"/>
      <c r="D49" s="85"/>
      <c r="E49" s="1248" t="s">
        <v>33</v>
      </c>
      <c r="F49" s="1248"/>
      <c r="G49" s="1248"/>
      <c r="H49" s="1249"/>
      <c r="I49" s="86" t="s">
        <v>527</v>
      </c>
      <c r="J49" s="87" t="s">
        <v>527</v>
      </c>
      <c r="K49" s="87" t="s">
        <v>527</v>
      </c>
      <c r="L49" s="87" t="s">
        <v>527</v>
      </c>
      <c r="M49" s="88" t="s">
        <v>527</v>
      </c>
    </row>
    <row r="50" spans="2:13" ht="27.75" customHeight="1" x14ac:dyDescent="0.15">
      <c r="B50" s="1242" t="s">
        <v>34</v>
      </c>
      <c r="C50" s="1243"/>
      <c r="D50" s="91"/>
      <c r="E50" s="1248" t="s">
        <v>35</v>
      </c>
      <c r="F50" s="1248"/>
      <c r="G50" s="1248"/>
      <c r="H50" s="1249"/>
      <c r="I50" s="86">
        <v>4343</v>
      </c>
      <c r="J50" s="87">
        <v>4105</v>
      </c>
      <c r="K50" s="87">
        <v>4333</v>
      </c>
      <c r="L50" s="87">
        <v>4514</v>
      </c>
      <c r="M50" s="88">
        <v>4719</v>
      </c>
    </row>
    <row r="51" spans="2:13" ht="27.75" customHeight="1" x14ac:dyDescent="0.15">
      <c r="B51" s="1244"/>
      <c r="C51" s="1245"/>
      <c r="D51" s="85"/>
      <c r="E51" s="1248" t="s">
        <v>36</v>
      </c>
      <c r="F51" s="1248"/>
      <c r="G51" s="1248"/>
      <c r="H51" s="1249"/>
      <c r="I51" s="86">
        <v>1053</v>
      </c>
      <c r="J51" s="87">
        <v>1059</v>
      </c>
      <c r="K51" s="87">
        <v>1201</v>
      </c>
      <c r="L51" s="87">
        <v>1260</v>
      </c>
      <c r="M51" s="88">
        <v>1185</v>
      </c>
    </row>
    <row r="52" spans="2:13" ht="27.75" customHeight="1" x14ac:dyDescent="0.15">
      <c r="B52" s="1246"/>
      <c r="C52" s="1247"/>
      <c r="D52" s="85"/>
      <c r="E52" s="1248" t="s">
        <v>37</v>
      </c>
      <c r="F52" s="1248"/>
      <c r="G52" s="1248"/>
      <c r="H52" s="1249"/>
      <c r="I52" s="86">
        <v>16726</v>
      </c>
      <c r="J52" s="87">
        <v>17001</v>
      </c>
      <c r="K52" s="87">
        <v>17679</v>
      </c>
      <c r="L52" s="87">
        <v>17312</v>
      </c>
      <c r="M52" s="88">
        <v>17395</v>
      </c>
    </row>
    <row r="53" spans="2:13" ht="27.75" customHeight="1" thickBot="1" x14ac:dyDescent="0.2">
      <c r="B53" s="1250" t="s">
        <v>38</v>
      </c>
      <c r="C53" s="1251"/>
      <c r="D53" s="92"/>
      <c r="E53" s="1252" t="s">
        <v>39</v>
      </c>
      <c r="F53" s="1252"/>
      <c r="G53" s="1252"/>
      <c r="H53" s="1253"/>
      <c r="I53" s="93">
        <v>7067</v>
      </c>
      <c r="J53" s="94">
        <v>6862</v>
      </c>
      <c r="K53" s="94">
        <v>6300</v>
      </c>
      <c r="L53" s="94">
        <v>6176</v>
      </c>
      <c r="M53" s="95">
        <v>5920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v8uzQH7Q3WSVO+6VPgK4CMbV5yV66+PwUJyGSbFhcZ+KMm0P4gPb8PY5XYjb6kPrs9vAfJYqrLywvyOx4kvA==" saltValue="KQ1Tn6OLMVk0TN2VO2I0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572</v>
      </c>
      <c r="G54" s="104" t="s">
        <v>573</v>
      </c>
      <c r="H54" s="105" t="s">
        <v>574</v>
      </c>
    </row>
    <row r="55" spans="2:8" ht="52.5" customHeight="1" x14ac:dyDescent="0.15">
      <c r="B55" s="106"/>
      <c r="C55" s="1269" t="s">
        <v>42</v>
      </c>
      <c r="D55" s="1269"/>
      <c r="E55" s="1270"/>
      <c r="F55" s="107">
        <v>1550</v>
      </c>
      <c r="G55" s="107">
        <v>1343</v>
      </c>
      <c r="H55" s="108">
        <v>1436</v>
      </c>
    </row>
    <row r="56" spans="2:8" ht="52.5" customHeight="1" x14ac:dyDescent="0.15">
      <c r="B56" s="109"/>
      <c r="C56" s="1271" t="s">
        <v>43</v>
      </c>
      <c r="D56" s="1271"/>
      <c r="E56" s="1272"/>
      <c r="F56" s="110">
        <v>689</v>
      </c>
      <c r="G56" s="110">
        <v>701</v>
      </c>
      <c r="H56" s="111">
        <v>704</v>
      </c>
    </row>
    <row r="57" spans="2:8" ht="53.25" customHeight="1" x14ac:dyDescent="0.15">
      <c r="B57" s="109"/>
      <c r="C57" s="1273" t="s">
        <v>44</v>
      </c>
      <c r="D57" s="1273"/>
      <c r="E57" s="1274"/>
      <c r="F57" s="112">
        <v>4593</v>
      </c>
      <c r="G57" s="112">
        <v>4843</v>
      </c>
      <c r="H57" s="113">
        <v>5033</v>
      </c>
    </row>
    <row r="58" spans="2:8" ht="45.75" customHeight="1" x14ac:dyDescent="0.15">
      <c r="B58" s="114"/>
      <c r="C58" s="1261" t="s">
        <v>610</v>
      </c>
      <c r="D58" s="1262"/>
      <c r="E58" s="1263"/>
      <c r="F58" s="363">
        <v>1563</v>
      </c>
      <c r="G58" s="363">
        <v>1565</v>
      </c>
      <c r="H58" s="361">
        <v>1566</v>
      </c>
    </row>
    <row r="59" spans="2:8" ht="45.75" customHeight="1" x14ac:dyDescent="0.15">
      <c r="B59" s="114"/>
      <c r="C59" s="1261" t="s">
        <v>611</v>
      </c>
      <c r="D59" s="1262"/>
      <c r="E59" s="1263"/>
      <c r="F59" s="363">
        <v>288</v>
      </c>
      <c r="G59" s="363">
        <v>528</v>
      </c>
      <c r="H59" s="361">
        <v>642</v>
      </c>
    </row>
    <row r="60" spans="2:8" ht="45.75" customHeight="1" x14ac:dyDescent="0.15">
      <c r="B60" s="114"/>
      <c r="C60" s="1261" t="s">
        <v>612</v>
      </c>
      <c r="D60" s="1262"/>
      <c r="E60" s="1263"/>
      <c r="F60" s="363">
        <v>420</v>
      </c>
      <c r="G60" s="363">
        <v>432</v>
      </c>
      <c r="H60" s="361">
        <v>547</v>
      </c>
    </row>
    <row r="61" spans="2:8" ht="45.75" customHeight="1" x14ac:dyDescent="0.15">
      <c r="B61" s="114"/>
      <c r="C61" s="1261" t="s">
        <v>613</v>
      </c>
      <c r="D61" s="1262"/>
      <c r="E61" s="1263"/>
      <c r="F61" s="363">
        <v>362</v>
      </c>
      <c r="G61" s="363">
        <v>362</v>
      </c>
      <c r="H61" s="361">
        <v>319</v>
      </c>
    </row>
    <row r="62" spans="2:8" ht="45.75" customHeight="1" thickBot="1" x14ac:dyDescent="0.2">
      <c r="B62" s="115"/>
      <c r="C62" s="1264" t="s">
        <v>614</v>
      </c>
      <c r="D62" s="1265"/>
      <c r="E62" s="1266"/>
      <c r="F62" s="364">
        <v>212</v>
      </c>
      <c r="G62" s="364">
        <v>210</v>
      </c>
      <c r="H62" s="362">
        <v>207</v>
      </c>
    </row>
    <row r="63" spans="2:8" ht="52.5" customHeight="1" thickBot="1" x14ac:dyDescent="0.2">
      <c r="B63" s="116"/>
      <c r="C63" s="1267" t="s">
        <v>45</v>
      </c>
      <c r="D63" s="1267"/>
      <c r="E63" s="1268"/>
      <c r="F63" s="117">
        <v>6832</v>
      </c>
      <c r="G63" s="117">
        <v>6887</v>
      </c>
      <c r="H63" s="118">
        <v>7172</v>
      </c>
    </row>
    <row r="64" spans="2:8" ht="15" customHeight="1" x14ac:dyDescent="0.15"/>
    <row r="65" ht="0" hidden="1" customHeight="1" x14ac:dyDescent="0.15"/>
    <row r="66" ht="0" hidden="1" customHeight="1" x14ac:dyDescent="0.15"/>
  </sheetData>
  <sheetProtection algorithmName="SHA-512" hashValue="EcIS4TbJHZKOD4Yt0SbLB9mCZlDwFpvkmMFfpjYtAyQGC35M5sesHwJLJhLtQhfnk96Ewwfwj+DMcoDNUIBBlA==" saltValue="4caHwlXTOfrixpOc9QNw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4"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597</v>
      </c>
    </row>
    <row r="11" spans="1:143" s="266"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597</v>
      </c>
    </row>
    <row r="13" spans="1:143" s="266"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570</v>
      </c>
      <c r="BQ50" s="1281"/>
      <c r="BR50" s="1281"/>
      <c r="BS50" s="1281"/>
      <c r="BT50" s="1281"/>
      <c r="BU50" s="1281"/>
      <c r="BV50" s="1281"/>
      <c r="BW50" s="1281"/>
      <c r="BX50" s="1281" t="s">
        <v>571</v>
      </c>
      <c r="BY50" s="1281"/>
      <c r="BZ50" s="1281"/>
      <c r="CA50" s="1281"/>
      <c r="CB50" s="1281"/>
      <c r="CC50" s="1281"/>
      <c r="CD50" s="1281"/>
      <c r="CE50" s="1281"/>
      <c r="CF50" s="1281" t="s">
        <v>572</v>
      </c>
      <c r="CG50" s="1281"/>
      <c r="CH50" s="1281"/>
      <c r="CI50" s="1281"/>
      <c r="CJ50" s="1281"/>
      <c r="CK50" s="1281"/>
      <c r="CL50" s="1281"/>
      <c r="CM50" s="1281"/>
      <c r="CN50" s="1281" t="s">
        <v>573</v>
      </c>
      <c r="CO50" s="1281"/>
      <c r="CP50" s="1281"/>
      <c r="CQ50" s="1281"/>
      <c r="CR50" s="1281"/>
      <c r="CS50" s="1281"/>
      <c r="CT50" s="1281"/>
      <c r="CU50" s="1281"/>
      <c r="CV50" s="1281" t="s">
        <v>574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601</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81.599999999999994</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59.8</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604</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570</v>
      </c>
      <c r="BQ72" s="1281"/>
      <c r="BR72" s="1281"/>
      <c r="BS72" s="1281"/>
      <c r="BT72" s="1281"/>
      <c r="BU72" s="1281"/>
      <c r="BV72" s="1281"/>
      <c r="BW72" s="1281"/>
      <c r="BX72" s="1281" t="s">
        <v>571</v>
      </c>
      <c r="BY72" s="1281"/>
      <c r="BZ72" s="1281"/>
      <c r="CA72" s="1281"/>
      <c r="CB72" s="1281"/>
      <c r="CC72" s="1281"/>
      <c r="CD72" s="1281"/>
      <c r="CE72" s="1281"/>
      <c r="CF72" s="1281" t="s">
        <v>572</v>
      </c>
      <c r="CG72" s="1281"/>
      <c r="CH72" s="1281"/>
      <c r="CI72" s="1281"/>
      <c r="CJ72" s="1281"/>
      <c r="CK72" s="1281"/>
      <c r="CL72" s="1281"/>
      <c r="CM72" s="1281"/>
      <c r="CN72" s="1281" t="s">
        <v>573</v>
      </c>
      <c r="CO72" s="1281"/>
      <c r="CP72" s="1281"/>
      <c r="CQ72" s="1281"/>
      <c r="CR72" s="1281"/>
      <c r="CS72" s="1281"/>
      <c r="CT72" s="1281"/>
      <c r="CU72" s="1281"/>
      <c r="CV72" s="1281" t="s">
        <v>574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601</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7">
        <v>89.4</v>
      </c>
      <c r="BQ73" s="1277"/>
      <c r="BR73" s="1277"/>
      <c r="BS73" s="1277"/>
      <c r="BT73" s="1277"/>
      <c r="BU73" s="1277"/>
      <c r="BV73" s="1277"/>
      <c r="BW73" s="1277"/>
      <c r="BX73" s="1277">
        <v>87.9</v>
      </c>
      <c r="BY73" s="1277"/>
      <c r="BZ73" s="1277"/>
      <c r="CA73" s="1277"/>
      <c r="CB73" s="1277"/>
      <c r="CC73" s="1277"/>
      <c r="CD73" s="1277"/>
      <c r="CE73" s="1277"/>
      <c r="CF73" s="1277">
        <v>80.400000000000006</v>
      </c>
      <c r="CG73" s="1277"/>
      <c r="CH73" s="1277"/>
      <c r="CI73" s="1277"/>
      <c r="CJ73" s="1277"/>
      <c r="CK73" s="1277"/>
      <c r="CL73" s="1277"/>
      <c r="CM73" s="1277"/>
      <c r="CN73" s="1277">
        <v>81.599999999999994</v>
      </c>
      <c r="CO73" s="1277"/>
      <c r="CP73" s="1277"/>
      <c r="CQ73" s="1277"/>
      <c r="CR73" s="1277"/>
      <c r="CS73" s="1277"/>
      <c r="CT73" s="1277"/>
      <c r="CU73" s="1277"/>
      <c r="CV73" s="1277">
        <v>79.5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7">
        <v>11</v>
      </c>
      <c r="BQ75" s="1277"/>
      <c r="BR75" s="1277"/>
      <c r="BS75" s="1277"/>
      <c r="BT75" s="1277"/>
      <c r="BU75" s="1277"/>
      <c r="BV75" s="1277"/>
      <c r="BW75" s="1277"/>
      <c r="BX75" s="1277">
        <v>11.6</v>
      </c>
      <c r="BY75" s="1277"/>
      <c r="BZ75" s="1277"/>
      <c r="CA75" s="1277"/>
      <c r="CB75" s="1277"/>
      <c r="CC75" s="1277"/>
      <c r="CD75" s="1277"/>
      <c r="CE75" s="1277"/>
      <c r="CF75" s="1277">
        <v>12.1</v>
      </c>
      <c r="CG75" s="1277"/>
      <c r="CH75" s="1277"/>
      <c r="CI75" s="1277"/>
      <c r="CJ75" s="1277"/>
      <c r="CK75" s="1277"/>
      <c r="CL75" s="1277"/>
      <c r="CM75" s="1277"/>
      <c r="CN75" s="1277">
        <v>12.1</v>
      </c>
      <c r="CO75" s="1277"/>
      <c r="CP75" s="1277"/>
      <c r="CQ75" s="1277"/>
      <c r="CR75" s="1277"/>
      <c r="CS75" s="1277"/>
      <c r="CT75" s="1277"/>
      <c r="CU75" s="1277"/>
      <c r="CV75" s="1277">
        <v>12.2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604</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JbnTxpxlAOL5laSQxzV32f3oRc8RWfMtivcsY16vG9hKMH6BHY0zwJFGVh/rCgfV/1avtENoV2xiwX8b3SFbw==" saltValue="BfDJXMhbVnrFuo54f7HM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D84" zoomScaleNormal="100" zoomScaleSheetLayoutView="70" workbookViewId="0">
      <selection activeCell="CP113" sqref="CP113"/>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NoVdr/BycMlJSRWsYiF1PdWHRtzwuskKb8579T+xB6s90sMv2ItkftoEXp2K3Jv5126Cy6lJZADPEDgu3oekQ==" saltValue="iWTG5ka51Bk2JThDPAod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4" zoomScaleNormal="100" zoomScaleSheetLayoutView="55" workbookViewId="0">
      <selection activeCell="AE106" sqref="AE106"/>
    </sheetView>
  </sheetViews>
  <sheetFormatPr defaultColWidth="0" defaultRowHeight="13.5" customHeight="1" zeroHeight="1" x14ac:dyDescent="0.15"/>
  <cols>
    <col min="1" max="34" width="2.5" style="267" customWidth="1"/>
    <col min="35" max="122" width="2.5" style="266" customWidth="1"/>
    <col min="123" max="16384" width="2.5" style="266" hidden="1"/>
  </cols>
  <sheetData>
    <row r="1" spans="2:34" ht="13.5" customHeight="1" x14ac:dyDescent="0.15">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x14ac:dyDescent="0.15">
      <c r="S2" s="266"/>
      <c r="AH2" s="266"/>
    </row>
    <row r="3" spans="2:34" x14ac:dyDescent="0.1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x14ac:dyDescent="0.15"/>
    <row r="5" spans="2:34" x14ac:dyDescent="0.15"/>
    <row r="6" spans="2:34" x14ac:dyDescent="0.15"/>
    <row r="7" spans="2:34" x14ac:dyDescent="0.15"/>
    <row r="8" spans="2:34" x14ac:dyDescent="0.15"/>
    <row r="9" spans="2:34" x14ac:dyDescent="0.15">
      <c r="AH9" s="26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6"/>
    </row>
    <row r="18" spans="12:34" x14ac:dyDescent="0.15"/>
    <row r="19" spans="12:34" x14ac:dyDescent="0.15"/>
    <row r="20" spans="12:34" x14ac:dyDescent="0.15">
      <c r="AH20" s="266"/>
    </row>
    <row r="21" spans="12:34" x14ac:dyDescent="0.15">
      <c r="AH21" s="266"/>
    </row>
    <row r="22" spans="12:34" x14ac:dyDescent="0.15"/>
    <row r="23" spans="12:34" x14ac:dyDescent="0.15"/>
    <row r="24" spans="12:34" x14ac:dyDescent="0.15">
      <c r="Q24" s="266"/>
    </row>
    <row r="25" spans="12:34" x14ac:dyDescent="0.15"/>
    <row r="26" spans="12:34" x14ac:dyDescent="0.15"/>
    <row r="27" spans="12:34" x14ac:dyDescent="0.15"/>
    <row r="28" spans="12:34" x14ac:dyDescent="0.15">
      <c r="O28" s="266"/>
      <c r="T28" s="266"/>
      <c r="AH28" s="266"/>
    </row>
    <row r="29" spans="12:34" x14ac:dyDescent="0.15"/>
    <row r="30" spans="12:34" x14ac:dyDescent="0.15"/>
    <row r="31" spans="12:34" x14ac:dyDescent="0.15">
      <c r="Q31" s="266"/>
    </row>
    <row r="32" spans="12:34" x14ac:dyDescent="0.15">
      <c r="L32" s="266"/>
    </row>
    <row r="33" spans="2:34" x14ac:dyDescent="0.15">
      <c r="C33" s="266"/>
      <c r="E33" s="266"/>
      <c r="G33" s="266"/>
      <c r="I33" s="266"/>
      <c r="X33" s="266"/>
    </row>
    <row r="34" spans="2:34" x14ac:dyDescent="0.15">
      <c r="B34" s="266"/>
      <c r="P34" s="266"/>
      <c r="R34" s="266"/>
      <c r="T34" s="266"/>
    </row>
    <row r="35" spans="2:34" x14ac:dyDescent="0.15">
      <c r="D35" s="266"/>
      <c r="W35" s="266"/>
      <c r="AC35" s="266"/>
      <c r="AD35" s="266"/>
      <c r="AE35" s="266"/>
      <c r="AF35" s="266"/>
      <c r="AG35" s="266"/>
      <c r="AH35" s="266"/>
    </row>
    <row r="36" spans="2:34" x14ac:dyDescent="0.15">
      <c r="H36" s="266"/>
      <c r="J36" s="266"/>
      <c r="K36" s="266"/>
      <c r="M36" s="266"/>
      <c r="Y36" s="266"/>
      <c r="Z36" s="266"/>
      <c r="AA36" s="266"/>
      <c r="AB36" s="266"/>
      <c r="AC36" s="266"/>
      <c r="AD36" s="266"/>
      <c r="AE36" s="266"/>
      <c r="AF36" s="266"/>
      <c r="AG36" s="266"/>
      <c r="AH36" s="266"/>
    </row>
    <row r="37" spans="2:34" x14ac:dyDescent="0.15">
      <c r="AH37" s="266"/>
    </row>
    <row r="38" spans="2:34" x14ac:dyDescent="0.15">
      <c r="AG38" s="266"/>
      <c r="AH38" s="266"/>
    </row>
    <row r="39" spans="2:34" x14ac:dyDescent="0.15"/>
    <row r="40" spans="2:34" x14ac:dyDescent="0.15">
      <c r="X40" s="266"/>
    </row>
    <row r="41" spans="2:34" x14ac:dyDescent="0.15">
      <c r="R41" s="266"/>
    </row>
    <row r="42" spans="2:34" x14ac:dyDescent="0.15">
      <c r="W42" s="266"/>
    </row>
    <row r="43" spans="2:34" x14ac:dyDescent="0.15">
      <c r="Y43" s="266"/>
      <c r="Z43" s="266"/>
      <c r="AA43" s="266"/>
      <c r="AB43" s="266"/>
      <c r="AC43" s="266"/>
      <c r="AD43" s="266"/>
      <c r="AE43" s="266"/>
      <c r="AF43" s="266"/>
      <c r="AG43" s="266"/>
      <c r="AH43" s="266"/>
    </row>
    <row r="44" spans="2:34" x14ac:dyDescent="0.15">
      <c r="AH44" s="266"/>
    </row>
    <row r="45" spans="2:34" x14ac:dyDescent="0.15">
      <c r="X45" s="266"/>
    </row>
    <row r="46" spans="2:34" x14ac:dyDescent="0.15"/>
    <row r="47" spans="2:34" x14ac:dyDescent="0.15"/>
    <row r="48" spans="2:34" x14ac:dyDescent="0.15">
      <c r="W48" s="266"/>
      <c r="Y48" s="266"/>
      <c r="Z48" s="266"/>
      <c r="AA48" s="266"/>
      <c r="AB48" s="266"/>
      <c r="AC48" s="266"/>
      <c r="AD48" s="266"/>
      <c r="AE48" s="266"/>
      <c r="AF48" s="266"/>
      <c r="AG48" s="266"/>
      <c r="AH48" s="266"/>
    </row>
    <row r="49" spans="28:34" x14ac:dyDescent="0.15"/>
    <row r="50" spans="28:34" x14ac:dyDescent="0.15">
      <c r="AE50" s="266"/>
      <c r="AF50" s="266"/>
      <c r="AG50" s="266"/>
      <c r="AH50" s="266"/>
    </row>
    <row r="51" spans="28:34" x14ac:dyDescent="0.15">
      <c r="AC51" s="266"/>
      <c r="AD51" s="266"/>
      <c r="AE51" s="266"/>
      <c r="AF51" s="266"/>
      <c r="AG51" s="266"/>
      <c r="AH51" s="266"/>
    </row>
    <row r="52" spans="28:34" x14ac:dyDescent="0.15"/>
    <row r="53" spans="28:34" x14ac:dyDescent="0.15">
      <c r="AF53" s="266"/>
      <c r="AG53" s="266"/>
      <c r="AH53" s="266"/>
    </row>
    <row r="54" spans="28:34" x14ac:dyDescent="0.15">
      <c r="AH54" s="266"/>
    </row>
    <row r="55" spans="28:34" x14ac:dyDescent="0.15"/>
    <row r="56" spans="28:34" x14ac:dyDescent="0.15">
      <c r="AB56" s="266"/>
      <c r="AC56" s="266"/>
      <c r="AD56" s="266"/>
      <c r="AE56" s="266"/>
      <c r="AF56" s="266"/>
      <c r="AG56" s="266"/>
      <c r="AH56" s="266"/>
    </row>
    <row r="57" spans="28:34" x14ac:dyDescent="0.15">
      <c r="AH57" s="266"/>
    </row>
    <row r="58" spans="28:34" x14ac:dyDescent="0.15">
      <c r="AH58" s="266"/>
    </row>
    <row r="59" spans="28:34" x14ac:dyDescent="0.15">
      <c r="AG59" s="266"/>
      <c r="AH59" s="266"/>
    </row>
    <row r="60" spans="28:34" x14ac:dyDescent="0.15"/>
    <row r="61" spans="28:34" x14ac:dyDescent="0.15"/>
    <row r="62" spans="28:34" x14ac:dyDescent="0.15"/>
    <row r="63" spans="28:34" x14ac:dyDescent="0.15">
      <c r="AH63" s="266"/>
    </row>
    <row r="64" spans="28:34" x14ac:dyDescent="0.15">
      <c r="AG64" s="266"/>
      <c r="AH64" s="266"/>
    </row>
    <row r="65" spans="28:34" x14ac:dyDescent="0.15"/>
    <row r="66" spans="28:34" x14ac:dyDescent="0.15"/>
    <row r="67" spans="28:34" x14ac:dyDescent="0.15"/>
    <row r="68" spans="28:34" x14ac:dyDescent="0.15">
      <c r="AB68" s="266"/>
      <c r="AC68" s="266"/>
      <c r="AD68" s="266"/>
      <c r="AE68" s="266"/>
      <c r="AF68" s="266"/>
      <c r="AG68" s="266"/>
      <c r="AH68" s="266"/>
    </row>
    <row r="69" spans="28:34" x14ac:dyDescent="0.15">
      <c r="AF69" s="266"/>
      <c r="AG69" s="266"/>
      <c r="AH69" s="266"/>
    </row>
    <row r="70" spans="28:34" x14ac:dyDescent="0.15"/>
    <row r="71" spans="28:34" x14ac:dyDescent="0.15"/>
    <row r="72" spans="28:34" x14ac:dyDescent="0.15"/>
    <row r="73" spans="28:34" x14ac:dyDescent="0.15"/>
    <row r="74" spans="28:34" x14ac:dyDescent="0.15"/>
    <row r="75" spans="28:34" x14ac:dyDescent="0.15">
      <c r="AH75" s="266"/>
    </row>
    <row r="76" spans="28:34" x14ac:dyDescent="0.15">
      <c r="AF76" s="266"/>
      <c r="AG76" s="266"/>
      <c r="AH76" s="266"/>
    </row>
    <row r="77" spans="28:34" x14ac:dyDescent="0.15">
      <c r="AG77" s="266"/>
      <c r="AH77" s="266"/>
    </row>
    <row r="78" spans="28:34" x14ac:dyDescent="0.15"/>
    <row r="79" spans="28:34" x14ac:dyDescent="0.15"/>
    <row r="80" spans="28:34" x14ac:dyDescent="0.15"/>
    <row r="81" spans="25:34" x14ac:dyDescent="0.15"/>
    <row r="82" spans="25:34" x14ac:dyDescent="0.15">
      <c r="Y82" s="266"/>
    </row>
    <row r="83" spans="25:34" x14ac:dyDescent="0.15">
      <c r="Y83" s="266"/>
      <c r="Z83" s="266"/>
      <c r="AA83" s="266"/>
      <c r="AB83" s="266"/>
      <c r="AC83" s="266"/>
      <c r="AD83" s="266"/>
      <c r="AE83" s="266"/>
      <c r="AF83" s="266"/>
      <c r="AG83" s="266"/>
      <c r="AH83" s="266"/>
    </row>
    <row r="84" spans="25:34" x14ac:dyDescent="0.15"/>
    <row r="85" spans="25:34" x14ac:dyDescent="0.15"/>
    <row r="86" spans="25:34" x14ac:dyDescent="0.15"/>
    <row r="87" spans="25:34" x14ac:dyDescent="0.15"/>
    <row r="88" spans="25:34" x14ac:dyDescent="0.15">
      <c r="AH88" s="26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6"/>
      <c r="AG94" s="266"/>
      <c r="AH94" s="266"/>
    </row>
    <row r="95" spans="25:34" ht="13.5" customHeight="1" x14ac:dyDescent="0.15">
      <c r="AH95" s="26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6"/>
    </row>
    <row r="102" spans="33:34" ht="13.5" customHeight="1" x14ac:dyDescent="0.15"/>
    <row r="103" spans="33:34" ht="13.5" customHeight="1" x14ac:dyDescent="0.15"/>
    <row r="104" spans="33:34" ht="13.5" customHeight="1" x14ac:dyDescent="0.15">
      <c r="AG104" s="266"/>
      <c r="AH104" s="26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6"/>
    </row>
    <row r="117" spans="34:122" ht="13.5" customHeight="1" x14ac:dyDescent="0.15"/>
    <row r="118" spans="34:122" ht="13.5" customHeight="1" x14ac:dyDescent="0.15"/>
    <row r="119" spans="34:122" ht="13.5" customHeight="1" x14ac:dyDescent="0.15"/>
    <row r="120" spans="34:122" ht="13.5" customHeight="1" x14ac:dyDescent="0.15">
      <c r="AH120" s="266"/>
    </row>
    <row r="121" spans="34:122" ht="13.5" customHeight="1" x14ac:dyDescent="0.15">
      <c r="AH121" s="266"/>
    </row>
    <row r="122" spans="34:122" ht="13.5" customHeight="1" x14ac:dyDescent="0.15"/>
    <row r="123" spans="34:122" ht="13.5" customHeight="1" x14ac:dyDescent="0.15"/>
    <row r="124" spans="34:122" ht="13.5" customHeight="1" x14ac:dyDescent="0.15"/>
    <row r="125" spans="34:122" ht="13.5" customHeight="1" x14ac:dyDescent="0.15">
      <c r="DR125" s="266"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zbmrETf0ORNM289z40eo12wKRYZ1cEquArBiYk27ap8bZ1Sa54mquW6wNGqAaiSRoUQ2+8oPAfMDLf29nAaCw==" saltValue="lb4IAwfX7GvNydfuWONxA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46</v>
      </c>
      <c r="E2" s="130"/>
      <c r="F2" s="131" t="s">
        <v>567</v>
      </c>
      <c r="G2" s="132"/>
      <c r="H2" s="133"/>
    </row>
    <row r="3" spans="1:8" x14ac:dyDescent="0.15">
      <c r="A3" s="129" t="s">
        <v>560</v>
      </c>
      <c r="B3" s="134"/>
      <c r="C3" s="135"/>
      <c r="D3" s="136">
        <v>85983</v>
      </c>
      <c r="E3" s="137"/>
      <c r="F3" s="138">
        <v>90961</v>
      </c>
      <c r="G3" s="139"/>
      <c r="H3" s="140"/>
    </row>
    <row r="4" spans="1:8" x14ac:dyDescent="0.15">
      <c r="A4" s="141"/>
      <c r="B4" s="142"/>
      <c r="C4" s="143"/>
      <c r="D4" s="144">
        <v>32136</v>
      </c>
      <c r="E4" s="145"/>
      <c r="F4" s="146">
        <v>37720</v>
      </c>
      <c r="G4" s="147"/>
      <c r="H4" s="148"/>
    </row>
    <row r="5" spans="1:8" x14ac:dyDescent="0.15">
      <c r="A5" s="129" t="s">
        <v>562</v>
      </c>
      <c r="B5" s="134"/>
      <c r="C5" s="135"/>
      <c r="D5" s="136">
        <v>101693</v>
      </c>
      <c r="E5" s="137"/>
      <c r="F5" s="138">
        <v>106614</v>
      </c>
      <c r="G5" s="139"/>
      <c r="H5" s="140"/>
    </row>
    <row r="6" spans="1:8" x14ac:dyDescent="0.15">
      <c r="A6" s="141"/>
      <c r="B6" s="142"/>
      <c r="C6" s="143"/>
      <c r="D6" s="144">
        <v>48146</v>
      </c>
      <c r="E6" s="145"/>
      <c r="F6" s="146">
        <v>45545</v>
      </c>
      <c r="G6" s="147"/>
      <c r="H6" s="148"/>
    </row>
    <row r="7" spans="1:8" x14ac:dyDescent="0.15">
      <c r="A7" s="129" t="s">
        <v>563</v>
      </c>
      <c r="B7" s="134"/>
      <c r="C7" s="135"/>
      <c r="D7" s="136">
        <v>158368</v>
      </c>
      <c r="E7" s="137"/>
      <c r="F7" s="138">
        <v>85459</v>
      </c>
      <c r="G7" s="139"/>
      <c r="H7" s="140"/>
    </row>
    <row r="8" spans="1:8" x14ac:dyDescent="0.15">
      <c r="A8" s="141"/>
      <c r="B8" s="142"/>
      <c r="C8" s="143"/>
      <c r="D8" s="144">
        <v>67572</v>
      </c>
      <c r="E8" s="145"/>
      <c r="F8" s="146">
        <v>44378</v>
      </c>
      <c r="G8" s="147"/>
      <c r="H8" s="148"/>
    </row>
    <row r="9" spans="1:8" x14ac:dyDescent="0.15">
      <c r="A9" s="129" t="s">
        <v>564</v>
      </c>
      <c r="B9" s="134"/>
      <c r="C9" s="135"/>
      <c r="D9" s="136">
        <v>140233</v>
      </c>
      <c r="E9" s="137"/>
      <c r="F9" s="138">
        <v>83280</v>
      </c>
      <c r="G9" s="139"/>
      <c r="H9" s="140"/>
    </row>
    <row r="10" spans="1:8" x14ac:dyDescent="0.15">
      <c r="A10" s="141"/>
      <c r="B10" s="142"/>
      <c r="C10" s="143"/>
      <c r="D10" s="144">
        <v>45473</v>
      </c>
      <c r="E10" s="145"/>
      <c r="F10" s="146">
        <v>43123</v>
      </c>
      <c r="G10" s="147"/>
      <c r="H10" s="148"/>
    </row>
    <row r="11" spans="1:8" x14ac:dyDescent="0.15">
      <c r="A11" s="129" t="s">
        <v>565</v>
      </c>
      <c r="B11" s="134"/>
      <c r="C11" s="135"/>
      <c r="D11" s="136">
        <v>141802</v>
      </c>
      <c r="E11" s="137"/>
      <c r="F11" s="138">
        <v>88968</v>
      </c>
      <c r="G11" s="139"/>
      <c r="H11" s="140"/>
    </row>
    <row r="12" spans="1:8" x14ac:dyDescent="0.15">
      <c r="A12" s="141"/>
      <c r="B12" s="142"/>
      <c r="C12" s="149"/>
      <c r="D12" s="144">
        <v>52621</v>
      </c>
      <c r="E12" s="145"/>
      <c r="F12" s="146">
        <v>45482</v>
      </c>
      <c r="G12" s="147"/>
      <c r="H12" s="148"/>
    </row>
    <row r="13" spans="1:8" x14ac:dyDescent="0.15">
      <c r="A13" s="129"/>
      <c r="B13" s="134"/>
      <c r="C13" s="150"/>
      <c r="D13" s="151">
        <v>125616</v>
      </c>
      <c r="E13" s="152"/>
      <c r="F13" s="153">
        <v>91056</v>
      </c>
      <c r="G13" s="154"/>
      <c r="H13" s="140"/>
    </row>
    <row r="14" spans="1:8" x14ac:dyDescent="0.15">
      <c r="A14" s="141"/>
      <c r="B14" s="142"/>
      <c r="C14" s="143"/>
      <c r="D14" s="144">
        <v>49190</v>
      </c>
      <c r="E14" s="145"/>
      <c r="F14" s="146">
        <v>43250</v>
      </c>
      <c r="G14" s="147"/>
      <c r="H14" s="148"/>
    </row>
    <row r="17" spans="1:11" x14ac:dyDescent="0.15">
      <c r="A17" s="125" t="s">
        <v>47</v>
      </c>
    </row>
    <row r="18" spans="1:11" x14ac:dyDescent="0.15">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x14ac:dyDescent="0.15">
      <c r="A19" s="155" t="s">
        <v>48</v>
      </c>
      <c r="B19" s="155">
        <f>ROUND(VALUE(SUBSTITUTE(実質収支比率等に係る経年分析!F$48,"▲","-")),2)</f>
        <v>4.6500000000000004</v>
      </c>
      <c r="C19" s="155">
        <f>ROUND(VALUE(SUBSTITUTE(実質収支比率等に係る経年分析!G$48,"▲","-")),2)</f>
        <v>2.2999999999999998</v>
      </c>
      <c r="D19" s="155">
        <f>ROUND(VALUE(SUBSTITUTE(実質収支比率等に係る経年分析!H$48,"▲","-")),2)</f>
        <v>5.41</v>
      </c>
      <c r="E19" s="155">
        <f>ROUND(VALUE(SUBSTITUTE(実質収支比率等に係る経年分析!I$48,"▲","-")),2)</f>
        <v>5.48</v>
      </c>
      <c r="F19" s="155">
        <f>ROUND(VALUE(SUBSTITUTE(実質収支比率等に係る経年分析!J$48,"▲","-")),2)</f>
        <v>6.23</v>
      </c>
    </row>
    <row r="20" spans="1:11" x14ac:dyDescent="0.15">
      <c r="A20" s="155" t="s">
        <v>49</v>
      </c>
      <c r="B20" s="155">
        <f>ROUND(VALUE(SUBSTITUTE(実質収支比率等に係る経年分析!F$47,"▲","-")),2)</f>
        <v>19.88</v>
      </c>
      <c r="C20" s="155">
        <f>ROUND(VALUE(SUBSTITUTE(実質収支比率等に係る経年分析!G$47,"▲","-")),2)</f>
        <v>18.2</v>
      </c>
      <c r="D20" s="155">
        <f>ROUND(VALUE(SUBSTITUTE(実質収支比率等に係る経年分析!H$47,"▲","-")),2)</f>
        <v>15.87</v>
      </c>
      <c r="E20" s="155">
        <f>ROUND(VALUE(SUBSTITUTE(実質収支比率等に係る経年分析!I$47,"▲","-")),2)</f>
        <v>14.26</v>
      </c>
      <c r="F20" s="155">
        <f>ROUND(VALUE(SUBSTITUTE(実質収支比率等に係る経年分析!J$47,"▲","-")),2)</f>
        <v>15.59</v>
      </c>
    </row>
    <row r="21" spans="1:11" x14ac:dyDescent="0.15">
      <c r="A21" s="155" t="s">
        <v>50</v>
      </c>
      <c r="B21" s="155">
        <f>IF(ISNUMBER(VALUE(SUBSTITUTE(実質収支比率等に係る経年分析!F$49,"▲","-"))),ROUND(VALUE(SUBSTITUTE(実質収支比率等に係る経年分析!F$49,"▲","-")),2),NA())</f>
        <v>0.13</v>
      </c>
      <c r="C21" s="155">
        <f>IF(ISNUMBER(VALUE(SUBSTITUTE(実質収支比率等に係る経年分析!G$49,"▲","-"))),ROUND(VALUE(SUBSTITUTE(実質収支比率等に係る経年分析!G$49,"▲","-")),2),NA())</f>
        <v>-4.26</v>
      </c>
      <c r="D21" s="155">
        <f>IF(ISNUMBER(VALUE(SUBSTITUTE(実質収支比率等に係る経年分析!H$49,"▲","-"))),ROUND(VALUE(SUBSTITUTE(実質収支比率等に係る経年分析!H$49,"▲","-")),2),NA())</f>
        <v>0.83</v>
      </c>
      <c r="E21" s="155">
        <f>IF(ISNUMBER(VALUE(SUBSTITUTE(実質収支比率等に係る経年分析!I$49,"▲","-"))),ROUND(VALUE(SUBSTITUTE(実質収支比率等に係る経年分析!I$49,"▲","-")),2),NA())</f>
        <v>-2.3199999999999998</v>
      </c>
      <c r="F21" s="155">
        <f>IF(ISNUMBER(VALUE(SUBSTITUTE(実質収支比率等に係る経年分析!J$49,"▲","-"))),ROUND(VALUE(SUBSTITUTE(実質収支比率等に係る経年分析!J$49,"▲","-")),2),NA())</f>
        <v>1.64</v>
      </c>
    </row>
    <row r="24" spans="1:11" x14ac:dyDescent="0.15">
      <c r="A24" s="125" t="s">
        <v>51</v>
      </c>
    </row>
    <row r="25" spans="1:11" x14ac:dyDescent="0.15">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x14ac:dyDescent="0.15">
      <c r="A26" s="156"/>
      <c r="B26" s="156" t="s">
        <v>52</v>
      </c>
      <c r="C26" s="156" t="s">
        <v>53</v>
      </c>
      <c r="D26" s="156" t="s">
        <v>52</v>
      </c>
      <c r="E26" s="156" t="s">
        <v>53</v>
      </c>
      <c r="F26" s="156" t="s">
        <v>52</v>
      </c>
      <c r="G26" s="156" t="s">
        <v>53</v>
      </c>
      <c r="H26" s="156" t="s">
        <v>52</v>
      </c>
      <c r="I26" s="156" t="s">
        <v>53</v>
      </c>
      <c r="J26" s="156" t="s">
        <v>52</v>
      </c>
      <c r="K26" s="156" t="s">
        <v>53</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1.72</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1.79</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0.16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0.23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0.14000000000000001</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簡易水道事業特別会計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0.02</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0.05</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0.06</v>
      </c>
    </row>
    <row r="30" spans="1:11" x14ac:dyDescent="0.15">
      <c r="A30" s="156" t="str">
        <f>IF(連結実質赤字比率に係る赤字・黒字の構成分析!C$40="",NA(),連結実質赤字比率に係る赤字・黒字の構成分析!C$40)</f>
        <v>福島診療所事業特別会計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0.32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7.0000000000000007E-2</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v>
      </c>
    </row>
    <row r="31" spans="1:11" x14ac:dyDescent="0.15">
      <c r="A31" s="156" t="str">
        <f>IF(連結実質赤字比率に係る赤字・黒字の構成分析!C$39="",NA(),連結実質赤字比率に係る赤字・黒字の構成分析!C$39)</f>
        <v>下水道事業会計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0.32</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0.33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0.4</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0.56999999999999995</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0.73</v>
      </c>
    </row>
    <row r="32" spans="1:11" x14ac:dyDescent="0.15">
      <c r="A32" s="156" t="str">
        <f>IF(連結実質赤字比率に係る赤字・黒字の構成分析!C$38="",NA(),連結実質赤字比率に係る赤字・黒字の構成分析!C$38)</f>
        <v>介護保険特別会計（保険事業勘定）</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0.9</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0.44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0.62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0.8</v>
      </c>
    </row>
    <row r="33" spans="1:16" x14ac:dyDescent="0.15">
      <c r="A33" s="156" t="str">
        <f>IF(連結実質赤字比率に係る赤字・黒字の構成分析!C$37="",NA(),連結実質赤字比率に係る赤字・黒字の構成分析!C$37)</f>
        <v>国民健康保険特別会計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1.79</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2.79</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1.18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0.86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1.57</v>
      </c>
    </row>
    <row r="34" spans="1:16" x14ac:dyDescent="0.15">
      <c r="A34" s="156" t="str">
        <f>IF(連結実質赤字比率に係る赤字・黒字の構成分析!C$36="",NA(),連結実質赤字比率に係る赤字・黒字の構成分析!C$36)</f>
        <v>工業用水道事業会計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3.59</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3.91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4.32</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4.75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5.16</v>
      </c>
    </row>
    <row r="35" spans="1:16" x14ac:dyDescent="0.15">
      <c r="A35" s="156" t="str">
        <f>IF(連結実質赤字比率に係る赤字・黒字の構成分析!C$35="",NA(),連結実質赤字比率に係る赤字・黒字の構成分析!C$35)</f>
        <v>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4.1100000000000003</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3.41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3.81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5.49</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5.26</v>
      </c>
    </row>
    <row r="36" spans="1:16" x14ac:dyDescent="0.15">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4.63</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2.2799999999999998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5.37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5.44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v>
      </c>
    </row>
    <row r="39" spans="1:16" x14ac:dyDescent="0.15">
      <c r="A39" s="125" t="s">
        <v>54</v>
      </c>
    </row>
    <row r="40" spans="1:16" x14ac:dyDescent="0.15">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x14ac:dyDescent="0.15">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x14ac:dyDescent="0.15">
      <c r="A42" s="157" t="s">
        <v>57</v>
      </c>
      <c r="B42" s="157"/>
      <c r="C42" s="157"/>
      <c r="D42" s="157">
        <f>'実質公債費比率（分子）の構造'!K$52</f>
        <v>2069</v>
      </c>
      <c r="E42" s="157"/>
      <c r="F42" s="157"/>
      <c r="G42" s="157">
        <f>'実質公債費比率（分子）の構造'!L$52</f>
        <v>2077</v>
      </c>
      <c r="H42" s="157"/>
      <c r="I42" s="157"/>
      <c r="J42" s="157">
        <f>'実質公債費比率（分子）の構造'!M$52</f>
        <v>2050</v>
      </c>
      <c r="K42" s="157"/>
      <c r="L42" s="157"/>
      <c r="M42" s="157">
        <f>'実質公債費比率（分子）の構造'!N$52</f>
        <v>1973</v>
      </c>
      <c r="N42" s="157"/>
      <c r="O42" s="157"/>
      <c r="P42" s="157">
        <f>'実質公債費比率（分子）の構造'!O$52</f>
        <v>1891</v>
      </c>
    </row>
    <row r="43" spans="1:16" x14ac:dyDescent="0.15">
      <c r="A43" s="157" t="s">
        <v>58</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59</v>
      </c>
      <c r="B44" s="157">
        <f>'実質公債費比率（分子）の構造'!K$50</f>
        <v>131</v>
      </c>
      <c r="C44" s="157"/>
      <c r="D44" s="157"/>
      <c r="E44" s="157">
        <f>'実質公債費比率（分子）の構造'!L$50</f>
        <v>119</v>
      </c>
      <c r="F44" s="157"/>
      <c r="G44" s="157"/>
      <c r="H44" s="157">
        <f>'実質公債費比率（分子）の構造'!M$50</f>
        <v>103</v>
      </c>
      <c r="I44" s="157"/>
      <c r="J44" s="157"/>
      <c r="K44" s="157">
        <f>'実質公債費比率（分子）の構造'!N$50</f>
        <v>77</v>
      </c>
      <c r="L44" s="157"/>
      <c r="M44" s="157"/>
      <c r="N44" s="157">
        <f>'実質公債費比率（分子）の構造'!O$50</f>
        <v>67</v>
      </c>
      <c r="O44" s="157"/>
      <c r="P44" s="157"/>
    </row>
    <row r="45" spans="1:16" x14ac:dyDescent="0.15">
      <c r="A45" s="157" t="s">
        <v>60</v>
      </c>
      <c r="B45" s="157">
        <f>'実質公債費比率（分子）の構造'!K$49</f>
        <v>265</v>
      </c>
      <c r="C45" s="157"/>
      <c r="D45" s="157"/>
      <c r="E45" s="157">
        <f>'実質公債費比率（分子）の構造'!L$49</f>
        <v>265</v>
      </c>
      <c r="F45" s="157"/>
      <c r="G45" s="157"/>
      <c r="H45" s="157">
        <f>'実質公債費比率（分子）の構造'!M$49</f>
        <v>265</v>
      </c>
      <c r="I45" s="157"/>
      <c r="J45" s="157"/>
      <c r="K45" s="157">
        <f>'実質公債費比率（分子）の構造'!N$49</f>
        <v>265</v>
      </c>
      <c r="L45" s="157"/>
      <c r="M45" s="157"/>
      <c r="N45" s="157">
        <f>'実質公債費比率（分子）の構造'!O$49</f>
        <v>265</v>
      </c>
      <c r="O45" s="157"/>
      <c r="P45" s="157"/>
    </row>
    <row r="46" spans="1:16" x14ac:dyDescent="0.15">
      <c r="A46" s="157" t="s">
        <v>61</v>
      </c>
      <c r="B46" s="157">
        <f>'実質公債費比率（分子）の構造'!K$48</f>
        <v>419</v>
      </c>
      <c r="C46" s="157"/>
      <c r="D46" s="157"/>
      <c r="E46" s="157">
        <f>'実質公債費比率（分子）の構造'!L$48</f>
        <v>494</v>
      </c>
      <c r="F46" s="157"/>
      <c r="G46" s="157"/>
      <c r="H46" s="157">
        <f>'実質公債費比率（分子）の構造'!M$48</f>
        <v>495</v>
      </c>
      <c r="I46" s="157"/>
      <c r="J46" s="157"/>
      <c r="K46" s="157">
        <f>'実質公債費比率（分子）の構造'!N$48</f>
        <v>428</v>
      </c>
      <c r="L46" s="157"/>
      <c r="M46" s="157"/>
      <c r="N46" s="157">
        <f>'実質公債費比率（分子）の構造'!O$48</f>
        <v>441</v>
      </c>
      <c r="O46" s="157"/>
      <c r="P46" s="157"/>
    </row>
    <row r="47" spans="1:16" x14ac:dyDescent="0.15">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15">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64</v>
      </c>
      <c r="B49" s="157">
        <f>'実質公債費比率（分子）の構造'!K$45</f>
        <v>2169</v>
      </c>
      <c r="C49" s="157"/>
      <c r="D49" s="157"/>
      <c r="E49" s="157">
        <f>'実質公債費比率（分子）の構造'!L$45</f>
        <v>2158</v>
      </c>
      <c r="F49" s="157"/>
      <c r="G49" s="157"/>
      <c r="H49" s="157">
        <f>'実質公債費比率（分子）の構造'!M$45</f>
        <v>2169</v>
      </c>
      <c r="I49" s="157"/>
      <c r="J49" s="157"/>
      <c r="K49" s="157">
        <f>'実質公債費比率（分子）の構造'!N$45</f>
        <v>2078</v>
      </c>
      <c r="L49" s="157"/>
      <c r="M49" s="157"/>
      <c r="N49" s="157">
        <f>'実質公債費比率（分子）の構造'!O$45</f>
        <v>2052</v>
      </c>
      <c r="O49" s="157"/>
      <c r="P49" s="157"/>
    </row>
    <row r="50" spans="1:16" x14ac:dyDescent="0.15">
      <c r="A50" s="157" t="s">
        <v>65</v>
      </c>
      <c r="B50" s="157" t="e">
        <f>NA()</f>
        <v>#N/A</v>
      </c>
      <c r="C50" s="157">
        <f>IF(ISNUMBER('実質公債費比率（分子）の構造'!K$53),'実質公債費比率（分子）の構造'!K$53,NA())</f>
        <v>915</v>
      </c>
      <c r="D50" s="157" t="e">
        <f>NA()</f>
        <v>#N/A</v>
      </c>
      <c r="E50" s="157" t="e">
        <f>NA()</f>
        <v>#N/A</v>
      </c>
      <c r="F50" s="157">
        <f>IF(ISNUMBER('実質公債費比率（分子）の構造'!L$53),'実質公債費比率（分子）の構造'!L$53,NA())</f>
        <v>959</v>
      </c>
      <c r="G50" s="157" t="e">
        <f>NA()</f>
        <v>#N/A</v>
      </c>
      <c r="H50" s="157" t="e">
        <f>NA()</f>
        <v>#N/A</v>
      </c>
      <c r="I50" s="157">
        <f>IF(ISNUMBER('実質公債費比率（分子）の構造'!M$53),'実質公債費比率（分子）の構造'!M$53,NA())</f>
        <v>982</v>
      </c>
      <c r="J50" s="157" t="e">
        <f>NA()</f>
        <v>#N/A</v>
      </c>
      <c r="K50" s="157" t="e">
        <f>NA()</f>
        <v>#N/A</v>
      </c>
      <c r="L50" s="157">
        <f>IF(ISNUMBER('実質公債費比率（分子）の構造'!N$53),'実質公債費比率（分子）の構造'!N$53,NA())</f>
        <v>875</v>
      </c>
      <c r="M50" s="157" t="e">
        <f>NA()</f>
        <v>#N/A</v>
      </c>
      <c r="N50" s="157" t="e">
        <f>NA()</f>
        <v>#N/A</v>
      </c>
      <c r="O50" s="157">
        <f>IF(ISNUMBER('実質公債費比率（分子）の構造'!O$53),'実質公債費比率（分子）の構造'!O$53,NA())</f>
        <v>934</v>
      </c>
      <c r="P50" s="157" t="e">
        <f>NA()</f>
        <v>#N/A</v>
      </c>
    </row>
    <row r="53" spans="1:16" x14ac:dyDescent="0.15">
      <c r="A53" s="125" t="s">
        <v>66</v>
      </c>
    </row>
    <row r="54" spans="1:16" x14ac:dyDescent="0.15">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x14ac:dyDescent="0.15">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x14ac:dyDescent="0.15">
      <c r="A56" s="156" t="s">
        <v>37</v>
      </c>
      <c r="B56" s="156"/>
      <c r="C56" s="156"/>
      <c r="D56" s="156">
        <f>'将来負担比率（分子）の構造'!I$52</f>
        <v>16726</v>
      </c>
      <c r="E56" s="156"/>
      <c r="F56" s="156"/>
      <c r="G56" s="156">
        <f>'将来負担比率（分子）の構造'!J$52</f>
        <v>17001</v>
      </c>
      <c r="H56" s="156"/>
      <c r="I56" s="156"/>
      <c r="J56" s="156">
        <f>'将来負担比率（分子）の構造'!K$52</f>
        <v>17679</v>
      </c>
      <c r="K56" s="156"/>
      <c r="L56" s="156"/>
      <c r="M56" s="156">
        <f>'将来負担比率（分子）の構造'!L$52</f>
        <v>17312</v>
      </c>
      <c r="N56" s="156"/>
      <c r="O56" s="156"/>
      <c r="P56" s="156">
        <f>'将来負担比率（分子）の構造'!M$52</f>
        <v>17395</v>
      </c>
    </row>
    <row r="57" spans="1:16" x14ac:dyDescent="0.15">
      <c r="A57" s="156" t="s">
        <v>36</v>
      </c>
      <c r="B57" s="156"/>
      <c r="C57" s="156"/>
      <c r="D57" s="156">
        <f>'将来負担比率（分子）の構造'!I$51</f>
        <v>1053</v>
      </c>
      <c r="E57" s="156"/>
      <c r="F57" s="156"/>
      <c r="G57" s="156">
        <f>'将来負担比率（分子）の構造'!J$51</f>
        <v>1059</v>
      </c>
      <c r="H57" s="156"/>
      <c r="I57" s="156"/>
      <c r="J57" s="156">
        <f>'将来負担比率（分子）の構造'!K$51</f>
        <v>1201</v>
      </c>
      <c r="K57" s="156"/>
      <c r="L57" s="156"/>
      <c r="M57" s="156">
        <f>'将来負担比率（分子）の構造'!L$51</f>
        <v>1260</v>
      </c>
      <c r="N57" s="156"/>
      <c r="O57" s="156"/>
      <c r="P57" s="156">
        <f>'将来負担比率（分子）の構造'!M$51</f>
        <v>1185</v>
      </c>
    </row>
    <row r="58" spans="1:16" x14ac:dyDescent="0.15">
      <c r="A58" s="156" t="s">
        <v>35</v>
      </c>
      <c r="B58" s="156"/>
      <c r="C58" s="156"/>
      <c r="D58" s="156">
        <f>'将来負担比率（分子）の構造'!I$50</f>
        <v>4343</v>
      </c>
      <c r="E58" s="156"/>
      <c r="F58" s="156"/>
      <c r="G58" s="156">
        <f>'将来負担比率（分子）の構造'!J$50</f>
        <v>4105</v>
      </c>
      <c r="H58" s="156"/>
      <c r="I58" s="156"/>
      <c r="J58" s="156">
        <f>'将来負担比率（分子）の構造'!K$50</f>
        <v>4333</v>
      </c>
      <c r="K58" s="156"/>
      <c r="L58" s="156"/>
      <c r="M58" s="156">
        <f>'将来負担比率（分子）の構造'!L$50</f>
        <v>4514</v>
      </c>
      <c r="N58" s="156"/>
      <c r="O58" s="156"/>
      <c r="P58" s="156">
        <f>'将来負担比率（分子）の構造'!M$50</f>
        <v>4719</v>
      </c>
    </row>
    <row r="59" spans="1:16" x14ac:dyDescent="0.15">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30</v>
      </c>
      <c r="B61" s="156">
        <f>'将来負担比率（分子）の構造'!I$46</f>
        <v>7</v>
      </c>
      <c r="C61" s="156"/>
      <c r="D61" s="156"/>
      <c r="E61" s="156">
        <f>'将来負担比率（分子）の構造'!J$46</f>
        <v>7</v>
      </c>
      <c r="F61" s="156"/>
      <c r="G61" s="156"/>
      <c r="H61" s="156">
        <f>'将来負担比率（分子）の構造'!K$46</f>
        <v>6</v>
      </c>
      <c r="I61" s="156"/>
      <c r="J61" s="156"/>
      <c r="K61" s="156">
        <f>'将来負担比率（分子）の構造'!L$46</f>
        <v>14</v>
      </c>
      <c r="L61" s="156"/>
      <c r="M61" s="156"/>
      <c r="N61" s="156">
        <f>'将来負担比率（分子）の構造'!M$46</f>
        <v>52</v>
      </c>
      <c r="O61" s="156"/>
      <c r="P61" s="156"/>
    </row>
    <row r="62" spans="1:16" x14ac:dyDescent="0.15">
      <c r="A62" s="156" t="s">
        <v>29</v>
      </c>
      <c r="B62" s="156">
        <f>'将来負担比率（分子）の構造'!I$45</f>
        <v>3638</v>
      </c>
      <c r="C62" s="156"/>
      <c r="D62" s="156"/>
      <c r="E62" s="156">
        <f>'将来負担比率（分子）の構造'!J$45</f>
        <v>3537</v>
      </c>
      <c r="F62" s="156"/>
      <c r="G62" s="156"/>
      <c r="H62" s="156">
        <f>'将来負担比率（分子）の構造'!K$45</f>
        <v>3367</v>
      </c>
      <c r="I62" s="156"/>
      <c r="J62" s="156"/>
      <c r="K62" s="156">
        <f>'将来負担比率（分子）の構造'!L$45</f>
        <v>3412</v>
      </c>
      <c r="L62" s="156"/>
      <c r="M62" s="156"/>
      <c r="N62" s="156">
        <f>'将来負担比率（分子）の構造'!M$45</f>
        <v>3356</v>
      </c>
      <c r="O62" s="156"/>
      <c r="P62" s="156"/>
    </row>
    <row r="63" spans="1:16" x14ac:dyDescent="0.15">
      <c r="A63" s="156" t="s">
        <v>28</v>
      </c>
      <c r="B63" s="156">
        <f>'将来負担比率（分子）の構造'!I$44</f>
        <v>1251</v>
      </c>
      <c r="C63" s="156"/>
      <c r="D63" s="156"/>
      <c r="E63" s="156">
        <f>'将来負担比率（分子）の構造'!J$44</f>
        <v>1001</v>
      </c>
      <c r="F63" s="156"/>
      <c r="G63" s="156"/>
      <c r="H63" s="156">
        <f>'将来負担比率（分子）の構造'!K$44</f>
        <v>747</v>
      </c>
      <c r="I63" s="156"/>
      <c r="J63" s="156"/>
      <c r="K63" s="156">
        <f>'将来負担比率（分子）の構造'!L$44</f>
        <v>490</v>
      </c>
      <c r="L63" s="156"/>
      <c r="M63" s="156"/>
      <c r="N63" s="156">
        <f>'将来負担比率（分子）の構造'!M$44</f>
        <v>415</v>
      </c>
      <c r="O63" s="156"/>
      <c r="P63" s="156"/>
    </row>
    <row r="64" spans="1:16" x14ac:dyDescent="0.15">
      <c r="A64" s="156" t="s">
        <v>27</v>
      </c>
      <c r="B64" s="156">
        <f>'将来負担比率（分子）の構造'!I$43</f>
        <v>5386</v>
      </c>
      <c r="C64" s="156"/>
      <c r="D64" s="156"/>
      <c r="E64" s="156">
        <f>'将来負担比率（分子）の構造'!J$43</f>
        <v>5130</v>
      </c>
      <c r="F64" s="156"/>
      <c r="G64" s="156"/>
      <c r="H64" s="156">
        <f>'将来負担比率（分子）の構造'!K$43</f>
        <v>4959</v>
      </c>
      <c r="I64" s="156"/>
      <c r="J64" s="156"/>
      <c r="K64" s="156">
        <f>'将来負担比率（分子）の構造'!L$43</f>
        <v>4930</v>
      </c>
      <c r="L64" s="156"/>
      <c r="M64" s="156"/>
      <c r="N64" s="156">
        <f>'将来負担比率（分子）の構造'!M$43</f>
        <v>4927</v>
      </c>
      <c r="O64" s="156"/>
      <c r="P64" s="156"/>
    </row>
    <row r="65" spans="1:16" x14ac:dyDescent="0.15">
      <c r="A65" s="156" t="s">
        <v>26</v>
      </c>
      <c r="B65" s="156">
        <f>'将来負担比率（分子）の構造'!I$42</f>
        <v>561</v>
      </c>
      <c r="C65" s="156"/>
      <c r="D65" s="156"/>
      <c r="E65" s="156">
        <f>'将来負担比率（分子）の構造'!J$42</f>
        <v>458</v>
      </c>
      <c r="F65" s="156"/>
      <c r="G65" s="156"/>
      <c r="H65" s="156">
        <f>'将来負担比率（分子）の構造'!K$42</f>
        <v>384</v>
      </c>
      <c r="I65" s="156"/>
      <c r="J65" s="156"/>
      <c r="K65" s="156">
        <f>'将来負担比率（分子）の構造'!L$42</f>
        <v>308</v>
      </c>
      <c r="L65" s="156"/>
      <c r="M65" s="156"/>
      <c r="N65" s="156">
        <f>'将来負担比率（分子）の構造'!M$42</f>
        <v>242</v>
      </c>
      <c r="O65" s="156"/>
      <c r="P65" s="156"/>
    </row>
    <row r="66" spans="1:16" x14ac:dyDescent="0.15">
      <c r="A66" s="156" t="s">
        <v>25</v>
      </c>
      <c r="B66" s="156">
        <f>'将来負担比率（分子）の構造'!I$41</f>
        <v>18346</v>
      </c>
      <c r="C66" s="156"/>
      <c r="D66" s="156"/>
      <c r="E66" s="156">
        <f>'将来負担比率（分子）の構造'!J$41</f>
        <v>18893</v>
      </c>
      <c r="F66" s="156"/>
      <c r="G66" s="156"/>
      <c r="H66" s="156">
        <f>'将来負担比率（分子）の構造'!K$41</f>
        <v>20049</v>
      </c>
      <c r="I66" s="156"/>
      <c r="J66" s="156"/>
      <c r="K66" s="156">
        <f>'将来負担比率（分子）の構造'!L$41</f>
        <v>20108</v>
      </c>
      <c r="L66" s="156"/>
      <c r="M66" s="156"/>
      <c r="N66" s="156">
        <f>'将来負担比率（分子）の構造'!M$41</f>
        <v>20228</v>
      </c>
      <c r="O66" s="156"/>
      <c r="P66" s="156"/>
    </row>
    <row r="67" spans="1:16" x14ac:dyDescent="0.15">
      <c r="A67" s="156" t="s">
        <v>69</v>
      </c>
      <c r="B67" s="156" t="e">
        <f>NA()</f>
        <v>#N/A</v>
      </c>
      <c r="C67" s="156">
        <f>IF(ISNUMBER('将来負担比率（分子）の構造'!I$53), IF('将来負担比率（分子）の構造'!I$53 &lt; 0, 0, '将来負担比率（分子）の構造'!I$53), NA())</f>
        <v>7067</v>
      </c>
      <c r="D67" s="156" t="e">
        <f>NA()</f>
        <v>#N/A</v>
      </c>
      <c r="E67" s="156" t="e">
        <f>NA()</f>
        <v>#N/A</v>
      </c>
      <c r="F67" s="156">
        <f>IF(ISNUMBER('将来負担比率（分子）の構造'!J$53), IF('将来負担比率（分子）の構造'!J$53 &lt; 0, 0, '将来負担比率（分子）の構造'!J$53), NA())</f>
        <v>6862</v>
      </c>
      <c r="G67" s="156" t="e">
        <f>NA()</f>
        <v>#N/A</v>
      </c>
      <c r="H67" s="156" t="e">
        <f>NA()</f>
        <v>#N/A</v>
      </c>
      <c r="I67" s="156">
        <f>IF(ISNUMBER('将来負担比率（分子）の構造'!K$53), IF('将来負担比率（分子）の構造'!K$53 &lt; 0, 0, '将来負担比率（分子）の構造'!K$53), NA())</f>
        <v>6300</v>
      </c>
      <c r="J67" s="156" t="e">
        <f>NA()</f>
        <v>#N/A</v>
      </c>
      <c r="K67" s="156" t="e">
        <f>NA()</f>
        <v>#N/A</v>
      </c>
      <c r="L67" s="156">
        <f>IF(ISNUMBER('将来負担比率（分子）の構造'!L$53), IF('将来負担比率（分子）の構造'!L$53 &lt; 0, 0, '将来負担比率（分子）の構造'!L$53), NA())</f>
        <v>6176</v>
      </c>
      <c r="M67" s="156" t="e">
        <f>NA()</f>
        <v>#N/A</v>
      </c>
      <c r="N67" s="156" t="e">
        <f>NA()</f>
        <v>#N/A</v>
      </c>
      <c r="O67" s="156">
        <f>IF(ISNUMBER('将来負担比率（分子）の構造'!M$53), IF('将来負担比率（分子）の構造'!M$53 &lt; 0, 0, '将来負担比率（分子）の構造'!M$53), NA())</f>
        <v>5920</v>
      </c>
      <c r="P67" s="156" t="e">
        <f>NA()</f>
        <v>#N/A</v>
      </c>
    </row>
    <row r="70" spans="1:16" x14ac:dyDescent="0.15">
      <c r="A70" s="158" t="s">
        <v>70</v>
      </c>
      <c r="B70" s="158"/>
      <c r="C70" s="158"/>
      <c r="D70" s="158"/>
      <c r="E70" s="158"/>
      <c r="F70" s="158"/>
    </row>
    <row r="71" spans="1:16" x14ac:dyDescent="0.15">
      <c r="A71" s="159"/>
      <c r="B71" s="159" t="str">
        <f>基金残高に係る経年分析!F54</f>
        <v>H27</v>
      </c>
      <c r="C71" s="159" t="str">
        <f>基金残高に係る経年分析!G54</f>
        <v>H28</v>
      </c>
      <c r="D71" s="159" t="str">
        <f>基金残高に係る経年分析!H54</f>
        <v>H29</v>
      </c>
    </row>
    <row r="72" spans="1:16" x14ac:dyDescent="0.15">
      <c r="A72" s="159" t="s">
        <v>71</v>
      </c>
      <c r="B72" s="160">
        <f>基金残高に係る経年分析!F55</f>
        <v>1550</v>
      </c>
      <c r="C72" s="160">
        <f>基金残高に係る経年分析!G55</f>
        <v>1343</v>
      </c>
      <c r="D72" s="160">
        <f>基金残高に係る経年分析!H55</f>
        <v>1436</v>
      </c>
    </row>
    <row r="73" spans="1:16" x14ac:dyDescent="0.15">
      <c r="A73" s="159" t="s">
        <v>72</v>
      </c>
      <c r="B73" s="160">
        <f>基金残高に係る経年分析!F56</f>
        <v>689</v>
      </c>
      <c r="C73" s="160">
        <f>基金残高に係る経年分析!G56</f>
        <v>701</v>
      </c>
      <c r="D73" s="160">
        <f>基金残高に係る経年分析!H56</f>
        <v>704</v>
      </c>
    </row>
    <row r="74" spans="1:16" x14ac:dyDescent="0.15">
      <c r="A74" s="159" t="s">
        <v>73</v>
      </c>
      <c r="B74" s="160">
        <f>基金残高に係る経年分析!F57</f>
        <v>4593</v>
      </c>
      <c r="C74" s="160">
        <f>基金残高に係る経年分析!G57</f>
        <v>4843</v>
      </c>
      <c r="D74" s="160">
        <f>基金残高に係る経年分析!H57</f>
        <v>5033</v>
      </c>
    </row>
  </sheetData>
  <sheetProtection algorithmName="SHA-512" hashValue="eTiT5cqgd5f+An/Ig3RJKQDKp9hhWMh9CnFXZws9cspEjP4hbjXQepHz12lfPDv/eUZi91TNLjcl8MNUJjDazA==" saltValue="LDZiwnDUggr6eH9gCk3+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2019-10-24T05:06:37Z</cp:lastPrinted>
  <dcterms:created xsi:type="dcterms:W3CDTF">2019-02-14T05:01:55Z</dcterms:created>
  <dcterms:modified xsi:type="dcterms:W3CDTF">2019-10-25T04:10:16Z</dcterms:modified>
  <cp:category/>
</cp:coreProperties>
</file>