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OSIZTwFRiT36lTOnhZvtqrcjFZTxU16bgKYewKeGTCEwi6Txmqjv2WcxjorNI2b2HGnz6S9rMJREW+EMSYiHqQ==" workbookSaltValue="Z0uRPlvxwJMXxolNGwa3+Q==" workbookSpinCount="100000" lockStructure="1"/>
  <bookViews>
    <workbookView xWindow="0" yWindow="0" windowWidth="28800" windowHeight="11910"/>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KC80" i="4" s="1"/>
  <c r="ES7" i="5"/>
  <c r="JJ80" i="4" s="1"/>
  <c r="ER7" i="5"/>
  <c r="EQ7" i="5"/>
  <c r="EP7" i="5"/>
  <c r="EO7" i="5"/>
  <c r="EN7" i="5"/>
  <c r="EL7" i="5"/>
  <c r="EK7" i="5"/>
  <c r="EJ7" i="5"/>
  <c r="GA80" i="4" s="1"/>
  <c r="EI7" i="5"/>
  <c r="EH7" i="5"/>
  <c r="EG7" i="5"/>
  <c r="HM79" i="4" s="1"/>
  <c r="EF7" i="5"/>
  <c r="GT79" i="4" s="1"/>
  <c r="EE7" i="5"/>
  <c r="ED7" i="5"/>
  <c r="FH79" i="4" s="1"/>
  <c r="EC7" i="5"/>
  <c r="EO79" i="4" s="1"/>
  <c r="EA7" i="5"/>
  <c r="DZ7" i="5"/>
  <c r="DY7" i="5"/>
  <c r="DX7" i="5"/>
  <c r="DW7" i="5"/>
  <c r="DV7" i="5"/>
  <c r="DU7" i="5"/>
  <c r="DT7" i="5"/>
  <c r="BG79" i="4" s="1"/>
  <c r="DS7" i="5"/>
  <c r="AN79" i="4" s="1"/>
  <c r="DR7" i="5"/>
  <c r="DP7" i="5"/>
  <c r="DO7" i="5"/>
  <c r="LY56" i="4" s="1"/>
  <c r="DN7" i="5"/>
  <c r="LJ56" i="4" s="1"/>
  <c r="DM7" i="5"/>
  <c r="DL7" i="5"/>
  <c r="DK7" i="5"/>
  <c r="DJ7" i="5"/>
  <c r="LY55" i="4" s="1"/>
  <c r="DI7" i="5"/>
  <c r="DH7" i="5"/>
  <c r="DG7" i="5"/>
  <c r="DE7" i="5"/>
  <c r="IZ56" i="4" s="1"/>
  <c r="DD7" i="5"/>
  <c r="DC7" i="5"/>
  <c r="DB7" i="5"/>
  <c r="DA7" i="5"/>
  <c r="GR56" i="4" s="1"/>
  <c r="CZ7" i="5"/>
  <c r="CY7" i="5"/>
  <c r="CX7" i="5"/>
  <c r="CW7" i="5"/>
  <c r="CV7" i="5"/>
  <c r="CT7" i="5"/>
  <c r="CS7" i="5"/>
  <c r="CR7" i="5"/>
  <c r="CQ7" i="5"/>
  <c r="CP7" i="5"/>
  <c r="CO7" i="5"/>
  <c r="FL55" i="4" s="1"/>
  <c r="CN7" i="5"/>
  <c r="EW55" i="4" s="1"/>
  <c r="CM7" i="5"/>
  <c r="CL7" i="5"/>
  <c r="DS55" i="4" s="1"/>
  <c r="CK7" i="5"/>
  <c r="DD55" i="4" s="1"/>
  <c r="CI7" i="5"/>
  <c r="BX56" i="4" s="1"/>
  <c r="CH7" i="5"/>
  <c r="CG7" i="5"/>
  <c r="AT56" i="4" s="1"/>
  <c r="CF7" i="5"/>
  <c r="AE56" i="4" s="1"/>
  <c r="CE7" i="5"/>
  <c r="P56" i="4" s="1"/>
  <c r="CD7" i="5"/>
  <c r="CC7" i="5"/>
  <c r="CB7" i="5"/>
  <c r="AT55" i="4" s="1"/>
  <c r="CA7" i="5"/>
  <c r="AE55" i="4" s="1"/>
  <c r="BZ7" i="5"/>
  <c r="BX7" i="5"/>
  <c r="BW7" i="5"/>
  <c r="LY34" i="4" s="1"/>
  <c r="BV7" i="5"/>
  <c r="LJ34" i="4" s="1"/>
  <c r="BU7" i="5"/>
  <c r="BT7" i="5"/>
  <c r="BS7" i="5"/>
  <c r="BR7" i="5"/>
  <c r="LY33" i="4" s="1"/>
  <c r="BQ7" i="5"/>
  <c r="BP7" i="5"/>
  <c r="BO7" i="5"/>
  <c r="BM7" i="5"/>
  <c r="IZ34" i="4" s="1"/>
  <c r="BL7" i="5"/>
  <c r="BK7" i="5"/>
  <c r="BJ7" i="5"/>
  <c r="BI7" i="5"/>
  <c r="GR34" i="4" s="1"/>
  <c r="BH7" i="5"/>
  <c r="BG7" i="5"/>
  <c r="BF7" i="5"/>
  <c r="BE7" i="5"/>
  <c r="BD7" i="5"/>
  <c r="BB7" i="5"/>
  <c r="BA7" i="5"/>
  <c r="AZ7" i="5"/>
  <c r="AY7" i="5"/>
  <c r="AX7" i="5"/>
  <c r="AW7" i="5"/>
  <c r="FL33" i="4" s="1"/>
  <c r="AV7" i="5"/>
  <c r="EW33" i="4" s="1"/>
  <c r="AU7" i="5"/>
  <c r="AT7" i="5"/>
  <c r="DS33" i="4" s="1"/>
  <c r="AS7" i="5"/>
  <c r="DD33" i="4" s="1"/>
  <c r="AQ7" i="5"/>
  <c r="BX34" i="4" s="1"/>
  <c r="AP7" i="5"/>
  <c r="AO7" i="5"/>
  <c r="AT34" i="4" s="1"/>
  <c r="AN7" i="5"/>
  <c r="AE34" i="4" s="1"/>
  <c r="AM7" i="5"/>
  <c r="P34" i="4" s="1"/>
  <c r="AL7" i="5"/>
  <c r="AK7" i="5"/>
  <c r="AJ7" i="5"/>
  <c r="AT33" i="4" s="1"/>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ID8" i="4" s="1"/>
  <c r="X6" i="5"/>
  <c r="W6" i="5"/>
  <c r="V6" i="5"/>
  <c r="AU12" i="4" s="1"/>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HM80" i="4"/>
  <c r="GT80" i="4"/>
  <c r="FH80" i="4"/>
  <c r="EO80" i="4"/>
  <c r="CS80" i="4"/>
  <c r="BZ80" i="4"/>
  <c r="BG80" i="4"/>
  <c r="AN80" i="4"/>
  <c r="U80" i="4"/>
  <c r="MH79" i="4"/>
  <c r="LO79" i="4"/>
  <c r="KV79" i="4"/>
  <c r="KC79" i="4"/>
  <c r="JJ79" i="4"/>
  <c r="GA79" i="4"/>
  <c r="CS79" i="4"/>
  <c r="BZ79" i="4"/>
  <c r="U79" i="4"/>
  <c r="MN56" i="4"/>
  <c r="KU56" i="4"/>
  <c r="KF56" i="4"/>
  <c r="IK56" i="4"/>
  <c r="HV56" i="4"/>
  <c r="HG56" i="4"/>
  <c r="FL56" i="4"/>
  <c r="EW56" i="4"/>
  <c r="EH56" i="4"/>
  <c r="DS56" i="4"/>
  <c r="DD56" i="4"/>
  <c r="BI56" i="4"/>
  <c r="MN55" i="4"/>
  <c r="LJ55" i="4"/>
  <c r="KU55" i="4"/>
  <c r="KF55" i="4"/>
  <c r="IZ55" i="4"/>
  <c r="IK55" i="4"/>
  <c r="HV55" i="4"/>
  <c r="HG55" i="4"/>
  <c r="GR55" i="4"/>
  <c r="EH55" i="4"/>
  <c r="BX55" i="4"/>
  <c r="BI55" i="4"/>
  <c r="P55" i="4"/>
  <c r="MN34" i="4"/>
  <c r="KU34" i="4"/>
  <c r="KF34" i="4"/>
  <c r="IK34" i="4"/>
  <c r="HV34" i="4"/>
  <c r="HG34" i="4"/>
  <c r="FL34" i="4"/>
  <c r="EW34" i="4"/>
  <c r="EH34" i="4"/>
  <c r="DS34" i="4"/>
  <c r="DD34" i="4"/>
  <c r="BI34" i="4"/>
  <c r="MN33" i="4"/>
  <c r="LJ33" i="4"/>
  <c r="KU33" i="4"/>
  <c r="KF33" i="4"/>
  <c r="IZ33" i="4"/>
  <c r="IK33" i="4"/>
  <c r="HV33" i="4"/>
  <c r="HG33" i="4"/>
  <c r="GR33" i="4"/>
  <c r="EH33" i="4"/>
  <c r="BX33" i="4"/>
  <c r="BI33" i="4"/>
  <c r="P33" i="4"/>
  <c r="LP12" i="4"/>
  <c r="JW12" i="4"/>
  <c r="ID12" i="4"/>
  <c r="EG12" i="4"/>
  <c r="CN12" i="4"/>
  <c r="LP10" i="4"/>
  <c r="JW10" i="4"/>
  <c r="ID10" i="4"/>
  <c r="FZ10" i="4"/>
  <c r="EG10" i="4"/>
  <c r="CN10" i="4"/>
  <c r="B10" i="4"/>
  <c r="LP8" i="4"/>
  <c r="JW8" i="4"/>
  <c r="EG8" i="4"/>
  <c r="CN8" i="4"/>
  <c r="AU8" i="4"/>
  <c r="B8" i="4"/>
  <c r="B6" i="4"/>
  <c r="MN54" i="4" l="1"/>
  <c r="MN32" i="4"/>
  <c r="MH78" i="4"/>
  <c r="IZ54" i="4"/>
  <c r="IZ32" i="4"/>
  <c r="BX32" i="4"/>
  <c r="HM78" i="4"/>
  <c r="FL54" i="4"/>
  <c r="FL32" i="4"/>
  <c r="CS78" i="4"/>
  <c r="BX54" i="4"/>
  <c r="C11" i="5"/>
  <c r="D11" i="5"/>
  <c r="E11" i="5"/>
  <c r="B11" i="5"/>
  <c r="KC78" i="4" l="1"/>
  <c r="HG54" i="4"/>
  <c r="HG32" i="4"/>
  <c r="FH78" i="4"/>
  <c r="DS54" i="4"/>
  <c r="DS32" i="4"/>
  <c r="AN78" i="4"/>
  <c r="AE54" i="4"/>
  <c r="AE32" i="4"/>
  <c r="KU54" i="4"/>
  <c r="KU32" i="4"/>
  <c r="BZ78" i="4"/>
  <c r="BI54" i="4"/>
  <c r="BI32" i="4"/>
  <c r="LY54" i="4"/>
  <c r="LY32" i="4"/>
  <c r="IK54" i="4"/>
  <c r="IK32" i="4"/>
  <c r="LO78" i="4"/>
  <c r="GT78" i="4"/>
  <c r="EW54" i="4"/>
  <c r="EW32" i="4"/>
  <c r="KF54" i="4"/>
  <c r="KF32" i="4"/>
  <c r="JJ78" i="4"/>
  <c r="GR54" i="4"/>
  <c r="GR32" i="4"/>
  <c r="DD54" i="4"/>
  <c r="DD32" i="4"/>
  <c r="EO78" i="4"/>
  <c r="U78" i="4"/>
  <c r="P54" i="4"/>
  <c r="P32" i="4"/>
  <c r="GA78" i="4"/>
  <c r="EH54" i="4"/>
  <c r="EH32" i="4"/>
  <c r="BG78" i="4"/>
  <c r="AT54" i="4"/>
  <c r="AT32" i="4"/>
  <c r="LJ54" i="4"/>
  <c r="LJ32" i="4"/>
  <c r="KV78" i="4"/>
  <c r="HV54" i="4"/>
  <c r="HV32" i="4"/>
</calcChain>
</file>

<file path=xl/sharedStrings.xml><?xml version="1.0" encoding="utf-8"?>
<sst xmlns="http://schemas.openxmlformats.org/spreadsheetml/2006/main" count="353" uniqueCount="156">
  <si>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</si>
  <si>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</si>
  <si>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</si>
  <si>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</si>
  <si>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</si>
  <si>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</si>
  <si>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</si>
  <si>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</si>
  <si>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</si>
  <si>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</si>
  <si>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</si>
  <si>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</si>
  <si>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</si>
  <si>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</si>
  <si>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</si>
  <si>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</si>
  <si>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</si>
  <si>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</si>
  <si>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</si>
  <si>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</si>
  <si>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</si>
  <si>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</si>
  <si>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</si>
  <si>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</si>
  <si>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</si>
  <si>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</si>
  <si>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</si>
  <si>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</si>
  <si>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</si>
  <si>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</si>
  <si>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</si>
  <si>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</si>
  <si>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</si>
  <si>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</si>
  <si>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</si>
  <si>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</si>
  <si>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</si>
  <si>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</si>
  <si>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</si>
  <si>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</si>
  <si>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</si>
  <si>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</si>
  <si>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</si>
  <si>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</si>
  <si>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</si>
  <si>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</si>
  <si>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</si>
  <si>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</si>
  <si>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</si>
  <si>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</si>
  <si>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</si>
  <si>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</si>
  <si>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</si>
  <si>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</si>
  <si>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</si>
  <si>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</si>
  <si>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</si>
  <si>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</si>
  <si>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</si>
  <si>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</si>
  <si>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</si>
  <si>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</si>
  <si>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</si>
  <si>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</si>
  <si>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</si>
  <si>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</si>
  <si>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</si>
  <si>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</si>
  <si>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</si>
  <si>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</si>
  <si>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</si>
  <si>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</si>
  <si>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</si>
  <si>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</si>
  <si>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</si>
  <si>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</si>
  <si>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</si>
  <si>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</si>
  <si>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</si>
  <si>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</si>
  <si>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</si>
  <si>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</si>
  <si>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</si>
  <si>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</si>
  <si>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</si>
  <si>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</si>
  <si>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</si>
  <si>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</si>
  <si>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</si>
  <si>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</si>
  <si>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</si>
  <si>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</si>
  <si>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</si>
  <si>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</si>
  <si>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</si>
  <si>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</si>
  <si>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</si>
  <si>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</si>
  <si>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</si>
  <si>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</si>
  <si>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</si>
  <si>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</si>
  <si>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</si>
  <si>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</si>
  <si>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</si>
  <si>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</si>
  <si>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</si>
  <si>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</si>
  <si>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</si>
  <si>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</si>
  <si>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</si>
  <si>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</si>
  <si>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</si>
  <si>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</si>
  <si>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</si>
  <si>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</si>
  <si>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</si>
  <si>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</si>
  <si>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</si>
  <si>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</si>
  <si>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</si>
  <si>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</si>
  <si>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</si>
  <si>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</si>
  <si>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</si>
  <si>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</si>
  <si>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</si>
  <si>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</si>
  <si>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</si>
  <si>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</si>
  <si>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</si>
  <si>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</si>
  <si>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地方独立行政法人佐世保市総合医療センター</t>
  </si>
  <si>
    <t>地方独立行政法人　佐世保市総合医療センター</t>
  </si>
  <si>
    <t>地方独立行政法人</t>
  </si>
  <si>
    <t>病院事業</t>
  </si>
  <si>
    <t>一般病院</t>
  </si>
  <si>
    <t>500床以上</t>
  </si>
  <si>
    <t>非設置</t>
  </si>
  <si>
    <t>直営</t>
  </si>
  <si>
    <t>対象</t>
  </si>
  <si>
    <t>透 I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</si>
  <si>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</si>
  <si>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</si>
  <si>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</si>
  <si>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</si>
  <si>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</si>
  <si>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</si>
  <si>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</si>
  <si>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</si>
  <si>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</si>
  <si>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</si>
  <si>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○救命救急センター
○地域医療支援病院
○地域がん診療連携拠点病院
○地域周産期母子医療センターや離島医療
○臨床研修指定病院
○災害拠点病院
○高次脳卒中センター
○エイズ治療拠点病院
○結核、感染症病床の運営など</t>
    <phoneticPr fontId="5"/>
  </si>
  <si>
    <r>
      <rPr>
        <b/>
        <u/>
        <sz val="11"/>
        <color theme="1"/>
        <rFont val="ＭＳ ゴシック"/>
        <family val="3"/>
        <charset val="128"/>
      </rPr>
      <t>①～④⑥⑦について</t>
    </r>
    <r>
      <rPr>
        <sz val="11"/>
        <color theme="1"/>
        <rFont val="ＭＳ ゴシック"/>
        <family val="3"/>
        <charset val="128"/>
      </rPr>
      <t xml:space="preserve">
類似病院の平均を上回る</t>
    </r>
    <r>
      <rPr>
        <sz val="11"/>
        <rFont val="ＭＳ ゴシック"/>
        <family val="3"/>
        <charset val="128"/>
      </rPr>
      <t xml:space="preserve">数値だが、特に④を除いてはH28年の地方独立行政法人化に伴い、市から無償譲渡を受けた資産に対する資産見返物品受贈額戻入の影響もあるため、今後より一層の収益確保に努めていく必要がある。
</t>
    </r>
    <r>
      <rPr>
        <b/>
        <u/>
        <sz val="11"/>
        <rFont val="ＭＳ ゴシック"/>
        <family val="3"/>
        <charset val="128"/>
      </rPr>
      <t>⑤1人1日当たり入院収益</t>
    </r>
    <r>
      <rPr>
        <sz val="11"/>
        <rFont val="ＭＳ ゴシック"/>
        <family val="3"/>
        <charset val="128"/>
      </rPr>
      <t xml:space="preserve">
離島の有床付属診療所が含まれているほか、がん患者を入院から外来へシフトさせていることなどで、類似病院より低い数値となっているものの、在院日数の適正化などの取り組みで、対前年度より向上した。
</t>
    </r>
    <r>
      <rPr>
        <b/>
        <u/>
        <sz val="11"/>
        <rFont val="ＭＳ ゴシック"/>
        <family val="3"/>
        <charset val="128"/>
      </rPr>
      <t>⑧材料費対医業収益比率</t>
    </r>
    <r>
      <rPr>
        <sz val="11"/>
        <rFont val="ＭＳ ゴシック"/>
        <family val="3"/>
        <charset val="128"/>
      </rPr>
      <t xml:space="preserve">
抑制に努めてはいるものの、全国平均より高いことから、使用実態の分析や基準価格</t>
    </r>
    <r>
      <rPr>
        <sz val="11"/>
        <color theme="1"/>
        <rFont val="ＭＳ ゴシック"/>
        <family val="3"/>
        <charset val="128"/>
      </rPr>
      <t>（ベンチマーク）の活用などにより、削減対策をさらに進める必要がある。</t>
    </r>
    <rPh sb="30" eb="31">
      <t>ノゾ</t>
    </rPh>
    <rPh sb="89" eb="91">
      <t>コンゴ</t>
    </rPh>
    <rPh sb="93" eb="95">
      <t>イッソウ</t>
    </rPh>
    <rPh sb="96" eb="98">
      <t>シュウエキ</t>
    </rPh>
    <rPh sb="98" eb="100">
      <t>カクホ</t>
    </rPh>
    <rPh sb="101" eb="102">
      <t>ツト</t>
    </rPh>
    <rPh sb="172" eb="174">
      <t>ルイジ</t>
    </rPh>
    <rPh sb="174" eb="176">
      <t>ビョウイン</t>
    </rPh>
    <rPh sb="178" eb="179">
      <t>ヒク</t>
    </rPh>
    <rPh sb="180" eb="182">
      <t>スウチ</t>
    </rPh>
    <rPh sb="192" eb="194">
      <t>ザイイン</t>
    </rPh>
    <rPh sb="194" eb="196">
      <t>ニッスウ</t>
    </rPh>
    <rPh sb="197" eb="200">
      <t>テキセイカ</t>
    </rPh>
    <rPh sb="203" eb="204">
      <t>ト</t>
    </rPh>
    <rPh sb="205" eb="206">
      <t>ク</t>
    </rPh>
    <rPh sb="209" eb="210">
      <t>タイ</t>
    </rPh>
    <rPh sb="210" eb="213">
      <t>ゼンネンド</t>
    </rPh>
    <rPh sb="215" eb="217">
      <t>コウジョウ</t>
    </rPh>
    <phoneticPr fontId="5"/>
  </si>
  <si>
    <t>平成28年度に法人化したことから、法人化直後特有の会計処理（新法人設立に伴う償却資産の減価償却累計額の初期化など）の影響もあり、老朽化の状況に関する数値は、全国平均を大きく下回っている。しかしながら、病院建物（本館）等は平成２年に完成したものであり、施設設備の老朽化も目立ちはじめているため、将来を見据えた大規模な維持補修計画の策定を行い、無駄が生じないよう効率的な投資を計画的に進めていく予定である。必要がある。いずれも対前年度で数値が伸びているのは、独法化後初年度に初期化された減価償却累計額が２年目となり増加したためである。</t>
    <rPh sb="0" eb="2">
      <t>ヘイセイ</t>
    </rPh>
    <rPh sb="4" eb="6">
      <t>ネンド</t>
    </rPh>
    <rPh sb="17" eb="20">
      <t>ホウジンカ</t>
    </rPh>
    <rPh sb="83" eb="84">
      <t>オオ</t>
    </rPh>
    <rPh sb="195" eb="197">
      <t>ヨテイ</t>
    </rPh>
    <rPh sb="211" eb="212">
      <t>タイ</t>
    </rPh>
    <rPh sb="212" eb="215">
      <t>ゼンネンド</t>
    </rPh>
    <rPh sb="216" eb="218">
      <t>スウチ</t>
    </rPh>
    <rPh sb="219" eb="220">
      <t>ノ</t>
    </rPh>
    <rPh sb="250" eb="252">
      <t>ネンメ</t>
    </rPh>
    <rPh sb="255" eb="257">
      <t>ゾウカ</t>
    </rPh>
    <phoneticPr fontId="5"/>
  </si>
  <si>
    <t>平成28年度に地方公営企業から経営形態を移行して独立行政法人化し、市から無償譲渡を受けた資産に対する資産見返物品受贈額戻入の影響もあり、規模は小さいものの黒字決算となった。今後はその影響も少なくなることから、特に入院収益の確保（診療単価の押し上げや病床稼働率の向上）に努める必要がある。また、費用については、特に材料費の削減を進め、可能な限り固定費の抑制に努めるなど収益性を高める必要がある。また、施設設備の投資については、安全で質の高い医療の提供を大前提として、できるだけ資産の使用期間の延長に努めるほか、将来を見据えた計画的な設備投資を行う必要がある。</t>
    <rPh sb="86" eb="8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</si>
</sst>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u/>
      <sz val="11"/>
      <color theme="1"/>
      <name val="ＭＳ ゴシック"/>
      <family val="3"/>
      <charset val="128"/>
    </font>
    <font>
      <sz val="11"/>
      <name val="ＭＳ ゴシック"/>
      <family val="3"/>
      <charset val="128"/>
    </font>
    <font>
      <b/>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85</c:v>
                </c:pt>
                <c:pt idx="4">
                  <c:v>82.2</c:v>
                </c:pt>
              </c:numCache>
            </c:numRef>
          </c:val>
          <c:extLst>
            <c:ext xmlns:c16="http://schemas.microsoft.com/office/drawing/2014/chart" uri="{C3380CC4-5D6E-409C-BE32-E72D297353CC}">
              <c16:uniqueId val="{00000000-CD25-4CFD-BBC0-906872275DD6}"/>
            </c:ext>
          </c:extLst>
        </c:ser>
        <c:dLbls>
          <c:showLegendKey val="0"/>
          <c:showVal val="0"/>
          <c:showCatName val="0"/>
          <c:showSerName val="0"/>
          <c:showPercent val="0"/>
          <c:showBubbleSize val="0"/>
        </c:dLbls>
        <c:gapWidth val="150"/>
        <c:axId val="116713048"/>
        <c:axId val="22614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79.5</c:v>
                </c:pt>
                <c:pt idx="4">
                  <c:v>79.900000000000006</c:v>
                </c:pt>
              </c:numCache>
            </c:numRef>
          </c:val>
          <c:smooth val="0"/>
          <c:extLst>
            <c:ext xmlns:c16="http://schemas.microsoft.com/office/drawing/2014/chart" uri="{C3380CC4-5D6E-409C-BE32-E72D297353CC}">
              <c16:uniqueId val="{00000001-CD25-4CFD-BBC0-906872275DD6}"/>
            </c:ext>
          </c:extLst>
        </c:ser>
        <c:dLbls>
          <c:showLegendKey val="0"/>
          <c:showVal val="0"/>
          <c:showCatName val="0"/>
          <c:showSerName val="0"/>
          <c:showPercent val="0"/>
          <c:showBubbleSize val="0"/>
        </c:dLbls>
        <c:marker val="1"/>
        <c:smooth val="0"/>
        <c:axId val="116713048"/>
        <c:axId val="226145672"/>
      </c:lineChart>
      <c:dateAx>
        <c:axId val="116713048"/>
        <c:scaling>
          <c:orientation val="minMax"/>
        </c:scaling>
        <c:delete val="1"/>
        <c:axPos val="b"/>
        <c:numFmt formatCode="ge" sourceLinked="1"/>
        <c:majorTickMark val="none"/>
        <c:minorTickMark val="none"/>
        <c:tickLblPos val="none"/>
        <c:crossAx val="226145672"/>
        <c:crosses val="autoZero"/>
        <c:auto val="1"/>
        <c:lblOffset val="100"/>
        <c:baseTimeUnit val="years"/>
      </c:dateAx>
      <c:valAx>
        <c:axId val="22614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1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264C-4714-BFD1-27004BA92EAB}"/>
            </c:ext>
          </c:extLst>
        </c:ser>
        <c:dLbls>
          <c:showLegendKey val="0"/>
          <c:showVal val="0"/>
          <c:showCatName val="0"/>
          <c:showSerName val="0"/>
          <c:showPercent val="0"/>
          <c:showBubbleSize val="0"/>
        </c:dLbls>
        <c:gapWidth val="150"/>
        <c:axId val="227237056"/>
        <c:axId val="22726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33.9</c:v>
                </c:pt>
                <c:pt idx="4">
                  <c:v>34.9</c:v>
                </c:pt>
              </c:numCache>
            </c:numRef>
          </c:val>
          <c:smooth val="0"/>
          <c:extLst>
            <c:ext xmlns:c16="http://schemas.microsoft.com/office/drawing/2014/chart" uri="{C3380CC4-5D6E-409C-BE32-E72D297353CC}">
              <c16:uniqueId val="{00000001-264C-4714-BFD1-27004BA92EAB}"/>
            </c:ext>
          </c:extLst>
        </c:ser>
        <c:dLbls>
          <c:showLegendKey val="0"/>
          <c:showVal val="0"/>
          <c:showCatName val="0"/>
          <c:showSerName val="0"/>
          <c:showPercent val="0"/>
          <c:showBubbleSize val="0"/>
        </c:dLbls>
        <c:marker val="1"/>
        <c:smooth val="0"/>
        <c:axId val="227237056"/>
        <c:axId val="227262168"/>
      </c:lineChart>
      <c:dateAx>
        <c:axId val="227237056"/>
        <c:scaling>
          <c:orientation val="minMax"/>
        </c:scaling>
        <c:delete val="1"/>
        <c:axPos val="b"/>
        <c:numFmt formatCode="ge" sourceLinked="1"/>
        <c:majorTickMark val="none"/>
        <c:minorTickMark val="none"/>
        <c:tickLblPos val="none"/>
        <c:crossAx val="227262168"/>
        <c:crosses val="autoZero"/>
        <c:auto val="1"/>
        <c:lblOffset val="100"/>
        <c:baseTimeUnit val="years"/>
      </c:dateAx>
      <c:valAx>
        <c:axId val="22726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98.2</c:v>
                </c:pt>
                <c:pt idx="4">
                  <c:v>94.3</c:v>
                </c:pt>
              </c:numCache>
            </c:numRef>
          </c:val>
          <c:extLst>
            <c:ext xmlns:c16="http://schemas.microsoft.com/office/drawing/2014/chart" uri="{C3380CC4-5D6E-409C-BE32-E72D297353CC}">
              <c16:uniqueId val="{00000000-1520-4B2A-877D-A9B8F41CD336}"/>
            </c:ext>
          </c:extLst>
        </c:ser>
        <c:dLbls>
          <c:showLegendKey val="0"/>
          <c:showVal val="0"/>
          <c:showCatName val="0"/>
          <c:showSerName val="0"/>
          <c:showPercent val="0"/>
          <c:showBubbleSize val="0"/>
        </c:dLbls>
        <c:gapWidth val="150"/>
        <c:axId val="227382992"/>
        <c:axId val="22484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93.6</c:v>
                </c:pt>
                <c:pt idx="4">
                  <c:v>94</c:v>
                </c:pt>
              </c:numCache>
            </c:numRef>
          </c:val>
          <c:smooth val="0"/>
          <c:extLst>
            <c:ext xmlns:c16="http://schemas.microsoft.com/office/drawing/2014/chart" uri="{C3380CC4-5D6E-409C-BE32-E72D297353CC}">
              <c16:uniqueId val="{00000001-1520-4B2A-877D-A9B8F41CD336}"/>
            </c:ext>
          </c:extLst>
        </c:ser>
        <c:dLbls>
          <c:showLegendKey val="0"/>
          <c:showVal val="0"/>
          <c:showCatName val="0"/>
          <c:showSerName val="0"/>
          <c:showPercent val="0"/>
          <c:showBubbleSize val="0"/>
        </c:dLbls>
        <c:marker val="1"/>
        <c:smooth val="0"/>
        <c:axId val="227382992"/>
        <c:axId val="224840824"/>
      </c:lineChart>
      <c:dateAx>
        <c:axId val="227382992"/>
        <c:scaling>
          <c:orientation val="minMax"/>
        </c:scaling>
        <c:delete val="1"/>
        <c:axPos val="b"/>
        <c:numFmt formatCode="ge" sourceLinked="1"/>
        <c:majorTickMark val="none"/>
        <c:minorTickMark val="none"/>
        <c:tickLblPos val="none"/>
        <c:crossAx val="224840824"/>
        <c:crosses val="autoZero"/>
        <c:auto val="1"/>
        <c:lblOffset val="100"/>
        <c:baseTimeUnit val="years"/>
      </c:dateAx>
      <c:valAx>
        <c:axId val="22484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38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104.4</c:v>
                </c:pt>
                <c:pt idx="4">
                  <c:v>100.4</c:v>
                </c:pt>
              </c:numCache>
            </c:numRef>
          </c:val>
          <c:extLst>
            <c:ext xmlns:c16="http://schemas.microsoft.com/office/drawing/2014/chart" uri="{C3380CC4-5D6E-409C-BE32-E72D297353CC}">
              <c16:uniqueId val="{00000000-40E5-414A-BD58-1B57FF5E98EA}"/>
            </c:ext>
          </c:extLst>
        </c:ser>
        <c:dLbls>
          <c:showLegendKey val="0"/>
          <c:showVal val="0"/>
          <c:showCatName val="0"/>
          <c:showSerName val="0"/>
          <c:showPercent val="0"/>
          <c:showBubbleSize val="0"/>
        </c:dLbls>
        <c:gapWidth val="150"/>
        <c:axId val="227315760"/>
        <c:axId val="22748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99.8</c:v>
                </c:pt>
                <c:pt idx="4">
                  <c:v>100.1</c:v>
                </c:pt>
              </c:numCache>
            </c:numRef>
          </c:val>
          <c:smooth val="0"/>
          <c:extLst>
            <c:ext xmlns:c16="http://schemas.microsoft.com/office/drawing/2014/chart" uri="{C3380CC4-5D6E-409C-BE32-E72D297353CC}">
              <c16:uniqueId val="{00000001-40E5-414A-BD58-1B57FF5E98EA}"/>
            </c:ext>
          </c:extLst>
        </c:ser>
        <c:dLbls>
          <c:showLegendKey val="0"/>
          <c:showVal val="0"/>
          <c:showCatName val="0"/>
          <c:showSerName val="0"/>
          <c:showPercent val="0"/>
          <c:showBubbleSize val="0"/>
        </c:dLbls>
        <c:marker val="1"/>
        <c:smooth val="0"/>
        <c:axId val="227315760"/>
        <c:axId val="227489080"/>
      </c:lineChart>
      <c:dateAx>
        <c:axId val="227315760"/>
        <c:scaling>
          <c:orientation val="minMax"/>
        </c:scaling>
        <c:delete val="1"/>
        <c:axPos val="b"/>
        <c:numFmt formatCode="ge" sourceLinked="1"/>
        <c:majorTickMark val="none"/>
        <c:minorTickMark val="none"/>
        <c:tickLblPos val="none"/>
        <c:crossAx val="227489080"/>
        <c:crosses val="autoZero"/>
        <c:auto val="1"/>
        <c:lblOffset val="100"/>
        <c:baseTimeUnit val="years"/>
      </c:dateAx>
      <c:valAx>
        <c:axId val="22748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731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13.3</c:v>
                </c:pt>
                <c:pt idx="4">
                  <c:v>25</c:v>
                </c:pt>
              </c:numCache>
            </c:numRef>
          </c:val>
          <c:extLst>
            <c:ext xmlns:c16="http://schemas.microsoft.com/office/drawing/2014/chart" uri="{C3380CC4-5D6E-409C-BE32-E72D297353CC}">
              <c16:uniqueId val="{00000000-F9FC-49DC-BEF5-7FB6D56CABBA}"/>
            </c:ext>
          </c:extLst>
        </c:ser>
        <c:dLbls>
          <c:showLegendKey val="0"/>
          <c:showVal val="0"/>
          <c:showCatName val="0"/>
          <c:showSerName val="0"/>
          <c:showPercent val="0"/>
          <c:showBubbleSize val="0"/>
        </c:dLbls>
        <c:gapWidth val="150"/>
        <c:axId val="155736080"/>
        <c:axId val="15573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51.2</c:v>
                </c:pt>
                <c:pt idx="4">
                  <c:v>52</c:v>
                </c:pt>
              </c:numCache>
            </c:numRef>
          </c:val>
          <c:smooth val="0"/>
          <c:extLst>
            <c:ext xmlns:c16="http://schemas.microsoft.com/office/drawing/2014/chart" uri="{C3380CC4-5D6E-409C-BE32-E72D297353CC}">
              <c16:uniqueId val="{00000001-F9FC-49DC-BEF5-7FB6D56CABBA}"/>
            </c:ext>
          </c:extLst>
        </c:ser>
        <c:dLbls>
          <c:showLegendKey val="0"/>
          <c:showVal val="0"/>
          <c:showCatName val="0"/>
          <c:showSerName val="0"/>
          <c:showPercent val="0"/>
          <c:showBubbleSize val="0"/>
        </c:dLbls>
        <c:marker val="1"/>
        <c:smooth val="0"/>
        <c:axId val="155736080"/>
        <c:axId val="155736472"/>
      </c:lineChart>
      <c:dateAx>
        <c:axId val="155736080"/>
        <c:scaling>
          <c:orientation val="minMax"/>
        </c:scaling>
        <c:delete val="1"/>
        <c:axPos val="b"/>
        <c:numFmt formatCode="ge" sourceLinked="1"/>
        <c:majorTickMark val="none"/>
        <c:minorTickMark val="none"/>
        <c:tickLblPos val="none"/>
        <c:crossAx val="155736472"/>
        <c:crosses val="autoZero"/>
        <c:auto val="1"/>
        <c:lblOffset val="100"/>
        <c:baseTimeUnit val="years"/>
      </c:dateAx>
      <c:valAx>
        <c:axId val="15573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3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29.3</c:v>
                </c:pt>
                <c:pt idx="4">
                  <c:v>48.8</c:v>
                </c:pt>
              </c:numCache>
            </c:numRef>
          </c:val>
          <c:extLst>
            <c:ext xmlns:c16="http://schemas.microsoft.com/office/drawing/2014/chart" uri="{C3380CC4-5D6E-409C-BE32-E72D297353CC}">
              <c16:uniqueId val="{00000000-3207-4B41-A9D3-597F8A6F81C0}"/>
            </c:ext>
          </c:extLst>
        </c:ser>
        <c:dLbls>
          <c:showLegendKey val="0"/>
          <c:showVal val="0"/>
          <c:showCatName val="0"/>
          <c:showSerName val="0"/>
          <c:showPercent val="0"/>
          <c:showBubbleSize val="0"/>
        </c:dLbls>
        <c:gapWidth val="150"/>
        <c:axId val="155737256"/>
        <c:axId val="15573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64.3</c:v>
                </c:pt>
                <c:pt idx="4">
                  <c:v>66</c:v>
                </c:pt>
              </c:numCache>
            </c:numRef>
          </c:val>
          <c:smooth val="0"/>
          <c:extLst>
            <c:ext xmlns:c16="http://schemas.microsoft.com/office/drawing/2014/chart" uri="{C3380CC4-5D6E-409C-BE32-E72D297353CC}">
              <c16:uniqueId val="{00000001-3207-4B41-A9D3-597F8A6F81C0}"/>
            </c:ext>
          </c:extLst>
        </c:ser>
        <c:dLbls>
          <c:showLegendKey val="0"/>
          <c:showVal val="0"/>
          <c:showCatName val="0"/>
          <c:showSerName val="0"/>
          <c:showPercent val="0"/>
          <c:showBubbleSize val="0"/>
        </c:dLbls>
        <c:marker val="1"/>
        <c:smooth val="0"/>
        <c:axId val="155737256"/>
        <c:axId val="155737648"/>
      </c:lineChart>
      <c:dateAx>
        <c:axId val="155737256"/>
        <c:scaling>
          <c:orientation val="minMax"/>
        </c:scaling>
        <c:delete val="1"/>
        <c:axPos val="b"/>
        <c:numFmt formatCode="ge" sourceLinked="1"/>
        <c:majorTickMark val="none"/>
        <c:minorTickMark val="none"/>
        <c:tickLblPos val="none"/>
        <c:crossAx val="155737648"/>
        <c:crosses val="autoZero"/>
        <c:auto val="1"/>
        <c:lblOffset val="100"/>
        <c:baseTimeUnit val="years"/>
      </c:dateAx>
      <c:valAx>
        <c:axId val="15573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3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19270212</c:v>
                </c:pt>
                <c:pt idx="4">
                  <c:v>20983685</c:v>
                </c:pt>
              </c:numCache>
            </c:numRef>
          </c:val>
          <c:extLst>
            <c:ext xmlns:c16="http://schemas.microsoft.com/office/drawing/2014/chart" uri="{C3380CC4-5D6E-409C-BE32-E72D297353CC}">
              <c16:uniqueId val="{00000000-1C63-4BC8-8D37-F968F064C9EF}"/>
            </c:ext>
          </c:extLst>
        </c:ser>
        <c:dLbls>
          <c:showLegendKey val="0"/>
          <c:showVal val="0"/>
          <c:showCatName val="0"/>
          <c:showSerName val="0"/>
          <c:showPercent val="0"/>
          <c:showBubbleSize val="0"/>
        </c:dLbls>
        <c:gapWidth val="150"/>
        <c:axId val="155735688"/>
        <c:axId val="1557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51669762</c:v>
                </c:pt>
                <c:pt idx="4">
                  <c:v>53351028</c:v>
                </c:pt>
              </c:numCache>
            </c:numRef>
          </c:val>
          <c:smooth val="0"/>
          <c:extLst>
            <c:ext xmlns:c16="http://schemas.microsoft.com/office/drawing/2014/chart" uri="{C3380CC4-5D6E-409C-BE32-E72D297353CC}">
              <c16:uniqueId val="{00000001-1C63-4BC8-8D37-F968F064C9EF}"/>
            </c:ext>
          </c:extLst>
        </c:ser>
        <c:dLbls>
          <c:showLegendKey val="0"/>
          <c:showVal val="0"/>
          <c:showCatName val="0"/>
          <c:showSerName val="0"/>
          <c:showPercent val="0"/>
          <c:showBubbleSize val="0"/>
        </c:dLbls>
        <c:marker val="1"/>
        <c:smooth val="0"/>
        <c:axId val="155735688"/>
        <c:axId val="155735296"/>
      </c:lineChart>
      <c:dateAx>
        <c:axId val="155735688"/>
        <c:scaling>
          <c:orientation val="minMax"/>
        </c:scaling>
        <c:delete val="1"/>
        <c:axPos val="b"/>
        <c:numFmt formatCode="ge" sourceLinked="1"/>
        <c:majorTickMark val="none"/>
        <c:minorTickMark val="none"/>
        <c:tickLblPos val="none"/>
        <c:crossAx val="155735296"/>
        <c:crosses val="autoZero"/>
        <c:auto val="1"/>
        <c:lblOffset val="100"/>
        <c:baseTimeUnit val="years"/>
      </c:dateAx>
      <c:valAx>
        <c:axId val="15573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73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28.7</c:v>
                </c:pt>
                <c:pt idx="4">
                  <c:v>29.2</c:v>
                </c:pt>
              </c:numCache>
            </c:numRef>
          </c:val>
          <c:extLst>
            <c:ext xmlns:c16="http://schemas.microsoft.com/office/drawing/2014/chart" uri="{C3380CC4-5D6E-409C-BE32-E72D297353CC}">
              <c16:uniqueId val="{00000000-3C00-4A1F-AF77-9815ED7A1072}"/>
            </c:ext>
          </c:extLst>
        </c:ser>
        <c:dLbls>
          <c:showLegendKey val="0"/>
          <c:showVal val="0"/>
          <c:showCatName val="0"/>
          <c:showSerName val="0"/>
          <c:showPercent val="0"/>
          <c:showBubbleSize val="0"/>
        </c:dLbls>
        <c:gapWidth val="150"/>
        <c:axId val="155734512"/>
        <c:axId val="15573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27.4</c:v>
                </c:pt>
                <c:pt idx="4">
                  <c:v>27.8</c:v>
                </c:pt>
              </c:numCache>
            </c:numRef>
          </c:val>
          <c:smooth val="0"/>
          <c:extLst>
            <c:ext xmlns:c16="http://schemas.microsoft.com/office/drawing/2014/chart" uri="{C3380CC4-5D6E-409C-BE32-E72D297353CC}">
              <c16:uniqueId val="{00000001-3C00-4A1F-AF77-9815ED7A1072}"/>
            </c:ext>
          </c:extLst>
        </c:ser>
        <c:dLbls>
          <c:showLegendKey val="0"/>
          <c:showVal val="0"/>
          <c:showCatName val="0"/>
          <c:showSerName val="0"/>
          <c:showPercent val="0"/>
          <c:showBubbleSize val="0"/>
        </c:dLbls>
        <c:marker val="1"/>
        <c:smooth val="0"/>
        <c:axId val="155734512"/>
        <c:axId val="155734120"/>
      </c:lineChart>
      <c:dateAx>
        <c:axId val="155734512"/>
        <c:scaling>
          <c:orientation val="minMax"/>
        </c:scaling>
        <c:delete val="1"/>
        <c:axPos val="b"/>
        <c:numFmt formatCode="ge" sourceLinked="1"/>
        <c:majorTickMark val="none"/>
        <c:minorTickMark val="none"/>
        <c:tickLblPos val="none"/>
        <c:crossAx val="155734120"/>
        <c:crosses val="autoZero"/>
        <c:auto val="1"/>
        <c:lblOffset val="100"/>
        <c:baseTimeUnit val="years"/>
      </c:dateAx>
      <c:valAx>
        <c:axId val="15573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3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44</c:v>
                </c:pt>
                <c:pt idx="4">
                  <c:v>46.1</c:v>
                </c:pt>
              </c:numCache>
            </c:numRef>
          </c:val>
          <c:extLst>
            <c:ext xmlns:c16="http://schemas.microsoft.com/office/drawing/2014/chart" uri="{C3380CC4-5D6E-409C-BE32-E72D297353CC}">
              <c16:uniqueId val="{00000000-4BC9-45DD-A685-F3DA9CFA0D90}"/>
            </c:ext>
          </c:extLst>
        </c:ser>
        <c:dLbls>
          <c:showLegendKey val="0"/>
          <c:showVal val="0"/>
          <c:showCatName val="0"/>
          <c:showSerName val="0"/>
          <c:showPercent val="0"/>
          <c:showBubbleSize val="0"/>
        </c:dLbls>
        <c:gapWidth val="150"/>
        <c:axId val="155738824"/>
        <c:axId val="15573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49.2</c:v>
                </c:pt>
                <c:pt idx="4">
                  <c:v>48.7</c:v>
                </c:pt>
              </c:numCache>
            </c:numRef>
          </c:val>
          <c:smooth val="0"/>
          <c:extLst>
            <c:ext xmlns:c16="http://schemas.microsoft.com/office/drawing/2014/chart" uri="{C3380CC4-5D6E-409C-BE32-E72D297353CC}">
              <c16:uniqueId val="{00000001-4BC9-45DD-A685-F3DA9CFA0D90}"/>
            </c:ext>
          </c:extLst>
        </c:ser>
        <c:dLbls>
          <c:showLegendKey val="0"/>
          <c:showVal val="0"/>
          <c:showCatName val="0"/>
          <c:showSerName val="0"/>
          <c:showPercent val="0"/>
          <c:showBubbleSize val="0"/>
        </c:dLbls>
        <c:marker val="1"/>
        <c:smooth val="0"/>
        <c:axId val="155738824"/>
        <c:axId val="155739216"/>
      </c:lineChart>
      <c:dateAx>
        <c:axId val="155738824"/>
        <c:scaling>
          <c:orientation val="minMax"/>
        </c:scaling>
        <c:delete val="1"/>
        <c:axPos val="b"/>
        <c:numFmt formatCode="ge" sourceLinked="1"/>
        <c:majorTickMark val="none"/>
        <c:minorTickMark val="none"/>
        <c:tickLblPos val="none"/>
        <c:crossAx val="155739216"/>
        <c:crosses val="autoZero"/>
        <c:auto val="1"/>
        <c:lblOffset val="100"/>
        <c:baseTimeUnit val="years"/>
      </c:dateAx>
      <c:valAx>
        <c:axId val="15573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73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19066</c:v>
                </c:pt>
                <c:pt idx="4">
                  <c:v>20119</c:v>
                </c:pt>
              </c:numCache>
            </c:numRef>
          </c:val>
          <c:extLst>
            <c:ext xmlns:c16="http://schemas.microsoft.com/office/drawing/2014/chart" uri="{C3380CC4-5D6E-409C-BE32-E72D297353CC}">
              <c16:uniqueId val="{00000000-AC69-4827-9D4D-687152F12E41}"/>
            </c:ext>
          </c:extLst>
        </c:ser>
        <c:dLbls>
          <c:showLegendKey val="0"/>
          <c:showVal val="0"/>
          <c:showCatName val="0"/>
          <c:showSerName val="0"/>
          <c:showPercent val="0"/>
          <c:showBubbleSize val="0"/>
        </c:dLbls>
        <c:gapWidth val="150"/>
        <c:axId val="155740000"/>
        <c:axId val="22754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17680</c:v>
                </c:pt>
                <c:pt idx="4">
                  <c:v>18393</c:v>
                </c:pt>
              </c:numCache>
            </c:numRef>
          </c:val>
          <c:smooth val="0"/>
          <c:extLst>
            <c:ext xmlns:c16="http://schemas.microsoft.com/office/drawing/2014/chart" uri="{C3380CC4-5D6E-409C-BE32-E72D297353CC}">
              <c16:uniqueId val="{00000001-AC69-4827-9D4D-687152F12E41}"/>
            </c:ext>
          </c:extLst>
        </c:ser>
        <c:dLbls>
          <c:showLegendKey val="0"/>
          <c:showVal val="0"/>
          <c:showCatName val="0"/>
          <c:showSerName val="0"/>
          <c:showPercent val="0"/>
          <c:showBubbleSize val="0"/>
        </c:dLbls>
        <c:marker val="1"/>
        <c:smooth val="0"/>
        <c:axId val="155740000"/>
        <c:axId val="227549752"/>
      </c:lineChart>
      <c:dateAx>
        <c:axId val="155740000"/>
        <c:scaling>
          <c:orientation val="minMax"/>
        </c:scaling>
        <c:delete val="1"/>
        <c:axPos val="b"/>
        <c:numFmt formatCode="ge" sourceLinked="1"/>
        <c:majorTickMark val="none"/>
        <c:minorTickMark val="none"/>
        <c:tickLblPos val="none"/>
        <c:crossAx val="227549752"/>
        <c:crosses val="autoZero"/>
        <c:auto val="1"/>
        <c:lblOffset val="100"/>
        <c:baseTimeUnit val="years"/>
      </c:dateAx>
      <c:valAx>
        <c:axId val="227549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74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61882</c:v>
                </c:pt>
                <c:pt idx="4">
                  <c:v>63061</c:v>
                </c:pt>
              </c:numCache>
            </c:numRef>
          </c:val>
          <c:extLst>
            <c:ext xmlns:c16="http://schemas.microsoft.com/office/drawing/2014/chart" uri="{C3380CC4-5D6E-409C-BE32-E72D297353CC}">
              <c16:uniqueId val="{00000000-261C-4FB4-B058-419CDF353B58}"/>
            </c:ext>
          </c:extLst>
        </c:ser>
        <c:dLbls>
          <c:showLegendKey val="0"/>
          <c:showVal val="0"/>
          <c:showCatName val="0"/>
          <c:showSerName val="0"/>
          <c:showPercent val="0"/>
          <c:showBubbleSize val="0"/>
        </c:dLbls>
        <c:gapWidth val="150"/>
        <c:axId val="227550536"/>
        <c:axId val="22755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64765</c:v>
                </c:pt>
                <c:pt idx="4">
                  <c:v>66228</c:v>
                </c:pt>
              </c:numCache>
            </c:numRef>
          </c:val>
          <c:smooth val="0"/>
          <c:extLst>
            <c:ext xmlns:c16="http://schemas.microsoft.com/office/drawing/2014/chart" uri="{C3380CC4-5D6E-409C-BE32-E72D297353CC}">
              <c16:uniqueId val="{00000001-261C-4FB4-B058-419CDF353B58}"/>
            </c:ext>
          </c:extLst>
        </c:ser>
        <c:dLbls>
          <c:showLegendKey val="0"/>
          <c:showVal val="0"/>
          <c:showCatName val="0"/>
          <c:showSerName val="0"/>
          <c:showPercent val="0"/>
          <c:showBubbleSize val="0"/>
        </c:dLbls>
        <c:marker val="1"/>
        <c:smooth val="0"/>
        <c:axId val="227550536"/>
        <c:axId val="227550928"/>
      </c:lineChart>
      <c:dateAx>
        <c:axId val="227550536"/>
        <c:scaling>
          <c:orientation val="minMax"/>
        </c:scaling>
        <c:delete val="1"/>
        <c:axPos val="b"/>
        <c:numFmt formatCode="ge" sourceLinked="1"/>
        <c:majorTickMark val="none"/>
        <c:minorTickMark val="none"/>
        <c:tickLblPos val="none"/>
        <c:crossAx val="227550928"/>
        <c:crosses val="autoZero"/>
        <c:auto val="1"/>
        <c:lblOffset val="100"/>
        <c:baseTimeUnit val="years"/>
      </c:dateAx>
      <c:valAx>
        <c:axId val="22755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55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Z1"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長崎県地方独立行政法人佐世保市総合医療センター　地方独立行政法人　佐世保市総合医療センター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570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20</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594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36844</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581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581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2"/>
      <c r="NK17" s="113"/>
      <c r="NL17" s="113"/>
      <c r="NM17" s="113"/>
      <c r="NN17" s="113"/>
      <c r="NO17" s="113"/>
      <c r="NP17" s="113"/>
      <c r="NQ17" s="113"/>
      <c r="NR17" s="113"/>
      <c r="NS17" s="113"/>
      <c r="NT17" s="113"/>
      <c r="NU17" s="113"/>
      <c r="NV17" s="113"/>
      <c r="NW17" s="113"/>
      <c r="NX17" s="114"/>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2"/>
      <c r="NK18" s="113"/>
      <c r="NL18" s="113"/>
      <c r="NM18" s="113"/>
      <c r="NN18" s="113"/>
      <c r="NO18" s="113"/>
      <c r="NP18" s="113"/>
      <c r="NQ18" s="113"/>
      <c r="NR18" s="113"/>
      <c r="NS18" s="113"/>
      <c r="NT18" s="113"/>
      <c r="NU18" s="113"/>
      <c r="NV18" s="113"/>
      <c r="NW18" s="113"/>
      <c r="NX18" s="114"/>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2"/>
      <c r="NK19" s="113"/>
      <c r="NL19" s="113"/>
      <c r="NM19" s="113"/>
      <c r="NN19" s="113"/>
      <c r="NO19" s="113"/>
      <c r="NP19" s="113"/>
      <c r="NQ19" s="113"/>
      <c r="NR19" s="113"/>
      <c r="NS19" s="113"/>
      <c r="NT19" s="113"/>
      <c r="NU19" s="113"/>
      <c r="NV19" s="113"/>
      <c r="NW19" s="113"/>
      <c r="NX19" s="114"/>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2"/>
      <c r="NK20" s="113"/>
      <c r="NL20" s="113"/>
      <c r="NM20" s="113"/>
      <c r="NN20" s="113"/>
      <c r="NO20" s="113"/>
      <c r="NP20" s="113"/>
      <c r="NQ20" s="113"/>
      <c r="NR20" s="113"/>
      <c r="NS20" s="113"/>
      <c r="NT20" s="113"/>
      <c r="NU20" s="113"/>
      <c r="NV20" s="113"/>
      <c r="NW20" s="113"/>
      <c r="NX20" s="114"/>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3"/>
      <c r="NL21" s="113"/>
      <c r="NM21" s="113"/>
      <c r="NN21" s="113"/>
      <c r="NO21" s="113"/>
      <c r="NP21" s="113"/>
      <c r="NQ21" s="113"/>
      <c r="NR21" s="113"/>
      <c r="NS21" s="113"/>
      <c r="NT21" s="113"/>
      <c r="NU21" s="113"/>
      <c r="NV21" s="113"/>
      <c r="NW21" s="113"/>
      <c r="NX21" s="114"/>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2"/>
      <c r="NK22" s="113"/>
      <c r="NL22" s="113"/>
      <c r="NM22" s="113"/>
      <c r="NN22" s="113"/>
      <c r="NO22" s="113"/>
      <c r="NP22" s="113"/>
      <c r="NQ22" s="113"/>
      <c r="NR22" s="113"/>
      <c r="NS22" s="113"/>
      <c r="NT22" s="113"/>
      <c r="NU22" s="113"/>
      <c r="NV22" s="113"/>
      <c r="NW22" s="113"/>
      <c r="NX22" s="114"/>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5"/>
      <c r="NK25" s="116"/>
      <c r="NL25" s="116"/>
      <c r="NM25" s="116"/>
      <c r="NN25" s="116"/>
      <c r="NO25" s="116"/>
      <c r="NP25" s="116"/>
      <c r="NQ25" s="116"/>
      <c r="NR25" s="116"/>
      <c r="NS25" s="116"/>
      <c r="NT25" s="116"/>
      <c r="NU25" s="116"/>
      <c r="NV25" s="116"/>
      <c r="NW25" s="116"/>
      <c r="NX25" s="117"/>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153</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f>データ!AK7</f>
        <v>104.4</v>
      </c>
      <c r="BJ33" s="100"/>
      <c r="BK33" s="100"/>
      <c r="BL33" s="100"/>
      <c r="BM33" s="100"/>
      <c r="BN33" s="100"/>
      <c r="BO33" s="100"/>
      <c r="BP33" s="100"/>
      <c r="BQ33" s="100"/>
      <c r="BR33" s="100"/>
      <c r="BS33" s="100"/>
      <c r="BT33" s="100"/>
      <c r="BU33" s="100"/>
      <c r="BV33" s="100"/>
      <c r="BW33" s="101"/>
      <c r="BX33" s="99">
        <f>データ!AL7</f>
        <v>100.4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f>データ!AV7</f>
        <v>98.2</v>
      </c>
      <c r="EX33" s="100"/>
      <c r="EY33" s="100"/>
      <c r="EZ33" s="100"/>
      <c r="FA33" s="100"/>
      <c r="FB33" s="100"/>
      <c r="FC33" s="100"/>
      <c r="FD33" s="100"/>
      <c r="FE33" s="100"/>
      <c r="FF33" s="100"/>
      <c r="FG33" s="100"/>
      <c r="FH33" s="100"/>
      <c r="FI33" s="100"/>
      <c r="FJ33" s="100"/>
      <c r="FK33" s="101"/>
      <c r="FL33" s="99">
        <f>データ!AW7</f>
        <v>94.3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f>データ!BR7</f>
        <v>85</v>
      </c>
      <c r="LZ33" s="100"/>
      <c r="MA33" s="100"/>
      <c r="MB33" s="100"/>
      <c r="MC33" s="100"/>
      <c r="MD33" s="100"/>
      <c r="ME33" s="100"/>
      <c r="MF33" s="100"/>
      <c r="MG33" s="100"/>
      <c r="MH33" s="100"/>
      <c r="MI33" s="100"/>
      <c r="MJ33" s="100"/>
      <c r="MK33" s="100"/>
      <c r="ML33" s="100"/>
      <c r="MM33" s="101"/>
      <c r="MN33" s="99">
        <f>データ!BS7</f>
        <v>82.2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f>データ!CC7</f>
        <v>61882</v>
      </c>
      <c r="BJ55" s="103"/>
      <c r="BK55" s="103"/>
      <c r="BL55" s="103"/>
      <c r="BM55" s="103"/>
      <c r="BN55" s="103"/>
      <c r="BO55" s="103"/>
      <c r="BP55" s="103"/>
      <c r="BQ55" s="103"/>
      <c r="BR55" s="103"/>
      <c r="BS55" s="103"/>
      <c r="BT55" s="103"/>
      <c r="BU55" s="103"/>
      <c r="BV55" s="103"/>
      <c r="BW55" s="104"/>
      <c r="BX55" s="102">
        <f>データ!CD7</f>
        <v>63061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f>データ!CN7</f>
        <v>19066</v>
      </c>
      <c r="EX55" s="103"/>
      <c r="EY55" s="103"/>
      <c r="EZ55" s="103"/>
      <c r="FA55" s="103"/>
      <c r="FB55" s="103"/>
      <c r="FC55" s="103"/>
      <c r="FD55" s="103"/>
      <c r="FE55" s="103"/>
      <c r="FF55" s="103"/>
      <c r="FG55" s="103"/>
      <c r="FH55" s="103"/>
      <c r="FI55" s="103"/>
      <c r="FJ55" s="103"/>
      <c r="FK55" s="104"/>
      <c r="FL55" s="102">
        <f>データ!CO7</f>
        <v>20119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f>データ!CY7</f>
        <v>44</v>
      </c>
      <c r="IL55" s="100"/>
      <c r="IM55" s="100"/>
      <c r="IN55" s="100"/>
      <c r="IO55" s="100"/>
      <c r="IP55" s="100"/>
      <c r="IQ55" s="100"/>
      <c r="IR55" s="100"/>
      <c r="IS55" s="100"/>
      <c r="IT55" s="100"/>
      <c r="IU55" s="100"/>
      <c r="IV55" s="100"/>
      <c r="IW55" s="100"/>
      <c r="IX55" s="100"/>
      <c r="IY55" s="101"/>
      <c r="IZ55" s="99">
        <f>データ!CZ7</f>
        <v>46.1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f>データ!DJ7</f>
        <v>28.7</v>
      </c>
      <c r="LZ55" s="100"/>
      <c r="MA55" s="100"/>
      <c r="MB55" s="100"/>
      <c r="MC55" s="100"/>
      <c r="MD55" s="100"/>
      <c r="ME55" s="100"/>
      <c r="MF55" s="100"/>
      <c r="MG55" s="100"/>
      <c r="MH55" s="100"/>
      <c r="MI55" s="100"/>
      <c r="MJ55" s="100"/>
      <c r="MK55" s="100"/>
      <c r="ML55" s="100"/>
      <c r="MM55" s="101"/>
      <c r="MN55" s="99">
        <f>データ!DK7</f>
        <v>29.2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13.3</v>
      </c>
      <c r="CA79" s="82"/>
      <c r="CB79" s="82"/>
      <c r="CC79" s="82"/>
      <c r="CD79" s="82"/>
      <c r="CE79" s="82"/>
      <c r="CF79" s="82"/>
      <c r="CG79" s="82"/>
      <c r="CH79" s="82"/>
      <c r="CI79" s="82"/>
      <c r="CJ79" s="82"/>
      <c r="CK79" s="82"/>
      <c r="CL79" s="82"/>
      <c r="CM79" s="82"/>
      <c r="CN79" s="82"/>
      <c r="CO79" s="82"/>
      <c r="CP79" s="82"/>
      <c r="CQ79" s="82"/>
      <c r="CR79" s="82"/>
      <c r="CS79" s="82">
        <f>データ!DV7</f>
        <v>25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29.3</v>
      </c>
      <c r="GU79" s="82"/>
      <c r="GV79" s="82"/>
      <c r="GW79" s="82"/>
      <c r="GX79" s="82"/>
      <c r="GY79" s="82"/>
      <c r="GZ79" s="82"/>
      <c r="HA79" s="82"/>
      <c r="HB79" s="82"/>
      <c r="HC79" s="82"/>
      <c r="HD79" s="82"/>
      <c r="HE79" s="82"/>
      <c r="HF79" s="82"/>
      <c r="HG79" s="82"/>
      <c r="HH79" s="82"/>
      <c r="HI79" s="82"/>
      <c r="HJ79" s="82"/>
      <c r="HK79" s="82"/>
      <c r="HL79" s="82"/>
      <c r="HM79" s="82">
        <f>データ!EG7</f>
        <v>48.8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19270212</v>
      </c>
      <c r="LP79" s="78"/>
      <c r="LQ79" s="78"/>
      <c r="LR79" s="78"/>
      <c r="LS79" s="78"/>
      <c r="LT79" s="78"/>
      <c r="LU79" s="78"/>
      <c r="LV79" s="78"/>
      <c r="LW79" s="78"/>
      <c r="LX79" s="78"/>
      <c r="LY79" s="78"/>
      <c r="LZ79" s="78"/>
      <c r="MA79" s="78"/>
      <c r="MB79" s="78"/>
      <c r="MC79" s="78"/>
      <c r="MD79" s="78"/>
      <c r="ME79" s="78"/>
      <c r="MF79" s="78"/>
      <c r="MG79" s="78"/>
      <c r="MH79" s="78">
        <f>データ!ER7</f>
        <v>20983685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uITBTj+1a1P+qpAzUWM2rwY4vLNkzZrGw9IusqbmUtfZpoTbfE6GJHlCk/pGYso7wIlyMdTJx6ExUQQiaFpOg==" saltValue="q3wRftsE0esBtHBTiQOym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114</v>
      </c>
      <c r="AW5" s="61" t="s">
        <v>115</v>
      </c>
      <c r="AX5" s="61" t="s">
        <v>116</v>
      </c>
      <c r="AY5" s="61" t="s">
        <v>117</v>
      </c>
      <c r="AZ5" s="61" t="s">
        <v>118</v>
      </c>
      <c r="BA5" s="61" t="s">
        <v>119</v>
      </c>
      <c r="BB5" s="61" t="s">
        <v>120</v>
      </c>
      <c r="BC5" s="61" t="s">
        <v>121</v>
      </c>
      <c r="BD5" s="61" t="s">
        <v>111</v>
      </c>
      <c r="BE5" s="61" t="s">
        <v>122</v>
      </c>
      <c r="BF5" s="61" t="s">
        <v>123</v>
      </c>
      <c r="BG5" s="61" t="s">
        <v>114</v>
      </c>
      <c r="BH5" s="61" t="s">
        <v>124</v>
      </c>
      <c r="BI5" s="61" t="s">
        <v>116</v>
      </c>
      <c r="BJ5" s="61" t="s">
        <v>117</v>
      </c>
      <c r="BK5" s="61" t="s">
        <v>118</v>
      </c>
      <c r="BL5" s="61" t="s">
        <v>119</v>
      </c>
      <c r="BM5" s="61" t="s">
        <v>120</v>
      </c>
      <c r="BN5" s="61" t="s">
        <v>121</v>
      </c>
      <c r="BO5" s="61" t="s">
        <v>111</v>
      </c>
      <c r="BP5" s="61" t="s">
        <v>122</v>
      </c>
      <c r="BQ5" s="61" t="s">
        <v>123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122</v>
      </c>
      <c r="CX5" s="61" t="s">
        <v>113</v>
      </c>
      <c r="CY5" s="61" t="s">
        <v>114</v>
      </c>
      <c r="CZ5" s="61" t="s">
        <v>115</v>
      </c>
      <c r="DA5" s="61" t="s">
        <v>116</v>
      </c>
      <c r="DB5" s="61" t="s">
        <v>117</v>
      </c>
      <c r="DC5" s="61" t="s">
        <v>118</v>
      </c>
      <c r="DD5" s="61" t="s">
        <v>119</v>
      </c>
      <c r="DE5" s="61" t="s">
        <v>120</v>
      </c>
      <c r="DF5" s="61" t="s">
        <v>121</v>
      </c>
      <c r="DG5" s="61" t="s">
        <v>125</v>
      </c>
      <c r="DH5" s="61" t="s">
        <v>122</v>
      </c>
      <c r="DI5" s="61" t="s">
        <v>113</v>
      </c>
      <c r="DJ5" s="61" t="s">
        <v>114</v>
      </c>
      <c r="DK5" s="61" t="s">
        <v>126</v>
      </c>
      <c r="DL5" s="61" t="s">
        <v>116</v>
      </c>
      <c r="DM5" s="61" t="s">
        <v>117</v>
      </c>
      <c r="DN5" s="61" t="s">
        <v>118</v>
      </c>
      <c r="DO5" s="61" t="s">
        <v>119</v>
      </c>
      <c r="DP5" s="61" t="s">
        <v>120</v>
      </c>
      <c r="DQ5" s="61" t="s">
        <v>121</v>
      </c>
      <c r="DR5" s="61" t="s">
        <v>111</v>
      </c>
      <c r="DS5" s="61" t="s">
        <v>127</v>
      </c>
      <c r="DT5" s="61" t="s">
        <v>113</v>
      </c>
      <c r="DU5" s="61" t="s">
        <v>114</v>
      </c>
      <c r="DV5" s="61" t="s">
        <v>115</v>
      </c>
      <c r="DW5" s="61" t="s">
        <v>116</v>
      </c>
      <c r="DX5" s="61" t="s">
        <v>117</v>
      </c>
      <c r="DY5" s="61" t="s">
        <v>118</v>
      </c>
      <c r="DZ5" s="61" t="s">
        <v>119</v>
      </c>
      <c r="EA5" s="61" t="s">
        <v>120</v>
      </c>
      <c r="EB5" s="61" t="s">
        <v>121</v>
      </c>
      <c r="EC5" s="61" t="s">
        <v>111</v>
      </c>
      <c r="ED5" s="61" t="s">
        <v>122</v>
      </c>
      <c r="EE5" s="61" t="s">
        <v>123</v>
      </c>
      <c r="EF5" s="61" t="s">
        <v>114</v>
      </c>
      <c r="EG5" s="61" t="s">
        <v>115</v>
      </c>
      <c r="EH5" s="61" t="s">
        <v>116</v>
      </c>
      <c r="EI5" s="61" t="s">
        <v>117</v>
      </c>
      <c r="EJ5" s="61" t="s">
        <v>118</v>
      </c>
      <c r="EK5" s="61" t="s">
        <v>119</v>
      </c>
      <c r="EL5" s="61" t="s">
        <v>120</v>
      </c>
      <c r="EM5" s="61" t="s">
        <v>128</v>
      </c>
      <c r="EN5" s="61" t="s">
        <v>111</v>
      </c>
      <c r="EO5" s="61" t="s">
        <v>122</v>
      </c>
      <c r="EP5" s="61" t="s">
        <v>113</v>
      </c>
      <c r="EQ5" s="61" t="s">
        <v>114</v>
      </c>
      <c r="ER5" s="61" t="s">
        <v>115</v>
      </c>
      <c r="ES5" s="61" t="s">
        <v>116</v>
      </c>
      <c r="ET5" s="61" t="s">
        <v>117</v>
      </c>
      <c r="EU5" s="61" t="s">
        <v>118</v>
      </c>
      <c r="EV5" s="61" t="s">
        <v>119</v>
      </c>
      <c r="EW5" s="61" t="s">
        <v>120</v>
      </c>
      <c r="EX5" s="61" t="s">
        <v>121</v>
      </c>
    </row>
    <row r="6" spans="1:154" s="66" customFormat="1" x14ac:dyDescent="0.15">
      <c r="A6" s="47" t="s">
        <v>129</v>
      </c>
      <c r="B6" s="62">
        <f>B8</f>
        <v>2017</v>
      </c>
      <c r="C6" s="62">
        <f t="shared" ref="C6:M6" si="2">C8</f>
        <v>427520</v>
      </c>
      <c r="D6" s="62">
        <f t="shared" si="2"/>
        <v>46</v>
      </c>
      <c r="E6" s="62">
        <f t="shared" si="2"/>
        <v>6</v>
      </c>
      <c r="F6" s="62">
        <f t="shared" si="2"/>
        <v>0</v>
      </c>
      <c r="G6" s="62">
        <f t="shared" si="2"/>
        <v>1</v>
      </c>
      <c r="H6" s="144" t="str">
        <f>IF(H8&lt;&gt;I8,H8,"")&amp;IF(I8&lt;&gt;J8,I8,"")&amp;"　"&amp;J8</f>
        <v>長崎県地方独立行政法人佐世保市総合医療センター　地方独立行政法人　佐世保市総合医療センター</v>
      </c>
      <c r="I6" s="145"/>
      <c r="J6" s="146"/>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31</v>
      </c>
      <c r="R6" s="62" t="str">
        <f t="shared" si="3"/>
        <v>対象</v>
      </c>
      <c r="S6" s="62" t="str">
        <f t="shared" si="3"/>
        <v>透 I 未 訓 ガ</v>
      </c>
      <c r="T6" s="62" t="str">
        <f t="shared" si="3"/>
        <v>救 臨 が 感 災 地 輪</v>
      </c>
      <c r="U6" s="63" t="str">
        <f>U8</f>
        <v>-</v>
      </c>
      <c r="V6" s="63">
        <f>V8</f>
        <v>36844</v>
      </c>
      <c r="W6" s="62" t="str">
        <f>W8</f>
        <v>非該当</v>
      </c>
      <c r="X6" s="62" t="str">
        <f t="shared" si="3"/>
        <v>７：１</v>
      </c>
      <c r="Y6" s="63">
        <f t="shared" si="3"/>
        <v>570</v>
      </c>
      <c r="Z6" s="63" t="str">
        <f t="shared" si="3"/>
        <v>-</v>
      </c>
      <c r="AA6" s="63">
        <f t="shared" si="3"/>
        <v>20</v>
      </c>
      <c r="AB6" s="63" t="str">
        <f t="shared" si="3"/>
        <v>-</v>
      </c>
      <c r="AC6" s="63">
        <f t="shared" si="3"/>
        <v>4</v>
      </c>
      <c r="AD6" s="63">
        <f t="shared" si="3"/>
        <v>594</v>
      </c>
      <c r="AE6" s="63">
        <f t="shared" si="3"/>
        <v>581</v>
      </c>
      <c r="AF6" s="63" t="str">
        <f t="shared" si="3"/>
        <v>-</v>
      </c>
      <c r="AG6" s="63">
        <f t="shared" si="3"/>
        <v>581</v>
      </c>
      <c r="AH6" s="64" t="e">
        <f>IF(AH8="-",NA(),AH8)</f>
        <v>#N/A</v>
      </c>
      <c r="AI6" s="64" t="e">
        <f t="shared" ref="AI6:AQ6" si="4">IF(AI8="-",NA(),AI8)</f>
        <v>#N/A</v>
      </c>
      <c r="AJ6" s="64" t="e">
        <f t="shared" si="4"/>
        <v>#N/A</v>
      </c>
      <c r="AK6" s="64">
        <f t="shared" si="4"/>
        <v>104.4</v>
      </c>
      <c r="AL6" s="64">
        <f t="shared" si="4"/>
        <v>100.4</v>
      </c>
      <c r="AM6" s="64" t="e">
        <f t="shared" si="4"/>
        <v>#N/A</v>
      </c>
      <c r="AN6" s="64" t="e">
        <f t="shared" si="4"/>
        <v>#N/A</v>
      </c>
      <c r="AO6" s="64" t="e">
        <f t="shared" si="4"/>
        <v>#N/A</v>
      </c>
      <c r="AP6" s="64">
        <f t="shared" si="4"/>
        <v>99.8</v>
      </c>
      <c r="AQ6" s="64">
        <f t="shared" si="4"/>
        <v>100.1</v>
      </c>
      <c r="AR6" s="64" t="str">
        <f>IF(AR8="-","【-】","【"&amp;SUBSTITUTE(TEXT(AR8,"#,##0.0"),"-","△")&amp;"】")</f>
        <v>【98.5】</v>
      </c>
      <c r="AS6" s="64" t="e">
        <f>IF(AS8="-",NA(),AS8)</f>
        <v>#N/A</v>
      </c>
      <c r="AT6" s="64" t="e">
        <f t="shared" ref="AT6:BB6" si="5">IF(AT8="-",NA(),AT8)</f>
        <v>#N/A</v>
      </c>
      <c r="AU6" s="64" t="e">
        <f t="shared" si="5"/>
        <v>#N/A</v>
      </c>
      <c r="AV6" s="64">
        <f t="shared" si="5"/>
        <v>98.2</v>
      </c>
      <c r="AW6" s="64">
        <f t="shared" si="5"/>
        <v>94.3</v>
      </c>
      <c r="AX6" s="64" t="e">
        <f t="shared" si="5"/>
        <v>#N/A</v>
      </c>
      <c r="AY6" s="64" t="e">
        <f t="shared" si="5"/>
        <v>#N/A</v>
      </c>
      <c r="AZ6" s="64" t="e">
        <f t="shared" si="5"/>
        <v>#N/A</v>
      </c>
      <c r="BA6" s="64">
        <f t="shared" si="5"/>
        <v>93.6</v>
      </c>
      <c r="BB6" s="64">
        <f t="shared" si="5"/>
        <v>94</v>
      </c>
      <c r="BC6" s="64" t="str">
        <f>IF(BC8="-","【-】","【"&amp;SUBSTITUTE(TEXT(BC8,"#,##0.0"),"-","△")&amp;"】")</f>
        <v>【89.7】</v>
      </c>
      <c r="BD6" s="64" t="e">
        <f>IF(BD8="-",NA(),BD8)</f>
        <v>#N/A</v>
      </c>
      <c r="BE6" s="64" t="e">
        <f t="shared" ref="BE6:BM6" si="6">IF(BE8="-",NA(),BE8)</f>
        <v>#N/A</v>
      </c>
      <c r="BF6" s="64" t="e">
        <f t="shared" si="6"/>
        <v>#N/A</v>
      </c>
      <c r="BG6" s="64">
        <f t="shared" si="6"/>
        <v>0</v>
      </c>
      <c r="BH6" s="64">
        <f t="shared" si="6"/>
        <v>0</v>
      </c>
      <c r="BI6" s="64" t="e">
        <f t="shared" si="6"/>
        <v>#N/A</v>
      </c>
      <c r="BJ6" s="64" t="e">
        <f t="shared" si="6"/>
        <v>#N/A</v>
      </c>
      <c r="BK6" s="64" t="e">
        <f t="shared" si="6"/>
        <v>#N/A</v>
      </c>
      <c r="BL6" s="64">
        <f t="shared" si="6"/>
        <v>33.9</v>
      </c>
      <c r="BM6" s="64">
        <f t="shared" si="6"/>
        <v>34.9</v>
      </c>
      <c r="BN6" s="64" t="str">
        <f>IF(BN8="-","【-】","【"&amp;SUBSTITUTE(TEXT(BN8,"#,##0.0"),"-","△")&amp;"】")</f>
        <v>【64.7】</v>
      </c>
      <c r="BO6" s="64" t="e">
        <f>IF(BO8="-",NA(),BO8)</f>
        <v>#N/A</v>
      </c>
      <c r="BP6" s="64" t="e">
        <f t="shared" ref="BP6:BX6" si="7">IF(BP8="-",NA(),BP8)</f>
        <v>#N/A</v>
      </c>
      <c r="BQ6" s="64" t="e">
        <f t="shared" si="7"/>
        <v>#N/A</v>
      </c>
      <c r="BR6" s="64">
        <f t="shared" si="7"/>
        <v>85</v>
      </c>
      <c r="BS6" s="64">
        <f t="shared" si="7"/>
        <v>82.2</v>
      </c>
      <c r="BT6" s="64" t="e">
        <f t="shared" si="7"/>
        <v>#N/A</v>
      </c>
      <c r="BU6" s="64" t="e">
        <f t="shared" si="7"/>
        <v>#N/A</v>
      </c>
      <c r="BV6" s="64" t="e">
        <f t="shared" si="7"/>
        <v>#N/A</v>
      </c>
      <c r="BW6" s="64">
        <f t="shared" si="7"/>
        <v>79.5</v>
      </c>
      <c r="BX6" s="64">
        <f t="shared" si="7"/>
        <v>79.900000000000006</v>
      </c>
      <c r="BY6" s="64" t="str">
        <f>IF(BY8="-","【-】","【"&amp;SUBSTITUTE(TEXT(BY8,"#,##0.0"),"-","△")&amp;"】")</f>
        <v>【74.8】</v>
      </c>
      <c r="BZ6" s="65" t="e">
        <f>IF(BZ8="-",NA(),BZ8)</f>
        <v>#N/A</v>
      </c>
      <c r="CA6" s="65" t="e">
        <f t="shared" ref="CA6:CI6" si="8">IF(CA8="-",NA(),CA8)</f>
        <v>#N/A</v>
      </c>
      <c r="CB6" s="65" t="e">
        <f t="shared" si="8"/>
        <v>#N/A</v>
      </c>
      <c r="CC6" s="65">
        <f t="shared" si="8"/>
        <v>61882</v>
      </c>
      <c r="CD6" s="65">
        <f t="shared" si="8"/>
        <v>63061</v>
      </c>
      <c r="CE6" s="65" t="e">
        <f t="shared" si="8"/>
        <v>#N/A</v>
      </c>
      <c r="CF6" s="65" t="e">
        <f t="shared" si="8"/>
        <v>#N/A</v>
      </c>
      <c r="CG6" s="65" t="e">
        <f t="shared" si="8"/>
        <v>#N/A</v>
      </c>
      <c r="CH6" s="65">
        <f t="shared" si="8"/>
        <v>64765</v>
      </c>
      <c r="CI6" s="65">
        <f t="shared" si="8"/>
        <v>66228</v>
      </c>
      <c r="CJ6" s="64" t="str">
        <f>IF(CJ8="-","【-】","【"&amp;SUBSTITUTE(TEXT(CJ8,"#,##0"),"-","△")&amp;"】")</f>
        <v>【50,718】</v>
      </c>
      <c r="CK6" s="65" t="e">
        <f>IF(CK8="-",NA(),CK8)</f>
        <v>#N/A</v>
      </c>
      <c r="CL6" s="65" t="e">
        <f t="shared" ref="CL6:CT6" si="9">IF(CL8="-",NA(),CL8)</f>
        <v>#N/A</v>
      </c>
      <c r="CM6" s="65" t="e">
        <f t="shared" si="9"/>
        <v>#N/A</v>
      </c>
      <c r="CN6" s="65">
        <f t="shared" si="9"/>
        <v>19066</v>
      </c>
      <c r="CO6" s="65">
        <f t="shared" si="9"/>
        <v>20119</v>
      </c>
      <c r="CP6" s="65" t="e">
        <f t="shared" si="9"/>
        <v>#N/A</v>
      </c>
      <c r="CQ6" s="65" t="e">
        <f t="shared" si="9"/>
        <v>#N/A</v>
      </c>
      <c r="CR6" s="65" t="e">
        <f t="shared" si="9"/>
        <v>#N/A</v>
      </c>
      <c r="CS6" s="65">
        <f t="shared" si="9"/>
        <v>17680</v>
      </c>
      <c r="CT6" s="65">
        <f t="shared" si="9"/>
        <v>18393</v>
      </c>
      <c r="CU6" s="64" t="str">
        <f>IF(CU8="-","【-】","【"&amp;SUBSTITUTE(TEXT(CU8,"#,##0"),"-","△")&amp;"】")</f>
        <v>【14,202】</v>
      </c>
      <c r="CV6" s="64" t="e">
        <f>IF(CV8="-",NA(),CV8)</f>
        <v>#N/A</v>
      </c>
      <c r="CW6" s="64" t="e">
        <f t="shared" ref="CW6:DE6" si="10">IF(CW8="-",NA(),CW8)</f>
        <v>#N/A</v>
      </c>
      <c r="CX6" s="64" t="e">
        <f t="shared" si="10"/>
        <v>#N/A</v>
      </c>
      <c r="CY6" s="64">
        <f t="shared" si="10"/>
        <v>44</v>
      </c>
      <c r="CZ6" s="64">
        <f t="shared" si="10"/>
        <v>46.1</v>
      </c>
      <c r="DA6" s="64" t="e">
        <f t="shared" si="10"/>
        <v>#N/A</v>
      </c>
      <c r="DB6" s="64" t="e">
        <f t="shared" si="10"/>
        <v>#N/A</v>
      </c>
      <c r="DC6" s="64" t="e">
        <f t="shared" si="10"/>
        <v>#N/A</v>
      </c>
      <c r="DD6" s="64">
        <f t="shared" si="10"/>
        <v>49.2</v>
      </c>
      <c r="DE6" s="64">
        <f t="shared" si="10"/>
        <v>48.7</v>
      </c>
      <c r="DF6" s="64" t="str">
        <f>IF(DF8="-","【-】","【"&amp;SUBSTITUTE(TEXT(DF8,"#,##0.0"),"-","△")&amp;"】")</f>
        <v>【55.0】</v>
      </c>
      <c r="DG6" s="64" t="e">
        <f>IF(DG8="-",NA(),DG8)</f>
        <v>#N/A</v>
      </c>
      <c r="DH6" s="64" t="e">
        <f t="shared" ref="DH6:DP6" si="11">IF(DH8="-",NA(),DH8)</f>
        <v>#N/A</v>
      </c>
      <c r="DI6" s="64" t="e">
        <f t="shared" si="11"/>
        <v>#N/A</v>
      </c>
      <c r="DJ6" s="64">
        <f t="shared" si="11"/>
        <v>28.7</v>
      </c>
      <c r="DK6" s="64">
        <f t="shared" si="11"/>
        <v>29.2</v>
      </c>
      <c r="DL6" s="64" t="e">
        <f t="shared" si="11"/>
        <v>#N/A</v>
      </c>
      <c r="DM6" s="64" t="e">
        <f t="shared" si="11"/>
        <v>#N/A</v>
      </c>
      <c r="DN6" s="64" t="e">
        <f t="shared" si="11"/>
        <v>#N/A</v>
      </c>
      <c r="DO6" s="64">
        <f t="shared" si="11"/>
        <v>27.4</v>
      </c>
      <c r="DP6" s="64">
        <f t="shared" si="11"/>
        <v>27.8</v>
      </c>
      <c r="DQ6" s="64" t="str">
        <f>IF(DQ8="-","【-】","【"&amp;SUBSTITUTE(TEXT(DQ8,"#,##0.0"),"-","△")&amp;"】")</f>
        <v>【24.3】</v>
      </c>
      <c r="DR6" s="64" t="e">
        <f>IF(DR8="-",NA(),DR8)</f>
        <v>#N/A</v>
      </c>
      <c r="DS6" s="64" t="e">
        <f t="shared" ref="DS6:EA6" si="12">IF(DS8="-",NA(),DS8)</f>
        <v>#N/A</v>
      </c>
      <c r="DT6" s="64" t="e">
        <f t="shared" si="12"/>
        <v>#N/A</v>
      </c>
      <c r="DU6" s="64">
        <f t="shared" si="12"/>
        <v>13.3</v>
      </c>
      <c r="DV6" s="64">
        <f t="shared" si="12"/>
        <v>25</v>
      </c>
      <c r="DW6" s="64" t="e">
        <f t="shared" si="12"/>
        <v>#N/A</v>
      </c>
      <c r="DX6" s="64" t="e">
        <f t="shared" si="12"/>
        <v>#N/A</v>
      </c>
      <c r="DY6" s="64" t="e">
        <f t="shared" si="12"/>
        <v>#N/A</v>
      </c>
      <c r="DZ6" s="64">
        <f t="shared" si="12"/>
        <v>51.2</v>
      </c>
      <c r="EA6" s="64">
        <f t="shared" si="12"/>
        <v>52</v>
      </c>
      <c r="EB6" s="64" t="str">
        <f>IF(EB8="-","【-】","【"&amp;SUBSTITUTE(TEXT(EB8,"#,##0.0"),"-","△")&amp;"】")</f>
        <v>【51.6】</v>
      </c>
      <c r="EC6" s="64" t="e">
        <f>IF(EC8="-",NA(),EC8)</f>
        <v>#N/A</v>
      </c>
      <c r="ED6" s="64" t="e">
        <f t="shared" ref="ED6:EL6" si="13">IF(ED8="-",NA(),ED8)</f>
        <v>#N/A</v>
      </c>
      <c r="EE6" s="64" t="e">
        <f t="shared" si="13"/>
        <v>#N/A</v>
      </c>
      <c r="EF6" s="64">
        <f t="shared" si="13"/>
        <v>29.3</v>
      </c>
      <c r="EG6" s="64">
        <f t="shared" si="13"/>
        <v>48.8</v>
      </c>
      <c r="EH6" s="64" t="e">
        <f t="shared" si="13"/>
        <v>#N/A</v>
      </c>
      <c r="EI6" s="64" t="e">
        <f t="shared" si="13"/>
        <v>#N/A</v>
      </c>
      <c r="EJ6" s="64" t="e">
        <f t="shared" si="13"/>
        <v>#N/A</v>
      </c>
      <c r="EK6" s="64">
        <f t="shared" si="13"/>
        <v>64.3</v>
      </c>
      <c r="EL6" s="64">
        <f t="shared" si="13"/>
        <v>66</v>
      </c>
      <c r="EM6" s="64" t="str">
        <f>IF(EM8="-","【-】","【"&amp;SUBSTITUTE(TEXT(EM8,"#,##0.0"),"-","△")&amp;"】")</f>
        <v>【67.6】</v>
      </c>
      <c r="EN6" s="65" t="e">
        <f>IF(EN8="-",NA(),EN8)</f>
        <v>#N/A</v>
      </c>
      <c r="EO6" s="65" t="e">
        <f t="shared" ref="EO6:EW6" si="14">IF(EO8="-",NA(),EO8)</f>
        <v>#N/A</v>
      </c>
      <c r="EP6" s="65" t="e">
        <f t="shared" si="14"/>
        <v>#N/A</v>
      </c>
      <c r="EQ6" s="65">
        <f t="shared" si="14"/>
        <v>19270212</v>
      </c>
      <c r="ER6" s="65">
        <f t="shared" si="14"/>
        <v>20983685</v>
      </c>
      <c r="ES6" s="65" t="e">
        <f t="shared" si="14"/>
        <v>#N/A</v>
      </c>
      <c r="ET6" s="65" t="e">
        <f t="shared" si="14"/>
        <v>#N/A</v>
      </c>
      <c r="EU6" s="65" t="e">
        <f t="shared" si="14"/>
        <v>#N/A</v>
      </c>
      <c r="EV6" s="65">
        <f t="shared" si="14"/>
        <v>51669762</v>
      </c>
      <c r="EW6" s="65">
        <f t="shared" si="14"/>
        <v>53351028</v>
      </c>
      <c r="EX6" s="65" t="str">
        <f>IF(EX8="-","【-】","【"&amp;SUBSTITUTE(TEXT(EX8,"#,##0"),"-","△")&amp;"】")</f>
        <v>【45,442,498】</v>
      </c>
    </row>
    <row r="7" spans="1:154" s="66" customFormat="1" x14ac:dyDescent="0.15">
      <c r="A7" s="47" t="s">
        <v>130</v>
      </c>
      <c r="B7" s="62">
        <f t="shared" ref="B7:AG7" si="15">B8</f>
        <v>2017</v>
      </c>
      <c r="C7" s="62">
        <f t="shared" si="15"/>
        <v>427520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31</v>
      </c>
      <c r="R7" s="62" t="str">
        <f t="shared" si="15"/>
        <v>対象</v>
      </c>
      <c r="S7" s="62" t="str">
        <f t="shared" si="15"/>
        <v>透 I 未 訓 ガ</v>
      </c>
      <c r="T7" s="62" t="str">
        <f t="shared" si="15"/>
        <v>救 臨 が 感 災 地 輪</v>
      </c>
      <c r="U7" s="63" t="str">
        <f>U8</f>
        <v>-</v>
      </c>
      <c r="V7" s="63">
        <f>V8</f>
        <v>36844</v>
      </c>
      <c r="W7" s="62" t="str">
        <f>W8</f>
        <v>非該当</v>
      </c>
      <c r="X7" s="62" t="str">
        <f t="shared" si="15"/>
        <v>７：１</v>
      </c>
      <c r="Y7" s="63">
        <f t="shared" si="15"/>
        <v>570</v>
      </c>
      <c r="Z7" s="63" t="str">
        <f t="shared" si="15"/>
        <v>-</v>
      </c>
      <c r="AA7" s="63">
        <f t="shared" si="15"/>
        <v>20</v>
      </c>
      <c r="AB7" s="63" t="str">
        <f t="shared" si="15"/>
        <v>-</v>
      </c>
      <c r="AC7" s="63">
        <f t="shared" si="15"/>
        <v>4</v>
      </c>
      <c r="AD7" s="63">
        <f t="shared" si="15"/>
        <v>594</v>
      </c>
      <c r="AE7" s="63">
        <f t="shared" si="15"/>
        <v>581</v>
      </c>
      <c r="AF7" s="63" t="str">
        <f t="shared" si="15"/>
        <v>-</v>
      </c>
      <c r="AG7" s="63">
        <f t="shared" si="15"/>
        <v>581</v>
      </c>
      <c r="AH7" s="64" t="str">
        <f>AH8</f>
        <v>-</v>
      </c>
      <c r="AI7" s="64" t="str">
        <f t="shared" ref="AI7:AQ7" si="16">AI8</f>
        <v>-</v>
      </c>
      <c r="AJ7" s="64" t="str">
        <f t="shared" si="16"/>
        <v>-</v>
      </c>
      <c r="AK7" s="64">
        <f t="shared" si="16"/>
        <v>104.4</v>
      </c>
      <c r="AL7" s="64">
        <f t="shared" si="16"/>
        <v>100.4</v>
      </c>
      <c r="AM7" s="64" t="str">
        <f t="shared" si="16"/>
        <v>-</v>
      </c>
      <c r="AN7" s="64" t="str">
        <f t="shared" si="16"/>
        <v>-</v>
      </c>
      <c r="AO7" s="64" t="str">
        <f t="shared" si="16"/>
        <v>-</v>
      </c>
      <c r="AP7" s="64">
        <f t="shared" si="16"/>
        <v>99.8</v>
      </c>
      <c r="AQ7" s="64">
        <f t="shared" si="16"/>
        <v>100.1</v>
      </c>
      <c r="AR7" s="64"/>
      <c r="AS7" s="64" t="str">
        <f>AS8</f>
        <v>-</v>
      </c>
      <c r="AT7" s="64" t="str">
        <f t="shared" ref="AT7:BB7" si="17">AT8</f>
        <v>-</v>
      </c>
      <c r="AU7" s="64" t="str">
        <f t="shared" si="17"/>
        <v>-</v>
      </c>
      <c r="AV7" s="64">
        <f t="shared" si="17"/>
        <v>98.2</v>
      </c>
      <c r="AW7" s="64">
        <f t="shared" si="17"/>
        <v>94.3</v>
      </c>
      <c r="AX7" s="64" t="str">
        <f t="shared" si="17"/>
        <v>-</v>
      </c>
      <c r="AY7" s="64" t="str">
        <f t="shared" si="17"/>
        <v>-</v>
      </c>
      <c r="AZ7" s="64" t="str">
        <f t="shared" si="17"/>
        <v>-</v>
      </c>
      <c r="BA7" s="64">
        <f t="shared" si="17"/>
        <v>93.6</v>
      </c>
      <c r="BB7" s="64">
        <f t="shared" si="17"/>
        <v>94</v>
      </c>
      <c r="BC7" s="64"/>
      <c r="BD7" s="64" t="str">
        <f>BD8</f>
        <v>-</v>
      </c>
      <c r="BE7" s="64" t="str">
        <f t="shared" ref="BE7:BM7" si="18">BE8</f>
        <v>-</v>
      </c>
      <c r="BF7" s="64" t="str">
        <f t="shared" si="18"/>
        <v>-</v>
      </c>
      <c r="BG7" s="64">
        <f t="shared" si="18"/>
        <v>0</v>
      </c>
      <c r="BH7" s="64">
        <f t="shared" si="18"/>
        <v>0</v>
      </c>
      <c r="BI7" s="64" t="str">
        <f t="shared" si="18"/>
        <v>-</v>
      </c>
      <c r="BJ7" s="64" t="str">
        <f t="shared" si="18"/>
        <v>-</v>
      </c>
      <c r="BK7" s="64" t="str">
        <f t="shared" si="18"/>
        <v>-</v>
      </c>
      <c r="BL7" s="64">
        <f t="shared" si="18"/>
        <v>33.9</v>
      </c>
      <c r="BM7" s="64">
        <f t="shared" si="18"/>
        <v>34.9</v>
      </c>
      <c r="BN7" s="64"/>
      <c r="BO7" s="64" t="str">
        <f>BO8</f>
        <v>-</v>
      </c>
      <c r="BP7" s="64" t="str">
        <f t="shared" ref="BP7:BX7" si="19">BP8</f>
        <v>-</v>
      </c>
      <c r="BQ7" s="64" t="str">
        <f t="shared" si="19"/>
        <v>-</v>
      </c>
      <c r="BR7" s="64">
        <f t="shared" si="19"/>
        <v>85</v>
      </c>
      <c r="BS7" s="64">
        <f t="shared" si="19"/>
        <v>82.2</v>
      </c>
      <c r="BT7" s="64" t="str">
        <f t="shared" si="19"/>
        <v>-</v>
      </c>
      <c r="BU7" s="64" t="str">
        <f t="shared" si="19"/>
        <v>-</v>
      </c>
      <c r="BV7" s="64" t="str">
        <f t="shared" si="19"/>
        <v>-</v>
      </c>
      <c r="BW7" s="64">
        <f t="shared" si="19"/>
        <v>79.5</v>
      </c>
      <c r="BX7" s="64">
        <f t="shared" si="19"/>
        <v>79.900000000000006</v>
      </c>
      <c r="BY7" s="64"/>
      <c r="BZ7" s="65" t="str">
        <f>BZ8</f>
        <v>-</v>
      </c>
      <c r="CA7" s="65" t="str">
        <f t="shared" ref="CA7:CI7" si="20">CA8</f>
        <v>-</v>
      </c>
      <c r="CB7" s="65" t="str">
        <f t="shared" si="20"/>
        <v>-</v>
      </c>
      <c r="CC7" s="65">
        <f t="shared" si="20"/>
        <v>61882</v>
      </c>
      <c r="CD7" s="65">
        <f t="shared" si="20"/>
        <v>63061</v>
      </c>
      <c r="CE7" s="65" t="str">
        <f t="shared" si="20"/>
        <v>-</v>
      </c>
      <c r="CF7" s="65" t="str">
        <f t="shared" si="20"/>
        <v>-</v>
      </c>
      <c r="CG7" s="65" t="str">
        <f t="shared" si="20"/>
        <v>-</v>
      </c>
      <c r="CH7" s="65">
        <f t="shared" si="20"/>
        <v>64765</v>
      </c>
      <c r="CI7" s="65">
        <f t="shared" si="20"/>
        <v>66228</v>
      </c>
      <c r="CJ7" s="64"/>
      <c r="CK7" s="65" t="str">
        <f>CK8</f>
        <v>-</v>
      </c>
      <c r="CL7" s="65" t="str">
        <f t="shared" ref="CL7:CT7" si="21">CL8</f>
        <v>-</v>
      </c>
      <c r="CM7" s="65" t="str">
        <f t="shared" si="21"/>
        <v>-</v>
      </c>
      <c r="CN7" s="65">
        <f t="shared" si="21"/>
        <v>19066</v>
      </c>
      <c r="CO7" s="65">
        <f t="shared" si="21"/>
        <v>20119</v>
      </c>
      <c r="CP7" s="65" t="str">
        <f t="shared" si="21"/>
        <v>-</v>
      </c>
      <c r="CQ7" s="65" t="str">
        <f t="shared" si="21"/>
        <v>-</v>
      </c>
      <c r="CR7" s="65" t="str">
        <f t="shared" si="21"/>
        <v>-</v>
      </c>
      <c r="CS7" s="65">
        <f t="shared" si="21"/>
        <v>17680</v>
      </c>
      <c r="CT7" s="65">
        <f t="shared" si="21"/>
        <v>18393</v>
      </c>
      <c r="CU7" s="64"/>
      <c r="CV7" s="64" t="str">
        <f>CV8</f>
        <v>-</v>
      </c>
      <c r="CW7" s="64" t="str">
        <f t="shared" ref="CW7:DE7" si="22">CW8</f>
        <v>-</v>
      </c>
      <c r="CX7" s="64" t="str">
        <f t="shared" si="22"/>
        <v>-</v>
      </c>
      <c r="CY7" s="64">
        <f t="shared" si="22"/>
        <v>44</v>
      </c>
      <c r="CZ7" s="64">
        <f t="shared" si="22"/>
        <v>46.1</v>
      </c>
      <c r="DA7" s="64" t="str">
        <f t="shared" si="22"/>
        <v>-</v>
      </c>
      <c r="DB7" s="64" t="str">
        <f t="shared" si="22"/>
        <v>-</v>
      </c>
      <c r="DC7" s="64" t="str">
        <f t="shared" si="22"/>
        <v>-</v>
      </c>
      <c r="DD7" s="64">
        <f t="shared" si="22"/>
        <v>49.2</v>
      </c>
      <c r="DE7" s="64">
        <f t="shared" si="22"/>
        <v>48.7</v>
      </c>
      <c r="DF7" s="64"/>
      <c r="DG7" s="64" t="str">
        <f>DG8</f>
        <v>-</v>
      </c>
      <c r="DH7" s="64" t="str">
        <f t="shared" ref="DH7:DP7" si="23">DH8</f>
        <v>-</v>
      </c>
      <c r="DI7" s="64" t="str">
        <f t="shared" si="23"/>
        <v>-</v>
      </c>
      <c r="DJ7" s="64">
        <f t="shared" si="23"/>
        <v>28.7</v>
      </c>
      <c r="DK7" s="64">
        <f t="shared" si="23"/>
        <v>29.2</v>
      </c>
      <c r="DL7" s="64" t="str">
        <f t="shared" si="23"/>
        <v>-</v>
      </c>
      <c r="DM7" s="64" t="str">
        <f t="shared" si="23"/>
        <v>-</v>
      </c>
      <c r="DN7" s="64" t="str">
        <f t="shared" si="23"/>
        <v>-</v>
      </c>
      <c r="DO7" s="64">
        <f t="shared" si="23"/>
        <v>27.4</v>
      </c>
      <c r="DP7" s="64">
        <f t="shared" si="23"/>
        <v>27.8</v>
      </c>
      <c r="DQ7" s="64"/>
      <c r="DR7" s="64" t="str">
        <f>DR8</f>
        <v>-</v>
      </c>
      <c r="DS7" s="64" t="str">
        <f t="shared" ref="DS7:EA7" si="24">DS8</f>
        <v>-</v>
      </c>
      <c r="DT7" s="64" t="str">
        <f t="shared" si="24"/>
        <v>-</v>
      </c>
      <c r="DU7" s="64">
        <f t="shared" si="24"/>
        <v>13.3</v>
      </c>
      <c r="DV7" s="64">
        <f t="shared" si="24"/>
        <v>25</v>
      </c>
      <c r="DW7" s="64" t="str">
        <f t="shared" si="24"/>
        <v>-</v>
      </c>
      <c r="DX7" s="64" t="str">
        <f t="shared" si="24"/>
        <v>-</v>
      </c>
      <c r="DY7" s="64" t="str">
        <f t="shared" si="24"/>
        <v>-</v>
      </c>
      <c r="DZ7" s="64">
        <f t="shared" si="24"/>
        <v>51.2</v>
      </c>
      <c r="EA7" s="64">
        <f t="shared" si="24"/>
        <v>52</v>
      </c>
      <c r="EB7" s="64"/>
      <c r="EC7" s="64" t="str">
        <f>EC8</f>
        <v>-</v>
      </c>
      <c r="ED7" s="64" t="str">
        <f t="shared" ref="ED7:EL7" si="25">ED8</f>
        <v>-</v>
      </c>
      <c r="EE7" s="64" t="str">
        <f t="shared" si="25"/>
        <v>-</v>
      </c>
      <c r="EF7" s="64">
        <f t="shared" si="25"/>
        <v>29.3</v>
      </c>
      <c r="EG7" s="64">
        <f t="shared" si="25"/>
        <v>48.8</v>
      </c>
      <c r="EH7" s="64" t="str">
        <f t="shared" si="25"/>
        <v>-</v>
      </c>
      <c r="EI7" s="64" t="str">
        <f t="shared" si="25"/>
        <v>-</v>
      </c>
      <c r="EJ7" s="64" t="str">
        <f t="shared" si="25"/>
        <v>-</v>
      </c>
      <c r="EK7" s="64">
        <f t="shared" si="25"/>
        <v>64.3</v>
      </c>
      <c r="EL7" s="64">
        <f t="shared" si="25"/>
        <v>66</v>
      </c>
      <c r="EM7" s="64"/>
      <c r="EN7" s="65" t="str">
        <f>EN8</f>
        <v>-</v>
      </c>
      <c r="EO7" s="65" t="str">
        <f t="shared" ref="EO7:EW7" si="26">EO8</f>
        <v>-</v>
      </c>
      <c r="EP7" s="65" t="str">
        <f t="shared" si="26"/>
        <v>-</v>
      </c>
      <c r="EQ7" s="65">
        <f t="shared" si="26"/>
        <v>19270212</v>
      </c>
      <c r="ER7" s="65">
        <f t="shared" si="26"/>
        <v>20983685</v>
      </c>
      <c r="ES7" s="65" t="str">
        <f t="shared" si="26"/>
        <v>-</v>
      </c>
      <c r="ET7" s="65" t="str">
        <f t="shared" si="26"/>
        <v>-</v>
      </c>
      <c r="EU7" s="65" t="str">
        <f t="shared" si="26"/>
        <v>-</v>
      </c>
      <c r="EV7" s="65">
        <f t="shared" si="26"/>
        <v>51669762</v>
      </c>
      <c r="EW7" s="65">
        <f t="shared" si="26"/>
        <v>53351028</v>
      </c>
      <c r="EX7" s="65"/>
    </row>
    <row r="8" spans="1:154" s="66" customFormat="1" x14ac:dyDescent="0.15">
      <c r="A8" s="47"/>
      <c r="B8" s="67">
        <v>2017</v>
      </c>
      <c r="C8" s="67">
        <v>427520</v>
      </c>
      <c r="D8" s="67">
        <v>46</v>
      </c>
      <c r="E8" s="67">
        <v>6</v>
      </c>
      <c r="F8" s="67">
        <v>0</v>
      </c>
      <c r="G8" s="67">
        <v>1</v>
      </c>
      <c r="H8" s="67" t="s">
        <v>131</v>
      </c>
      <c r="I8" s="67" t="s">
        <v>132</v>
      </c>
      <c r="J8" s="67" t="s">
        <v>133</v>
      </c>
      <c r="K8" s="67" t="s">
        <v>134</v>
      </c>
      <c r="L8" s="67" t="s">
        <v>135</v>
      </c>
      <c r="M8" s="67" t="s">
        <v>136</v>
      </c>
      <c r="N8" s="67" t="s">
        <v>137</v>
      </c>
      <c r="O8" s="67" t="s">
        <v>138</v>
      </c>
      <c r="P8" s="67" t="s">
        <v>139</v>
      </c>
      <c r="Q8" s="68">
        <v>31</v>
      </c>
      <c r="R8" s="67" t="s">
        <v>140</v>
      </c>
      <c r="S8" s="67" t="s">
        <v>141</v>
      </c>
      <c r="T8" s="67" t="s">
        <v>142</v>
      </c>
      <c r="U8" s="68" t="s">
        <v>143</v>
      </c>
      <c r="V8" s="68">
        <v>36844</v>
      </c>
      <c r="W8" s="67" t="s">
        <v>144</v>
      </c>
      <c r="X8" s="69" t="s">
        <v>145</v>
      </c>
      <c r="Y8" s="68">
        <v>570</v>
      </c>
      <c r="Z8" s="68" t="s">
        <v>143</v>
      </c>
      <c r="AA8" s="68">
        <v>20</v>
      </c>
      <c r="AB8" s="68" t="s">
        <v>143</v>
      </c>
      <c r="AC8" s="68">
        <v>4</v>
      </c>
      <c r="AD8" s="68">
        <v>594</v>
      </c>
      <c r="AE8" s="68">
        <v>581</v>
      </c>
      <c r="AF8" s="68" t="s">
        <v>143</v>
      </c>
      <c r="AG8" s="68">
        <v>581</v>
      </c>
      <c r="AH8" s="70" t="s">
        <v>143</v>
      </c>
      <c r="AI8" s="70" t="s">
        <v>143</v>
      </c>
      <c r="AJ8" s="70" t="s">
        <v>143</v>
      </c>
      <c r="AK8" s="70">
        <v>104.4</v>
      </c>
      <c r="AL8" s="70">
        <v>100.4</v>
      </c>
      <c r="AM8" s="70" t="s">
        <v>143</v>
      </c>
      <c r="AN8" s="70" t="s">
        <v>143</v>
      </c>
      <c r="AO8" s="70" t="s">
        <v>143</v>
      </c>
      <c r="AP8" s="70">
        <v>99.8</v>
      </c>
      <c r="AQ8" s="70">
        <v>100.1</v>
      </c>
      <c r="AR8" s="70">
        <v>98.5</v>
      </c>
      <c r="AS8" s="70" t="s">
        <v>143</v>
      </c>
      <c r="AT8" s="70" t="s">
        <v>143</v>
      </c>
      <c r="AU8" s="70" t="s">
        <v>143</v>
      </c>
      <c r="AV8" s="70">
        <v>98.2</v>
      </c>
      <c r="AW8" s="70">
        <v>94.3</v>
      </c>
      <c r="AX8" s="70" t="s">
        <v>143</v>
      </c>
      <c r="AY8" s="70" t="s">
        <v>143</v>
      </c>
      <c r="AZ8" s="70" t="s">
        <v>143</v>
      </c>
      <c r="BA8" s="70">
        <v>93.6</v>
      </c>
      <c r="BB8" s="70">
        <v>94</v>
      </c>
      <c r="BC8" s="70">
        <v>89.7</v>
      </c>
      <c r="BD8" s="71" t="s">
        <v>143</v>
      </c>
      <c r="BE8" s="71" t="s">
        <v>143</v>
      </c>
      <c r="BF8" s="71" t="s">
        <v>143</v>
      </c>
      <c r="BG8" s="71">
        <v>0</v>
      </c>
      <c r="BH8" s="71">
        <v>0</v>
      </c>
      <c r="BI8" s="71" t="s">
        <v>143</v>
      </c>
      <c r="BJ8" s="71" t="s">
        <v>143</v>
      </c>
      <c r="BK8" s="71" t="s">
        <v>143</v>
      </c>
      <c r="BL8" s="71">
        <v>33.9</v>
      </c>
      <c r="BM8" s="71">
        <v>34.9</v>
      </c>
      <c r="BN8" s="71">
        <v>64.7</v>
      </c>
      <c r="BO8" s="70" t="s">
        <v>143</v>
      </c>
      <c r="BP8" s="70" t="s">
        <v>143</v>
      </c>
      <c r="BQ8" s="70" t="s">
        <v>143</v>
      </c>
      <c r="BR8" s="70">
        <v>85</v>
      </c>
      <c r="BS8" s="70">
        <v>82.2</v>
      </c>
      <c r="BT8" s="70" t="s">
        <v>143</v>
      </c>
      <c r="BU8" s="70" t="s">
        <v>143</v>
      </c>
      <c r="BV8" s="70" t="s">
        <v>143</v>
      </c>
      <c r="BW8" s="70">
        <v>79.5</v>
      </c>
      <c r="BX8" s="70">
        <v>79.900000000000006</v>
      </c>
      <c r="BY8" s="70">
        <v>74.8</v>
      </c>
      <c r="BZ8" s="71" t="s">
        <v>143</v>
      </c>
      <c r="CA8" s="71" t="s">
        <v>143</v>
      </c>
      <c r="CB8" s="71" t="s">
        <v>143</v>
      </c>
      <c r="CC8" s="71">
        <v>61882</v>
      </c>
      <c r="CD8" s="71">
        <v>63061</v>
      </c>
      <c r="CE8" s="71" t="s">
        <v>143</v>
      </c>
      <c r="CF8" s="71" t="s">
        <v>143</v>
      </c>
      <c r="CG8" s="71" t="s">
        <v>143</v>
      </c>
      <c r="CH8" s="71">
        <v>64765</v>
      </c>
      <c r="CI8" s="71">
        <v>66228</v>
      </c>
      <c r="CJ8" s="70">
        <v>50718</v>
      </c>
      <c r="CK8" s="71" t="s">
        <v>143</v>
      </c>
      <c r="CL8" s="71" t="s">
        <v>143</v>
      </c>
      <c r="CM8" s="71" t="s">
        <v>143</v>
      </c>
      <c r="CN8" s="71">
        <v>19066</v>
      </c>
      <c r="CO8" s="71">
        <v>20119</v>
      </c>
      <c r="CP8" s="71" t="s">
        <v>143</v>
      </c>
      <c r="CQ8" s="71" t="s">
        <v>143</v>
      </c>
      <c r="CR8" s="71" t="s">
        <v>143</v>
      </c>
      <c r="CS8" s="71">
        <v>17680</v>
      </c>
      <c r="CT8" s="71">
        <v>18393</v>
      </c>
      <c r="CU8" s="70">
        <v>14202</v>
      </c>
      <c r="CV8" s="71" t="s">
        <v>143</v>
      </c>
      <c r="CW8" s="71" t="s">
        <v>143</v>
      </c>
      <c r="CX8" s="71" t="s">
        <v>143</v>
      </c>
      <c r="CY8" s="71">
        <v>44</v>
      </c>
      <c r="CZ8" s="71">
        <v>46.1</v>
      </c>
      <c r="DA8" s="71" t="s">
        <v>143</v>
      </c>
      <c r="DB8" s="71" t="s">
        <v>143</v>
      </c>
      <c r="DC8" s="71" t="s">
        <v>143</v>
      </c>
      <c r="DD8" s="71">
        <v>49.2</v>
      </c>
      <c r="DE8" s="71">
        <v>48.7</v>
      </c>
      <c r="DF8" s="71">
        <v>55</v>
      </c>
      <c r="DG8" s="71" t="s">
        <v>143</v>
      </c>
      <c r="DH8" s="71" t="s">
        <v>143</v>
      </c>
      <c r="DI8" s="71" t="s">
        <v>143</v>
      </c>
      <c r="DJ8" s="71">
        <v>28.7</v>
      </c>
      <c r="DK8" s="71">
        <v>29.2</v>
      </c>
      <c r="DL8" s="71" t="s">
        <v>143</v>
      </c>
      <c r="DM8" s="71" t="s">
        <v>143</v>
      </c>
      <c r="DN8" s="71" t="s">
        <v>143</v>
      </c>
      <c r="DO8" s="71">
        <v>27.4</v>
      </c>
      <c r="DP8" s="71">
        <v>27.8</v>
      </c>
      <c r="DQ8" s="71">
        <v>24.3</v>
      </c>
      <c r="DR8" s="70" t="s">
        <v>143</v>
      </c>
      <c r="DS8" s="70" t="s">
        <v>143</v>
      </c>
      <c r="DT8" s="70" t="s">
        <v>143</v>
      </c>
      <c r="DU8" s="70">
        <v>13.3</v>
      </c>
      <c r="DV8" s="70">
        <v>25</v>
      </c>
      <c r="DW8" s="70" t="s">
        <v>143</v>
      </c>
      <c r="DX8" s="70" t="s">
        <v>143</v>
      </c>
      <c r="DY8" s="70" t="s">
        <v>143</v>
      </c>
      <c r="DZ8" s="70">
        <v>51.2</v>
      </c>
      <c r="EA8" s="70">
        <v>52</v>
      </c>
      <c r="EB8" s="70">
        <v>51.6</v>
      </c>
      <c r="EC8" s="70" t="s">
        <v>143</v>
      </c>
      <c r="ED8" s="70" t="s">
        <v>143</v>
      </c>
      <c r="EE8" s="70" t="s">
        <v>143</v>
      </c>
      <c r="EF8" s="70">
        <v>29.3</v>
      </c>
      <c r="EG8" s="70">
        <v>48.8</v>
      </c>
      <c r="EH8" s="70" t="s">
        <v>143</v>
      </c>
      <c r="EI8" s="70" t="s">
        <v>143</v>
      </c>
      <c r="EJ8" s="70" t="s">
        <v>143</v>
      </c>
      <c r="EK8" s="70">
        <v>64.3</v>
      </c>
      <c r="EL8" s="70">
        <v>66</v>
      </c>
      <c r="EM8" s="70">
        <v>67.599999999999994</v>
      </c>
      <c r="EN8" s="71" t="s">
        <v>143</v>
      </c>
      <c r="EO8" s="71" t="s">
        <v>143</v>
      </c>
      <c r="EP8" s="71" t="s">
        <v>143</v>
      </c>
      <c r="EQ8" s="71">
        <v>19270212</v>
      </c>
      <c r="ER8" s="71">
        <v>20983685</v>
      </c>
      <c r="ES8" s="71" t="s">
        <v>143</v>
      </c>
      <c r="ET8" s="71" t="s">
        <v>143</v>
      </c>
      <c r="EU8" s="71" t="s">
        <v>143</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2019-02-26T09:47:40Z</cp:lastPrinted>
  <dcterms:created xsi:type="dcterms:W3CDTF">2018-12-07T10:49:48Z</dcterms:created>
  <dcterms:modified xsi:type="dcterms:W3CDTF">2019-02-26T09:47:41Z</dcterms:modified>
  <cp:category/>
</cp:coreProperties>
</file>