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h+BFt505nKtqgvcGPngBGzlZKwevFNXJi49rl5mVgBCx/GL928DTFN5asFGt7kclGhB6uAk57bh7JmUD4B/Mag==" workbookSaltValue="8JrDFu8ppXhcXvfG+iwpKg=="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<sst xmlns="http://schemas.openxmlformats.org/spreadsheetml/2006/main" count="240" uniqueCount="126">
  <si>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</si>
  <si>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</si>
  <si>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</si>
  <si>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</si>
  <si>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</si>
  <si>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</si>
  <si>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</si>
  <si>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</si>
  <si>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</si>
  <si>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</si>
  <si>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</si>
  <si>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</si>
  <si>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</si>
  <si>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</si>
  <si>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</si>
  <si>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</si>
  <si>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</si>
  <si>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</si>
  <si>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</si>
  <si>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</si>
  <si>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</si>
  <si>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</si>
  <si>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</si>
  <si>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</si>
  <si>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</si>
  <si>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</si>
  <si>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</si>
  <si>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</si>
  <si>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</si>
  <si>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</si>
  <si>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</si>
  <si>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</si>
  <si>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</si>
  <si>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</si>
  <si>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</si>
  <si>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</si>
  <si>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</si>
  <si>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</si>
  <si>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</si>
  <si>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</si>
  <si>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</si>
  <si>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</si>
  <si>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</si>
  <si>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</si>
  <si>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</si>
  <si>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</si>
  <si>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</si>
  <si>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</si>
  <si>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</si>
  <si>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</si>
  <si>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</si>
  <si>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</si>
  <si>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</si>
  <si>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</si>
  <si>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</si>
  <si>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</si>
  <si>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</si>
  <si>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</si>
  <si>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</si>
  <si>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</si>
  <si>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</si>
  <si>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</si>
  <si>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</si>
  <si>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</si>
  <si>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</si>
  <si>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</si>
  <si>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</si>
  <si>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</si>
  <si>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</si>
  <si>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</si>
  <si>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</si>
  <si>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</si>
  <si>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</si>
  <si>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</si>
  <si>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</si>
  <si>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</si>
  <si>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</si>
  <si>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</si>
  <si>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</si>
  <si>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</si>
  <si>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</si>
  <si>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</si>
  <si>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</si>
  <si>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</si>
  <si>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</si>
  <si>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</si>
  <si>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</si>
  <si>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</si>
  <si>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</si>
  <si>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</si>
  <si>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</si>
  <si>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</si>
  <si>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</si>
  <si>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</si>
  <si>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</si>
  <si>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</si>
  <si>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</si>
  <si>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</si>
  <si>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</si>
  <si>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</si>
  <si>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</si>
  <si>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</si>
  <si>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</si>
  <si>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</si>
  <si>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</si>
  <si>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</si>
  <si>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</si>
  <si>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</si>
  <si>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</si>
  <si>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</si>
  <si>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</si>
  <si>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</si>
  <si>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</si>
  <si>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</si>
  <si>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</si>
  <si>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</si>
  <si>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</si>
  <si>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</si>
  <si>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</si>
  <si>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</si>
  <si>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</si>
  <si>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</si>
  <si>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</si>
  <si>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該当なし。</t>
    <rPh sb="0" eb="2">
      <t>ガイトウ</t>
    </rPh>
    <phoneticPr fontId="4"/>
  </si>
  <si>
    <t>　経費回収率や水洗化率の向上などにより、下水道事業は安定している。
　一方で前年度同様、経営については一般会計繰入金の割合が大きいため、料金適正化の検討や水洗化率向上等により他会計への依存度の改善を引き続き行う必要がある。</t>
    <rPh sb="1" eb="3">
      <t>ケイヒ</t>
    </rPh>
    <rPh sb="3" eb="5">
      <t>カイシュウ</t>
    </rPh>
    <rPh sb="5" eb="6">
      <t>リツ</t>
    </rPh>
    <rPh sb="7" eb="10">
      <t>スイセンカ</t>
    </rPh>
    <rPh sb="10" eb="11">
      <t>リツ</t>
    </rPh>
    <rPh sb="12" eb="14">
      <t>コウジョウ</t>
    </rPh>
    <rPh sb="20" eb="23">
      <t>ゲスイドウ</t>
    </rPh>
    <rPh sb="23" eb="25">
      <t>ジギョウ</t>
    </rPh>
    <rPh sb="26" eb="28">
      <t>アンテイ</t>
    </rPh>
    <rPh sb="35" eb="37">
      <t>イッポウ</t>
    </rPh>
    <rPh sb="41" eb="43">
      <t>ドウヨウ</t>
    </rPh>
    <rPh sb="44" eb="46">
      <t>ケイエイ</t>
    </rPh>
    <rPh sb="51" eb="53">
      <t>イッパン</t>
    </rPh>
    <rPh sb="53" eb="55">
      <t>カイケイ</t>
    </rPh>
    <rPh sb="55" eb="57">
      <t>クリイレ</t>
    </rPh>
    <rPh sb="57" eb="58">
      <t>キン</t>
    </rPh>
    <rPh sb="59" eb="61">
      <t>ワリアイ</t>
    </rPh>
    <rPh sb="62" eb="63">
      <t>オオ</t>
    </rPh>
    <rPh sb="68" eb="70">
      <t>リョウキン</t>
    </rPh>
    <rPh sb="70" eb="73">
      <t>テキセイカ</t>
    </rPh>
    <rPh sb="74" eb="76">
      <t>ケントウ</t>
    </rPh>
    <rPh sb="77" eb="80">
      <t>スイセンカ</t>
    </rPh>
    <rPh sb="80" eb="81">
      <t>リツ</t>
    </rPh>
    <rPh sb="81" eb="83">
      <t>コウジョウ</t>
    </rPh>
    <rPh sb="83" eb="84">
      <t>トウ</t>
    </rPh>
    <rPh sb="87" eb="88">
      <t>ホカ</t>
    </rPh>
    <rPh sb="88" eb="90">
      <t>カイケイ</t>
    </rPh>
    <rPh sb="92" eb="94">
      <t>イゾン</t>
    </rPh>
    <rPh sb="94" eb="95">
      <t>ド</t>
    </rPh>
    <rPh sb="96" eb="98">
      <t>カイゼン</t>
    </rPh>
    <rPh sb="99" eb="100">
      <t>ヒ</t>
    </rPh>
    <rPh sb="101" eb="102">
      <t>ツヅ</t>
    </rPh>
    <rPh sb="103" eb="104">
      <t>オコナ</t>
    </rPh>
    <rPh sb="105" eb="107">
      <t>ヒツヨウ</t>
    </rPh>
    <phoneticPr fontId="4"/>
  </si>
  <si>
    <t xml:space="preserve">①前年度に続き、100％を超えているが、今後も続けていくには、使用料の増収とともに経費削減を常に考える必要がある。
④分流式下水道に要する経費の増加に伴い、地方債の償還に要する一般会計の負担額が増額したことにより比率は低くなった。企業債残高は、年々減少しているが今後は、必要なものを除いて投資を抑える必要がある。
⑤近年は使用料の増収により増加傾向にある。
⑥有収水量が増えた一方で、汚水処理費は減額となったことにより汚水処理原価は低くなっていることから、前年度と比較すると、適切な汚水処理が実施されていると判断できる。
⑦類似団体と同程度の利用率となっている。一方で、有収水量は微増傾向にあるため、更なる施設の稼働が望まれる。
⑧類似団体と比較すると高い傾向にあるが、今後、更に使用料収入を増加していくためには、接続世帯数を増やす必要がある。
</t>
    <rPh sb="1" eb="4">
      <t>ゼンネンド</t>
    </rPh>
    <rPh sb="5" eb="6">
      <t>ツヅ</t>
    </rPh>
    <rPh sb="13" eb="14">
      <t>コ</t>
    </rPh>
    <rPh sb="20" eb="22">
      <t>コンゴ</t>
    </rPh>
    <rPh sb="23" eb="24">
      <t>ツヅ</t>
    </rPh>
    <rPh sb="31" eb="34">
      <t>シヨウリョウ</t>
    </rPh>
    <rPh sb="35" eb="37">
      <t>ゾウシュウ</t>
    </rPh>
    <rPh sb="41" eb="43">
      <t>ケイヒ</t>
    </rPh>
    <rPh sb="43" eb="45">
      <t>サクゲン</t>
    </rPh>
    <rPh sb="46" eb="47">
      <t>ツネ</t>
    </rPh>
    <rPh sb="48" eb="49">
      <t>カンガ</t>
    </rPh>
    <rPh sb="51" eb="53">
      <t>ヒツヨウ</t>
    </rPh>
    <rPh sb="60" eb="63">
      <t>ブンリュウシキ</t>
    </rPh>
    <rPh sb="63" eb="66">
      <t>ゲスイドウ</t>
    </rPh>
    <rPh sb="67" eb="68">
      <t>ヨウ</t>
    </rPh>
    <rPh sb="70" eb="72">
      <t>ケイヒ</t>
    </rPh>
    <rPh sb="73" eb="75">
      <t>ゾウカ</t>
    </rPh>
    <rPh sb="76" eb="77">
      <t>トモナ</t>
    </rPh>
    <rPh sb="79" eb="82">
      <t>チホウサイ</t>
    </rPh>
    <rPh sb="83" eb="85">
      <t>ショウカン</t>
    </rPh>
    <rPh sb="86" eb="87">
      <t>ヨウ</t>
    </rPh>
    <rPh sb="89" eb="91">
      <t>イッパン</t>
    </rPh>
    <rPh sb="91" eb="93">
      <t>カイケイ</t>
    </rPh>
    <rPh sb="94" eb="96">
      <t>フタン</t>
    </rPh>
    <rPh sb="96" eb="97">
      <t>ガク</t>
    </rPh>
    <rPh sb="98" eb="100">
      <t>ゾウガク</t>
    </rPh>
    <rPh sb="107" eb="109">
      <t>ヒリツ</t>
    </rPh>
    <rPh sb="110" eb="111">
      <t>ヒク</t>
    </rPh>
    <rPh sb="116" eb="118">
      <t>キギョウ</t>
    </rPh>
    <rPh sb="118" eb="119">
      <t>サイ</t>
    </rPh>
    <rPh sb="119" eb="121">
      <t>ザンダカ</t>
    </rPh>
    <rPh sb="123" eb="125">
      <t>ネンネン</t>
    </rPh>
    <rPh sb="125" eb="127">
      <t>ゲンショウ</t>
    </rPh>
    <rPh sb="132" eb="134">
      <t>コンゴ</t>
    </rPh>
    <rPh sb="136" eb="138">
      <t>ヒツヨウ</t>
    </rPh>
    <rPh sb="142" eb="143">
      <t>ノゾ</t>
    </rPh>
    <rPh sb="145" eb="147">
      <t>トウシ</t>
    </rPh>
    <rPh sb="148" eb="149">
      <t>オサ</t>
    </rPh>
    <rPh sb="151" eb="153">
      <t>ヒツヨウ</t>
    </rPh>
    <rPh sb="160" eb="162">
      <t>キンネン</t>
    </rPh>
    <rPh sb="163" eb="166">
      <t>シヨウリョウ</t>
    </rPh>
    <rPh sb="167" eb="169">
      <t>ゾウシュウ</t>
    </rPh>
    <rPh sb="172" eb="174">
      <t>ゾウカ</t>
    </rPh>
    <rPh sb="174" eb="176">
      <t>ケイコウ</t>
    </rPh>
    <rPh sb="183" eb="187">
      <t>ユウシュウスイリョウ</t>
    </rPh>
    <rPh sb="188" eb="189">
      <t>フ</t>
    </rPh>
    <rPh sb="191" eb="193">
      <t>イッポウ</t>
    </rPh>
    <rPh sb="195" eb="197">
      <t>オスイ</t>
    </rPh>
    <rPh sb="197" eb="199">
      <t>ショリ</t>
    </rPh>
    <rPh sb="199" eb="200">
      <t>ヒ</t>
    </rPh>
    <rPh sb="201" eb="203">
      <t>ゲンガク</t>
    </rPh>
    <rPh sb="212" eb="216">
      <t>オスイショリ</t>
    </rPh>
    <rPh sb="216" eb="218">
      <t>ゲンカ</t>
    </rPh>
    <rPh sb="219" eb="220">
      <t>ヒク</t>
    </rPh>
    <rPh sb="231" eb="234">
      <t>ゼンネンド</t>
    </rPh>
    <rPh sb="235" eb="237">
      <t>ヒカク</t>
    </rPh>
    <rPh sb="241" eb="243">
      <t>テキセツ</t>
    </rPh>
    <rPh sb="244" eb="248">
      <t>オスイショリ</t>
    </rPh>
    <rPh sb="249" eb="251">
      <t>ジッシ</t>
    </rPh>
    <rPh sb="257" eb="259">
      <t>ハンダン</t>
    </rPh>
    <rPh sb="266" eb="270">
      <t>ルイジダンタイ</t>
    </rPh>
    <rPh sb="271" eb="274">
      <t>ドウテイド</t>
    </rPh>
    <rPh sb="275" eb="278">
      <t>リヨウリツ</t>
    </rPh>
    <rPh sb="285" eb="287">
      <t>イッポウ</t>
    </rPh>
    <rPh sb="289" eb="293">
      <t>ユウシュウスイリョウ</t>
    </rPh>
    <rPh sb="294" eb="296">
      <t>ビゾウ</t>
    </rPh>
    <rPh sb="296" eb="298">
      <t>ケイコウ</t>
    </rPh>
    <rPh sb="304" eb="305">
      <t>サラ</t>
    </rPh>
    <rPh sb="307" eb="309">
      <t>シセツ</t>
    </rPh>
    <rPh sb="310" eb="312">
      <t>カドウ</t>
    </rPh>
    <rPh sb="313" eb="314">
      <t>ノゾ</t>
    </rPh>
    <rPh sb="321" eb="325">
      <t>ルイジダンタイ</t>
    </rPh>
    <rPh sb="326" eb="328">
      <t>ヒカク</t>
    </rPh>
    <rPh sb="331" eb="332">
      <t>タカ</t>
    </rPh>
    <rPh sb="333" eb="335">
      <t>ケイコウ</t>
    </rPh>
    <rPh sb="340" eb="342">
      <t>コンゴ</t>
    </rPh>
    <rPh sb="343" eb="344">
      <t>サラ</t>
    </rPh>
    <rPh sb="345" eb="348">
      <t>シヨウリョウ</t>
    </rPh>
    <rPh sb="348" eb="350">
      <t>シュウニュウ</t>
    </rPh>
    <rPh sb="351" eb="353">
      <t>ゾウカ</t>
    </rPh>
    <rPh sb="362" eb="364">
      <t>セツゾク</t>
    </rPh>
    <rPh sb="364" eb="366">
      <t>セタイ</t>
    </rPh>
    <rPh sb="366" eb="367">
      <t>スウ</t>
    </rPh>
    <rPh sb="368" eb="369">
      <t>フ</t>
    </rPh>
    <rPh sb="371" eb="3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</si>
</sst>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1.1499999999999999</c:v>
                </c:pt>
                <c:pt idx="3">
                  <c:v>0</c:v>
                </c:pt>
                <c:pt idx="4">
                  <c:v>0</c:v>
                </c:pt>
              </c:numCache>
            </c:numRef>
          </c:val>
          <c:extLst>
            <c:ext xmlns:c16="http://schemas.microsoft.com/office/drawing/2014/chart" uri="{C3380CC4-5D6E-409C-BE32-E72D297353CC}">
              <c16:uniqueId val="{00000000-5FC6-477B-A611-24C3D10689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c:ext xmlns:c16="http://schemas.microsoft.com/office/drawing/2014/chart" uri="{C3380CC4-5D6E-409C-BE32-E72D297353CC}">
              <c16:uniqueId val="{00000001-5FC6-477B-A611-24C3D10689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35.72</c:v>
                </c:pt>
                <c:pt idx="1">
                  <c:v>37.840000000000003</c:v>
                </c:pt>
                <c:pt idx="2">
                  <c:v>39.340000000000003</c:v>
                </c:pt>
                <c:pt idx="3">
                  <c:v>40.28</c:v>
                </c:pt>
                <c:pt idx="4">
                  <c:v>41.38</c:v>
                </c:pt>
              </c:numCache>
            </c:numRef>
          </c:val>
          <c:extLst>
            <c:ext xmlns:c16="http://schemas.microsoft.com/office/drawing/2014/chart" uri="{C3380CC4-5D6E-409C-BE32-E72D297353CC}">
              <c16:uniqueId val="{00000000-4C95-4510-A5D6-230AF3342F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c:ext xmlns:c16="http://schemas.microsoft.com/office/drawing/2014/chart" uri="{C3380CC4-5D6E-409C-BE32-E72D297353CC}">
              <c16:uniqueId val="{00000001-4C95-4510-A5D6-230AF3342F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72.44</c:v>
                </c:pt>
                <c:pt idx="1">
                  <c:v>78.66</c:v>
                </c:pt>
                <c:pt idx="2">
                  <c:v>82.85</c:v>
                </c:pt>
                <c:pt idx="3">
                  <c:v>84.94</c:v>
                </c:pt>
                <c:pt idx="4">
                  <c:v>87.31</c:v>
                </c:pt>
              </c:numCache>
            </c:numRef>
          </c:val>
          <c:extLst>
            <c:ext xmlns:c16="http://schemas.microsoft.com/office/drawing/2014/chart" uri="{C3380CC4-5D6E-409C-BE32-E72D297353CC}">
              <c16:uniqueId val="{00000000-ADF4-4372-B89A-1119EE0AA3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c:ext xmlns:c16="http://schemas.microsoft.com/office/drawing/2014/chart" uri="{C3380CC4-5D6E-409C-BE32-E72D297353CC}">
              <c16:uniqueId val="{00000001-ADF4-4372-B89A-1119EE0AA3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91.92</c:v>
                </c:pt>
                <c:pt idx="1">
                  <c:v>91.2</c:v>
                </c:pt>
                <c:pt idx="2">
                  <c:v>94.13</c:v>
                </c:pt>
                <c:pt idx="3">
                  <c:v>107.77</c:v>
                </c:pt>
                <c:pt idx="4">
                  <c:v>106.99</c:v>
                </c:pt>
              </c:numCache>
            </c:numRef>
          </c:val>
          <c:extLst>
            <c:ext xmlns:c16="http://schemas.microsoft.com/office/drawing/2014/chart" uri="{C3380CC4-5D6E-409C-BE32-E72D297353CC}">
              <c16:uniqueId val="{00000000-135D-4A2D-B955-663FFB7860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D-4A2D-B955-663FFB7860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C8-4C80-ABB2-214DB905B6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8-4C80-ABB2-214DB905B6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0-4DFE-A8C2-861B42F735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0-4DFE-A8C2-861B42F735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B0-4B05-AE81-9D0A71FDE9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0-4B05-AE81-9D0A71FDE9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C-4522-B821-96A0BE0A5E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C-4522-B821-96A0BE0A5E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1213.76</c:v>
                </c:pt>
                <c:pt idx="1">
                  <c:v>1103.49</c:v>
                </c:pt>
                <c:pt idx="2">
                  <c:v>995</c:v>
                </c:pt>
                <c:pt idx="3">
                  <c:v>991.87</c:v>
                </c:pt>
                <c:pt idx="4">
                  <c:v>144.84</c:v>
                </c:pt>
              </c:numCache>
            </c:numRef>
          </c:val>
          <c:extLst>
            <c:ext xmlns:c16="http://schemas.microsoft.com/office/drawing/2014/chart" uri="{C3380CC4-5D6E-409C-BE32-E72D297353CC}">
              <c16:uniqueId val="{00000000-3AD9-4B2E-9F61-44BA2C3BB9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c:ext xmlns:c16="http://schemas.microsoft.com/office/drawing/2014/chart" uri="{C3380CC4-5D6E-409C-BE32-E72D297353CC}">
              <c16:uniqueId val="{00000001-3AD9-4B2E-9F61-44BA2C3BB9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59.53</c:v>
                </c:pt>
                <c:pt idx="1">
                  <c:v>60.18</c:v>
                </c:pt>
                <c:pt idx="2">
                  <c:v>62.25</c:v>
                </c:pt>
                <c:pt idx="3">
                  <c:v>87.61</c:v>
                </c:pt>
                <c:pt idx="4">
                  <c:v>92.67</c:v>
                </c:pt>
              </c:numCache>
            </c:numRef>
          </c:val>
          <c:extLst>
            <c:ext xmlns:c16="http://schemas.microsoft.com/office/drawing/2014/chart" uri="{C3380CC4-5D6E-409C-BE32-E72D297353CC}">
              <c16:uniqueId val="{00000000-31F9-4C7E-9C73-E830D1F6D2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c:ext xmlns:c16="http://schemas.microsoft.com/office/drawing/2014/chart" uri="{C3380CC4-5D6E-409C-BE32-E72D297353CC}">
              <c16:uniqueId val="{00000001-31F9-4C7E-9C73-E830D1F6D2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256.77</c:v>
                </c:pt>
                <c:pt idx="1">
                  <c:v>260.77</c:v>
                </c:pt>
                <c:pt idx="2">
                  <c:v>252.89</c:v>
                </c:pt>
                <c:pt idx="3">
                  <c:v>180.06</c:v>
                </c:pt>
                <c:pt idx="4">
                  <c:v>169.97</c:v>
                </c:pt>
              </c:numCache>
            </c:numRef>
          </c:val>
          <c:extLst>
            <c:ext xmlns:c16="http://schemas.microsoft.com/office/drawing/2014/chart" uri="{C3380CC4-5D6E-409C-BE32-E72D297353CC}">
              <c16:uniqueId val="{00000000-F336-4916-B45D-D5255EF6D6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c:ext xmlns:c16="http://schemas.microsoft.com/office/drawing/2014/chart" uri="{C3380CC4-5D6E-409C-BE32-E72D297353CC}">
              <c16:uniqueId val="{00000001-F336-4916-B45D-D5255EF6D6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3"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波佐見町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14911</v>
      </c>
      <c r="AM8" s="66"/>
      <c r="AN8" s="66"/>
      <c r="AO8" s="66"/>
      <c r="AP8" s="66"/>
      <c r="AQ8" s="66"/>
      <c r="AR8" s="66"/>
      <c r="AS8" s="66"/>
      <c r="AT8" s="65">
        <f>データ!T6</f>
        <v>56</v>
      </c>
      <c r="AU8" s="65"/>
      <c r="AV8" s="65"/>
      <c r="AW8" s="65"/>
      <c r="AX8" s="65"/>
      <c r="AY8" s="65"/>
      <c r="AZ8" s="65"/>
      <c r="BA8" s="65"/>
      <c r="BB8" s="65">
        <f>データ!U6</f>
        <v>266.27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44.83</v>
      </c>
      <c r="Q10" s="65"/>
      <c r="R10" s="65"/>
      <c r="S10" s="65"/>
      <c r="T10" s="65"/>
      <c r="U10" s="65"/>
      <c r="V10" s="65"/>
      <c r="W10" s="65">
        <f>データ!Q6</f>
        <v>104.64</v>
      </c>
      <c r="X10" s="65"/>
      <c r="Y10" s="65"/>
      <c r="Z10" s="65"/>
      <c r="AA10" s="65"/>
      <c r="AB10" s="65"/>
      <c r="AC10" s="65"/>
      <c r="AD10" s="66">
        <f>データ!R6</f>
        <v>3020</v>
      </c>
      <c r="AE10" s="66"/>
      <c r="AF10" s="66"/>
      <c r="AG10" s="66"/>
      <c r="AH10" s="66"/>
      <c r="AI10" s="66"/>
      <c r="AJ10" s="66"/>
      <c r="AK10" s="2"/>
      <c r="AL10" s="66">
        <f>データ!V6</f>
        <v>6677</v>
      </c>
      <c r="AM10" s="66"/>
      <c r="AN10" s="66"/>
      <c r="AO10" s="66"/>
      <c r="AP10" s="66"/>
      <c r="AQ10" s="66"/>
      <c r="AR10" s="66"/>
      <c r="AS10" s="66"/>
      <c r="AT10" s="65">
        <f>データ!W6</f>
        <v>3.14</v>
      </c>
      <c r="AU10" s="65"/>
      <c r="AV10" s="65"/>
      <c r="AW10" s="65"/>
      <c r="AX10" s="65"/>
      <c r="AY10" s="65"/>
      <c r="AZ10" s="65"/>
      <c r="BA10" s="65"/>
      <c r="BB10" s="65">
        <f>データ!X6</f>
        <v>2126.4299999999998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3Ux8Bcanl+ldzA15NSuKgtr/qsq0coba39PoxBV5Tmqqb3wu9iqVWeSPgTCEhyuNb2XF37TBSmLWvNNedd2m7g==" saltValue="gN1k9ismJSQgXtthz0J0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423238</v>
      </c>
      <c r="D6" s="32">
        <f t="shared" si="3"/>
        <v>47</v>
      </c>
      <c r="E6" s="32">
        <f t="shared" si="3"/>
        <v>17</v>
      </c>
      <c r="F6" s="32">
        <f t="shared" si="3"/>
        <v>1</v>
      </c>
      <c r="G6" s="32">
        <f t="shared" si="3"/>
        <v>0</v>
      </c>
      <c r="H6" s="32" t="str">
        <f t="shared" si="3"/>
        <v>長崎県　波佐見町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44.83</v>
      </c>
      <c r="Q6" s="33">
        <f t="shared" si="3"/>
        <v>104.64</v>
      </c>
      <c r="R6" s="33">
        <f t="shared" si="3"/>
        <v>3020</v>
      </c>
      <c r="S6" s="33">
        <f t="shared" si="3"/>
        <v>14911</v>
      </c>
      <c r="T6" s="33">
        <f t="shared" si="3"/>
        <v>56</v>
      </c>
      <c r="U6" s="33">
        <f t="shared" si="3"/>
        <v>266.27</v>
      </c>
      <c r="V6" s="33">
        <f t="shared" si="3"/>
        <v>6677</v>
      </c>
      <c r="W6" s="33">
        <f t="shared" si="3"/>
        <v>3.14</v>
      </c>
      <c r="X6" s="33">
        <f t="shared" si="3"/>
        <v>2126.4299999999998</v>
      </c>
      <c r="Y6" s="34">
        <f>IF(Y7="",NA(),Y7)</f>
        <v>91.92</v>
      </c>
      <c r="Z6" s="34">
        <f t="shared" ref="Z6:AH6" si="4">IF(Z7="",NA(),Z7)</f>
        <v>91.2</v>
      </c>
      <c r="AA6" s="34">
        <f t="shared" si="4"/>
        <v>94.13</v>
      </c>
      <c r="AB6" s="34">
        <f t="shared" si="4"/>
        <v>107.77</v>
      </c>
      <c r="AC6" s="34">
        <f t="shared" si="4"/>
        <v>106.99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1213.76</v>
      </c>
      <c r="BG6" s="34">
        <f t="shared" ref="BG6:BO6" si="7">IF(BG7="",NA(),BG7)</f>
        <v>1103.49</v>
      </c>
      <c r="BH6" s="34">
        <f t="shared" si="7"/>
        <v>995</v>
      </c>
      <c r="BI6" s="34">
        <f t="shared" si="7"/>
        <v>991.87</v>
      </c>
      <c r="BJ6" s="34">
        <f t="shared" si="7"/>
        <v>144.84</v>
      </c>
      <c r="BK6" s="34">
        <f t="shared" si="7"/>
        <v>1826.49</v>
      </c>
      <c r="BL6" s="34">
        <f t="shared" si="7"/>
        <v>1696.96</v>
      </c>
      <c r="BM6" s="34">
        <f t="shared" si="7"/>
        <v>1824.34</v>
      </c>
      <c r="BN6" s="34">
        <f t="shared" si="7"/>
        <v>1604.64</v>
      </c>
      <c r="BO6" s="34">
        <f t="shared" si="7"/>
        <v>1217.7</v>
      </c>
      <c r="BP6" s="33" t="str">
        <f>IF(BP7="","",IF(BP7="-","【-】","【"&amp;SUBSTITUTE(TEXT(BP7,"#,##0.00"),"-","△")&amp;"】"))</f>
        <v>【707.33】</v>
      </c>
      <c r="BQ6" s="34">
        <f>IF(BQ7="",NA(),BQ7)</f>
        <v>59.53</v>
      </c>
      <c r="BR6" s="34">
        <f t="shared" ref="BR6:BZ6" si="8">IF(BR7="",NA(),BR7)</f>
        <v>60.18</v>
      </c>
      <c r="BS6" s="34">
        <f t="shared" si="8"/>
        <v>62.25</v>
      </c>
      <c r="BT6" s="34">
        <f t="shared" si="8"/>
        <v>87.61</v>
      </c>
      <c r="BU6" s="34">
        <f t="shared" si="8"/>
        <v>92.67</v>
      </c>
      <c r="BV6" s="34">
        <f t="shared" si="8"/>
        <v>48</v>
      </c>
      <c r="BW6" s="34">
        <f t="shared" si="8"/>
        <v>47.23</v>
      </c>
      <c r="BX6" s="34">
        <f t="shared" si="8"/>
        <v>54.16</v>
      </c>
      <c r="BY6" s="34">
        <f t="shared" si="8"/>
        <v>60.01</v>
      </c>
      <c r="BZ6" s="34">
        <f t="shared" si="8"/>
        <v>66.680000000000007</v>
      </c>
      <c r="CA6" s="33" t="str">
        <f>IF(CA7="","",IF(CA7="-","【-】","【"&amp;SUBSTITUTE(TEXT(CA7,"#,##0.00"),"-","△")&amp;"】"))</f>
        <v>【101.26】</v>
      </c>
      <c r="CB6" s="34">
        <f>IF(CB7="",NA(),CB7)</f>
        <v>256.77</v>
      </c>
      <c r="CC6" s="34">
        <f t="shared" ref="CC6:CK6" si="9">IF(CC7="",NA(),CC7)</f>
        <v>260.77</v>
      </c>
      <c r="CD6" s="34">
        <f t="shared" si="9"/>
        <v>252.89</v>
      </c>
      <c r="CE6" s="34">
        <f t="shared" si="9"/>
        <v>180.06</v>
      </c>
      <c r="CF6" s="34">
        <f t="shared" si="9"/>
        <v>169.97</v>
      </c>
      <c r="CG6" s="34">
        <f t="shared" si="9"/>
        <v>334.37</v>
      </c>
      <c r="CH6" s="34">
        <f t="shared" si="9"/>
        <v>351.41</v>
      </c>
      <c r="CI6" s="34">
        <f t="shared" si="9"/>
        <v>307.56</v>
      </c>
      <c r="CJ6" s="34">
        <f t="shared" si="9"/>
        <v>277.67</v>
      </c>
      <c r="CK6" s="34">
        <f t="shared" si="9"/>
        <v>260.11</v>
      </c>
      <c r="CL6" s="33" t="str">
        <f>IF(CL7="","",IF(CL7="-","【-】","【"&amp;SUBSTITUTE(TEXT(CL7,"#,##0.00"),"-","△")&amp;"】"))</f>
        <v>【136.39】</v>
      </c>
      <c r="CM6" s="34">
        <f>IF(CM7="",NA(),CM7)</f>
        <v>35.72</v>
      </c>
      <c r="CN6" s="34">
        <f t="shared" ref="CN6:CV6" si="10">IF(CN7="",NA(),CN7)</f>
        <v>37.840000000000003</v>
      </c>
      <c r="CO6" s="34">
        <f t="shared" si="10"/>
        <v>39.340000000000003</v>
      </c>
      <c r="CP6" s="34">
        <f t="shared" si="10"/>
        <v>40.28</v>
      </c>
      <c r="CQ6" s="34">
        <f t="shared" si="10"/>
        <v>41.38</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72.44</v>
      </c>
      <c r="CY6" s="34">
        <f t="shared" ref="CY6:DG6" si="11">IF(CY7="",NA(),CY7)</f>
        <v>78.66</v>
      </c>
      <c r="CZ6" s="34">
        <f t="shared" si="11"/>
        <v>82.85</v>
      </c>
      <c r="DA6" s="34">
        <f t="shared" si="11"/>
        <v>84.94</v>
      </c>
      <c r="DB6" s="34">
        <f t="shared" si="11"/>
        <v>87.31</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1.1499999999999999</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423238</v>
      </c>
      <c r="D7" s="36">
        <v>47</v>
      </c>
      <c r="E7" s="36">
        <v>17</v>
      </c>
      <c r="F7" s="36">
        <v>1</v>
      </c>
      <c r="G7" s="36">
        <v>0</v>
      </c>
      <c r="H7" s="36" t="s">
        <v>110</v>
      </c>
      <c r="I7" s="36" t="s">
        <v>111</v>
      </c>
      <c r="J7" s="36" t="s">
        <v>112</v>
      </c>
      <c r="K7" s="36" t="s">
        <v>113</v>
      </c>
      <c r="L7" s="36" t="s">
        <v>114</v>
      </c>
      <c r="M7" s="36" t="s">
        <v>115</v>
      </c>
      <c r="N7" s="37" t="s">
        <v>116</v>
      </c>
      <c r="O7" s="37" t="s">
        <v>117</v>
      </c>
      <c r="P7" s="37">
        <v>44.83</v>
      </c>
      <c r="Q7" s="37">
        <v>104.64</v>
      </c>
      <c r="R7" s="37">
        <v>3020</v>
      </c>
      <c r="S7" s="37">
        <v>14911</v>
      </c>
      <c r="T7" s="37">
        <v>56</v>
      </c>
      <c r="U7" s="37">
        <v>266.27</v>
      </c>
      <c r="V7" s="37">
        <v>6677</v>
      </c>
      <c r="W7" s="37">
        <v>3.14</v>
      </c>
      <c r="X7" s="37">
        <v>2126.4299999999998</v>
      </c>
      <c r="Y7" s="37">
        <v>91.92</v>
      </c>
      <c r="Z7" s="37">
        <v>91.2</v>
      </c>
      <c r="AA7" s="37">
        <v>94.13</v>
      </c>
      <c r="AB7" s="37">
        <v>107.77</v>
      </c>
      <c r="AC7" s="37">
        <v>106.99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1213.76</v>
      </c>
      <c r="BG7" s="37">
        <v>1103.49</v>
      </c>
      <c r="BH7" s="37">
        <v>995</v>
      </c>
      <c r="BI7" s="37">
        <v>991.87</v>
      </c>
      <c r="BJ7" s="37">
        <v>144.84</v>
      </c>
      <c r="BK7" s="37">
        <v>1826.49</v>
      </c>
      <c r="BL7" s="37">
        <v>1696.96</v>
      </c>
      <c r="BM7" s="37">
        <v>1824.34</v>
      </c>
      <c r="BN7" s="37">
        <v>1604.64</v>
      </c>
      <c r="BO7" s="37">
        <v>1217.7</v>
      </c>
      <c r="BP7" s="37">
        <v>707.33</v>
      </c>
      <c r="BQ7" s="37">
        <v>59.53</v>
      </c>
      <c r="BR7" s="37">
        <v>60.18</v>
      </c>
      <c r="BS7" s="37">
        <v>62.25</v>
      </c>
      <c r="BT7" s="37">
        <v>87.61</v>
      </c>
      <c r="BU7" s="37">
        <v>92.67</v>
      </c>
      <c r="BV7" s="37">
        <v>48</v>
      </c>
      <c r="BW7" s="37">
        <v>47.23</v>
      </c>
      <c r="BX7" s="37">
        <v>54.16</v>
      </c>
      <c r="BY7" s="37">
        <v>60.01</v>
      </c>
      <c r="BZ7" s="37">
        <v>66.680000000000007</v>
      </c>
      <c r="CA7" s="37">
        <v>101.26</v>
      </c>
      <c r="CB7" s="37">
        <v>256.77</v>
      </c>
      <c r="CC7" s="37">
        <v>260.77</v>
      </c>
      <c r="CD7" s="37">
        <v>252.89</v>
      </c>
      <c r="CE7" s="37">
        <v>180.06</v>
      </c>
      <c r="CF7" s="37">
        <v>169.97</v>
      </c>
      <c r="CG7" s="37">
        <v>334.37</v>
      </c>
      <c r="CH7" s="37">
        <v>351.41</v>
      </c>
      <c r="CI7" s="37">
        <v>307.56</v>
      </c>
      <c r="CJ7" s="37">
        <v>277.67</v>
      </c>
      <c r="CK7" s="37">
        <v>260.11</v>
      </c>
      <c r="CL7" s="37">
        <v>136.38999999999999</v>
      </c>
      <c r="CM7" s="37">
        <v>35.72</v>
      </c>
      <c r="CN7" s="37">
        <v>37.840000000000003</v>
      </c>
      <c r="CO7" s="37">
        <v>39.340000000000003</v>
      </c>
      <c r="CP7" s="37">
        <v>40.28</v>
      </c>
      <c r="CQ7" s="37">
        <v>41.38</v>
      </c>
      <c r="CR7" s="37">
        <v>40.71</v>
      </c>
      <c r="CS7" s="37">
        <v>43.53</v>
      </c>
      <c r="CT7" s="37">
        <v>39.869999999999997</v>
      </c>
      <c r="CU7" s="37">
        <v>41.28</v>
      </c>
      <c r="CV7" s="37">
        <v>41.45</v>
      </c>
      <c r="CW7" s="37">
        <v>60.13</v>
      </c>
      <c r="CX7" s="37">
        <v>72.44</v>
      </c>
      <c r="CY7" s="37">
        <v>78.66</v>
      </c>
      <c r="CZ7" s="37">
        <v>82.85</v>
      </c>
      <c r="DA7" s="37">
        <v>84.94</v>
      </c>
      <c r="DB7" s="37">
        <v>87.31</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1.1499999999999999</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2019-02-26T09:40:42Z</cp:lastPrinted>
  <dcterms:created xsi:type="dcterms:W3CDTF">2018-12-03T09:08:26Z</dcterms:created>
  <dcterms:modified xsi:type="dcterms:W3CDTF">2019-02-26T09:40:43Z</dcterms:modified>
  <cp:category/>
</cp:coreProperties>
</file>