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Q23IhfMa4fPISqsbDwzbxX02pJjsGh+d62JSJc3Kr22VyKPMD9o77aRrCqPgNw0hpvWiPIC+dXnzRVQlng5TKQ==" workbookSaltValue="Lfh/i+208vrWUgw0xBUZQQ=="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B10" i="4"/>
  <c r="AD8" i="4"/>
  <c r="P8" i="4"/>
  <c r="I8" i="4"/>
  <c r="B8" i="4"/>
  <c r="C10" i="5" l="1"/>
  <c r="E10" i="5"/>
  <c r="D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<sst xmlns="http://schemas.openxmlformats.org/spreadsheetml/2006/main" count="240" uniqueCount="126">
  <si>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</si>
  <si>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</si>
  <si>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</si>
  <si>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</si>
  <si>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</si>
  <si>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</si>
  <si>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</si>
  <si>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</si>
  <si>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</si>
  <si>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</si>
  <si>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</si>
  <si>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</si>
  <si>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</si>
  <si>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</si>
  <si>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</si>
  <si>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</si>
  <si>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</si>
  <si>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</si>
  <si>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</si>
  <si>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</si>
  <si>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</si>
  <si>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</si>
  <si>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</si>
  <si>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</si>
  <si>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</si>
  <si>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</si>
  <si>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</si>
  <si>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</si>
  <si>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</si>
  <si>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</si>
  <si>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</si>
  <si>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</si>
  <si>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</si>
  <si>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</si>
  <si>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</si>
  <si>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</si>
  <si>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</si>
  <si>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</si>
  <si>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</si>
  <si>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</si>
  <si>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</si>
  <si>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</si>
  <si>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</si>
  <si>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</si>
  <si>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</si>
  <si>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</si>
  <si>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</si>
  <si>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</si>
  <si>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</si>
  <si>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</si>
  <si>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</si>
  <si>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</si>
  <si>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</si>
  <si>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</si>
  <si>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</si>
  <si>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</si>
  <si>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</si>
  <si>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</si>
  <si>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</si>
  <si>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</si>
  <si>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</si>
  <si>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</si>
  <si>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</si>
  <si>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</si>
  <si>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</si>
  <si>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</si>
  <si>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</si>
  <si>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</si>
  <si>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</si>
  <si>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</si>
  <si>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</si>
  <si>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</si>
  <si>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</si>
  <si>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</si>
  <si>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</si>
  <si>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</si>
  <si>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</si>
  <si>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</si>
  <si>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</si>
  <si>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</si>
  <si>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</si>
  <si>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</si>
  <si>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</si>
  <si>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</si>
  <si>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</si>
  <si>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</si>
  <si>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</si>
  <si>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</si>
  <si>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</si>
  <si>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</si>
  <si>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</si>
  <si>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</si>
  <si>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</si>
  <si>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</si>
  <si>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</si>
  <si>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</si>
  <si>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</si>
  <si>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</si>
  <si>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</si>
  <si>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</si>
  <si>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</si>
  <si>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</si>
  <si>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</si>
  <si>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</si>
  <si>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</si>
  <si>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</si>
  <si>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</si>
  <si>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</si>
  <si>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</si>
  <si>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</si>
  <si>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</si>
  <si>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</si>
  <si>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</si>
  <si>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</si>
  <si>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</si>
  <si>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</si>
  <si>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</si>
  <si>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</si>
  <si>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</si>
  <si>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</si>
  <si>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</si>
  <si>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</si>
  <si>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</si>
  <si>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規模全体は小さいものの、施設の維持管理に多額の費用を要しており、料金収入のみでの経営が出来ない状況となっている。現段階では繰入金という形で一般会計より補填しているが、料金等の見直しについて検討する必要がある。
　水洗化率は８７％と類似団体に比べ高い水準を指しているが、人口減少がそのまま料金収入減に直結している。
　料金の値上げを行う前に安価で代用できるものがあれば進んで取り組み、コスト削減に努める。</t>
    <phoneticPr fontId="4"/>
  </si>
  <si>
    <t xml:space="preserve">　管渠整備開始してから約２０年経過となるため、施設等に修繕する費用がかかってきている。現在は単独費にて行っているが、平成２６年度に機能診断及び最適整備構想を行っており、その構想を基に平成３０年から５カ年計画で施設の更新事業を行い、機器の更新等に取り組む予定である。
</t>
    <rPh sb="100" eb="101">
      <t>ネン</t>
    </rPh>
    <rPh sb="101" eb="103">
      <t>ケイカク</t>
    </rPh>
    <rPh sb="104" eb="106">
      <t>シセツ</t>
    </rPh>
    <rPh sb="112" eb="113">
      <t>オコナ</t>
    </rPh>
    <phoneticPr fontId="4"/>
  </si>
  <si>
    <t>　施設運営費に多大な金額を要しており、料金収入だけでは賄えない部分がある。
　コストカットや料金値上げの検討を図り、今後の更新事業に少しでも充てられるよう検討し直す必要がある。</t>
    <rPh sb="10" eb="12">
      <t>キンガク</t>
    </rPh>
    <rPh sb="31" eb="33">
      <t>ブブン</t>
    </rPh>
    <rPh sb="46" eb="48">
      <t>リョウキン</t>
    </rPh>
    <rPh sb="48" eb="50">
      <t>ネア</t>
    </rPh>
    <rPh sb="52" eb="54">
      <t>ケントウ</t>
    </rPh>
    <rPh sb="66" eb="67">
      <t>スコ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</si>
</sst>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5-4FF2-AB29-E7D54717A6CC}"/>
            </c:ext>
          </c:extLst>
        </c:ser>
        <c:dLbls>
          <c:showLegendKey val="0"/>
          <c:showVal val="0"/>
          <c:showCatName val="0"/>
          <c:showSerName val="0"/>
          <c:showPercent val="0"/>
          <c:showBubbleSize val="0"/>
        </c:dLbls>
        <c:gapWidth val="150"/>
        <c:axId val="461623536"/>
        <c:axId val="46162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4C5-4FF2-AB29-E7D54717A6CC}"/>
            </c:ext>
          </c:extLst>
        </c:ser>
        <c:dLbls>
          <c:showLegendKey val="0"/>
          <c:showVal val="0"/>
          <c:showCatName val="0"/>
          <c:showSerName val="0"/>
          <c:showPercent val="0"/>
          <c:showBubbleSize val="0"/>
        </c:dLbls>
        <c:marker val="1"/>
        <c:smooth val="0"/>
        <c:axId val="461623536"/>
        <c:axId val="461622360"/>
      </c:lineChart>
      <c:dateAx>
        <c:axId val="461623536"/>
        <c:scaling>
          <c:orientation val="minMax"/>
        </c:scaling>
        <c:delete val="1"/>
        <c:axPos val="b"/>
        <c:numFmt formatCode="ge" sourceLinked="1"/>
        <c:majorTickMark val="none"/>
        <c:minorTickMark val="none"/>
        <c:tickLblPos val="none"/>
        <c:crossAx val="461622360"/>
        <c:crosses val="autoZero"/>
        <c:auto val="1"/>
        <c:lblOffset val="100"/>
        <c:baseTimeUnit val="years"/>
      </c:dateAx>
      <c:valAx>
        <c:axId val="4616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2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53.91</c:v>
                </c:pt>
                <c:pt idx="1">
                  <c:v>53.04</c:v>
                </c:pt>
                <c:pt idx="2">
                  <c:v>51.74</c:v>
                </c:pt>
                <c:pt idx="3">
                  <c:v>50.87</c:v>
                </c:pt>
                <c:pt idx="4">
                  <c:v>50</c:v>
                </c:pt>
              </c:numCache>
            </c:numRef>
          </c:val>
          <c:extLst>
            <c:ext xmlns:c16="http://schemas.microsoft.com/office/drawing/2014/chart" uri="{C3380CC4-5D6E-409C-BE32-E72D297353CC}">
              <c16:uniqueId val="{00000000-AE37-4CC2-8C70-DE578BC2EF2C}"/>
            </c:ext>
          </c:extLst>
        </c:ser>
        <c:dLbls>
          <c:showLegendKey val="0"/>
          <c:showVal val="0"/>
          <c:showCatName val="0"/>
          <c:showSerName val="0"/>
          <c:showPercent val="0"/>
          <c:showBubbleSize val="0"/>
        </c:dLbls>
        <c:gapWidth val="150"/>
        <c:axId val="447200952"/>
        <c:axId val="44720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E37-4CC2-8C70-DE578BC2EF2C}"/>
            </c:ext>
          </c:extLst>
        </c:ser>
        <c:dLbls>
          <c:showLegendKey val="0"/>
          <c:showVal val="0"/>
          <c:showCatName val="0"/>
          <c:showSerName val="0"/>
          <c:showPercent val="0"/>
          <c:showBubbleSize val="0"/>
        </c:dLbls>
        <c:marker val="1"/>
        <c:smooth val="0"/>
        <c:axId val="447200952"/>
        <c:axId val="447200168"/>
      </c:lineChart>
      <c:dateAx>
        <c:axId val="447200952"/>
        <c:scaling>
          <c:orientation val="minMax"/>
        </c:scaling>
        <c:delete val="1"/>
        <c:axPos val="b"/>
        <c:numFmt formatCode="ge" sourceLinked="1"/>
        <c:majorTickMark val="none"/>
        <c:minorTickMark val="none"/>
        <c:tickLblPos val="none"/>
        <c:crossAx val="447200168"/>
        <c:crosses val="autoZero"/>
        <c:auto val="1"/>
        <c:lblOffset val="100"/>
        <c:baseTimeUnit val="years"/>
      </c:dateAx>
      <c:valAx>
        <c:axId val="4472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0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86.63</c:v>
                </c:pt>
                <c:pt idx="1">
                  <c:v>87.55</c:v>
                </c:pt>
                <c:pt idx="2">
                  <c:v>88.03</c:v>
                </c:pt>
                <c:pt idx="3">
                  <c:v>87.27</c:v>
                </c:pt>
                <c:pt idx="4">
                  <c:v>86.68</c:v>
                </c:pt>
              </c:numCache>
            </c:numRef>
          </c:val>
          <c:extLst>
            <c:ext xmlns:c16="http://schemas.microsoft.com/office/drawing/2014/chart" uri="{C3380CC4-5D6E-409C-BE32-E72D297353CC}">
              <c16:uniqueId val="{00000000-BE64-4491-AB0C-9DE6DB84BEBE}"/>
            </c:ext>
          </c:extLst>
        </c:ser>
        <c:dLbls>
          <c:showLegendKey val="0"/>
          <c:showVal val="0"/>
          <c:showCatName val="0"/>
          <c:showSerName val="0"/>
          <c:showPercent val="0"/>
          <c:showBubbleSize val="0"/>
        </c:dLbls>
        <c:gapWidth val="150"/>
        <c:axId val="447200560"/>
        <c:axId val="44719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E64-4491-AB0C-9DE6DB84BEBE}"/>
            </c:ext>
          </c:extLst>
        </c:ser>
        <c:dLbls>
          <c:showLegendKey val="0"/>
          <c:showVal val="0"/>
          <c:showCatName val="0"/>
          <c:showSerName val="0"/>
          <c:showPercent val="0"/>
          <c:showBubbleSize val="0"/>
        </c:dLbls>
        <c:marker val="1"/>
        <c:smooth val="0"/>
        <c:axId val="447200560"/>
        <c:axId val="447198992"/>
      </c:lineChart>
      <c:dateAx>
        <c:axId val="447200560"/>
        <c:scaling>
          <c:orientation val="minMax"/>
        </c:scaling>
        <c:delete val="1"/>
        <c:axPos val="b"/>
        <c:numFmt formatCode="ge" sourceLinked="1"/>
        <c:majorTickMark val="none"/>
        <c:minorTickMark val="none"/>
        <c:tickLblPos val="none"/>
        <c:crossAx val="447198992"/>
        <c:crosses val="autoZero"/>
        <c:auto val="1"/>
        <c:lblOffset val="100"/>
        <c:baseTimeUnit val="years"/>
      </c:dateAx>
      <c:valAx>
        <c:axId val="44719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0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87.77</c:v>
                </c:pt>
                <c:pt idx="1">
                  <c:v>53.78</c:v>
                </c:pt>
                <c:pt idx="2">
                  <c:v>45.6</c:v>
                </c:pt>
                <c:pt idx="3">
                  <c:v>43.92</c:v>
                </c:pt>
                <c:pt idx="4">
                  <c:v>91.92</c:v>
                </c:pt>
              </c:numCache>
            </c:numRef>
          </c:val>
          <c:extLst>
            <c:ext xmlns:c16="http://schemas.microsoft.com/office/drawing/2014/chart" uri="{C3380CC4-5D6E-409C-BE32-E72D297353CC}">
              <c16:uniqueId val="{00000000-05E2-4CAB-A71C-D1094DB2FF8E}"/>
            </c:ext>
          </c:extLst>
        </c:ser>
        <c:dLbls>
          <c:showLegendKey val="0"/>
          <c:showVal val="0"/>
          <c:showCatName val="0"/>
          <c:showSerName val="0"/>
          <c:showPercent val="0"/>
          <c:showBubbleSize val="0"/>
        </c:dLbls>
        <c:gapWidth val="150"/>
        <c:axId val="461621184"/>
        <c:axId val="46162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2-4CAB-A71C-D1094DB2FF8E}"/>
            </c:ext>
          </c:extLst>
        </c:ser>
        <c:dLbls>
          <c:showLegendKey val="0"/>
          <c:showVal val="0"/>
          <c:showCatName val="0"/>
          <c:showSerName val="0"/>
          <c:showPercent val="0"/>
          <c:showBubbleSize val="0"/>
        </c:dLbls>
        <c:marker val="1"/>
        <c:smooth val="0"/>
        <c:axId val="461621184"/>
        <c:axId val="461620792"/>
      </c:lineChart>
      <c:dateAx>
        <c:axId val="461621184"/>
        <c:scaling>
          <c:orientation val="minMax"/>
        </c:scaling>
        <c:delete val="1"/>
        <c:axPos val="b"/>
        <c:numFmt formatCode="ge" sourceLinked="1"/>
        <c:majorTickMark val="none"/>
        <c:minorTickMark val="none"/>
        <c:tickLblPos val="none"/>
        <c:crossAx val="461620792"/>
        <c:crosses val="autoZero"/>
        <c:auto val="1"/>
        <c:lblOffset val="100"/>
        <c:baseTimeUnit val="years"/>
      </c:dateAx>
      <c:valAx>
        <c:axId val="4616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0-4D0E-B569-48204E05AFDC}"/>
            </c:ext>
          </c:extLst>
        </c:ser>
        <c:dLbls>
          <c:showLegendKey val="0"/>
          <c:showVal val="0"/>
          <c:showCatName val="0"/>
          <c:showSerName val="0"/>
          <c:showPercent val="0"/>
          <c:showBubbleSize val="0"/>
        </c:dLbls>
        <c:gapWidth val="150"/>
        <c:axId val="461612168"/>
        <c:axId val="461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0-4D0E-B569-48204E05AFDC}"/>
            </c:ext>
          </c:extLst>
        </c:ser>
        <c:dLbls>
          <c:showLegendKey val="0"/>
          <c:showVal val="0"/>
          <c:showCatName val="0"/>
          <c:showSerName val="0"/>
          <c:showPercent val="0"/>
          <c:showBubbleSize val="0"/>
        </c:dLbls>
        <c:marker val="1"/>
        <c:smooth val="0"/>
        <c:axId val="461612168"/>
        <c:axId val="461611776"/>
      </c:lineChart>
      <c:dateAx>
        <c:axId val="461612168"/>
        <c:scaling>
          <c:orientation val="minMax"/>
        </c:scaling>
        <c:delete val="1"/>
        <c:axPos val="b"/>
        <c:numFmt formatCode="ge" sourceLinked="1"/>
        <c:majorTickMark val="none"/>
        <c:minorTickMark val="none"/>
        <c:tickLblPos val="none"/>
        <c:crossAx val="461611776"/>
        <c:crosses val="autoZero"/>
        <c:auto val="1"/>
        <c:lblOffset val="100"/>
        <c:baseTimeUnit val="years"/>
      </c:dateAx>
      <c:valAx>
        <c:axId val="461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0-4E6E-8726-AC33476D6A9C}"/>
            </c:ext>
          </c:extLst>
        </c:ser>
        <c:dLbls>
          <c:showLegendKey val="0"/>
          <c:showVal val="0"/>
          <c:showCatName val="0"/>
          <c:showSerName val="0"/>
          <c:showPercent val="0"/>
          <c:showBubbleSize val="0"/>
        </c:dLbls>
        <c:gapWidth val="150"/>
        <c:axId val="461610600"/>
        <c:axId val="4616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0-4E6E-8726-AC33476D6A9C}"/>
            </c:ext>
          </c:extLst>
        </c:ser>
        <c:dLbls>
          <c:showLegendKey val="0"/>
          <c:showVal val="0"/>
          <c:showCatName val="0"/>
          <c:showSerName val="0"/>
          <c:showPercent val="0"/>
          <c:showBubbleSize val="0"/>
        </c:dLbls>
        <c:marker val="1"/>
        <c:smooth val="0"/>
        <c:axId val="461610600"/>
        <c:axId val="461610208"/>
      </c:lineChart>
      <c:dateAx>
        <c:axId val="461610600"/>
        <c:scaling>
          <c:orientation val="minMax"/>
        </c:scaling>
        <c:delete val="1"/>
        <c:axPos val="b"/>
        <c:numFmt formatCode="ge" sourceLinked="1"/>
        <c:majorTickMark val="none"/>
        <c:minorTickMark val="none"/>
        <c:tickLblPos val="none"/>
        <c:crossAx val="461610208"/>
        <c:crosses val="autoZero"/>
        <c:auto val="1"/>
        <c:lblOffset val="100"/>
        <c:baseTimeUnit val="years"/>
      </c:dateAx>
      <c:valAx>
        <c:axId val="4616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2F-4C4A-8D06-3B68A3139906}"/>
            </c:ext>
          </c:extLst>
        </c:ser>
        <c:dLbls>
          <c:showLegendKey val="0"/>
          <c:showVal val="0"/>
          <c:showCatName val="0"/>
          <c:showSerName val="0"/>
          <c:showPercent val="0"/>
          <c:showBubbleSize val="0"/>
        </c:dLbls>
        <c:gapWidth val="150"/>
        <c:axId val="461609032"/>
        <c:axId val="4616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2F-4C4A-8D06-3B68A3139906}"/>
            </c:ext>
          </c:extLst>
        </c:ser>
        <c:dLbls>
          <c:showLegendKey val="0"/>
          <c:showVal val="0"/>
          <c:showCatName val="0"/>
          <c:showSerName val="0"/>
          <c:showPercent val="0"/>
          <c:showBubbleSize val="0"/>
        </c:dLbls>
        <c:marker val="1"/>
        <c:smooth val="0"/>
        <c:axId val="461609032"/>
        <c:axId val="461608640"/>
      </c:lineChart>
      <c:dateAx>
        <c:axId val="461609032"/>
        <c:scaling>
          <c:orientation val="minMax"/>
        </c:scaling>
        <c:delete val="1"/>
        <c:axPos val="b"/>
        <c:numFmt formatCode="ge" sourceLinked="1"/>
        <c:majorTickMark val="none"/>
        <c:minorTickMark val="none"/>
        <c:tickLblPos val="none"/>
        <c:crossAx val="461608640"/>
        <c:crosses val="autoZero"/>
        <c:auto val="1"/>
        <c:lblOffset val="100"/>
        <c:baseTimeUnit val="years"/>
      </c:dateAx>
      <c:valAx>
        <c:axId val="4616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0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0-4799-BADD-AC49211DF4A3}"/>
            </c:ext>
          </c:extLst>
        </c:ser>
        <c:dLbls>
          <c:showLegendKey val="0"/>
          <c:showVal val="0"/>
          <c:showCatName val="0"/>
          <c:showSerName val="0"/>
          <c:showPercent val="0"/>
          <c:showBubbleSize val="0"/>
        </c:dLbls>
        <c:gapWidth val="150"/>
        <c:axId val="461617264"/>
        <c:axId val="46161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0-4799-BADD-AC49211DF4A3}"/>
            </c:ext>
          </c:extLst>
        </c:ser>
        <c:dLbls>
          <c:showLegendKey val="0"/>
          <c:showVal val="0"/>
          <c:showCatName val="0"/>
          <c:showSerName val="0"/>
          <c:showPercent val="0"/>
          <c:showBubbleSize val="0"/>
        </c:dLbls>
        <c:marker val="1"/>
        <c:smooth val="0"/>
        <c:axId val="461617264"/>
        <c:axId val="461617656"/>
      </c:lineChart>
      <c:dateAx>
        <c:axId val="461617264"/>
        <c:scaling>
          <c:orientation val="minMax"/>
        </c:scaling>
        <c:delete val="1"/>
        <c:axPos val="b"/>
        <c:numFmt formatCode="ge" sourceLinked="1"/>
        <c:majorTickMark val="none"/>
        <c:minorTickMark val="none"/>
        <c:tickLblPos val="none"/>
        <c:crossAx val="461617656"/>
        <c:crosses val="autoZero"/>
        <c:auto val="1"/>
        <c:lblOffset val="100"/>
        <c:baseTimeUnit val="years"/>
      </c:dateAx>
      <c:valAx>
        <c:axId val="46161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0.03</c:v>
                </c:pt>
                <c:pt idx="1">
                  <c:v>0</c:v>
                </c:pt>
                <c:pt idx="2">
                  <c:v>0</c:v>
                </c:pt>
                <c:pt idx="3">
                  <c:v>0</c:v>
                </c:pt>
                <c:pt idx="4" formatCode="#,##0.00;&quot;△&quot;#,##0.00;&quot;-&quot;">
                  <c:v>3980.02</c:v>
                </c:pt>
              </c:numCache>
            </c:numRef>
          </c:val>
          <c:extLst>
            <c:ext xmlns:c16="http://schemas.microsoft.com/office/drawing/2014/chart" uri="{C3380CC4-5D6E-409C-BE32-E72D297353CC}">
              <c16:uniqueId val="{00000000-44E6-493F-8430-C2AB1DDC4F42}"/>
            </c:ext>
          </c:extLst>
        </c:ser>
        <c:dLbls>
          <c:showLegendKey val="0"/>
          <c:showVal val="0"/>
          <c:showCatName val="0"/>
          <c:showSerName val="0"/>
          <c:showPercent val="0"/>
          <c:showBubbleSize val="0"/>
        </c:dLbls>
        <c:gapWidth val="150"/>
        <c:axId val="461616088"/>
        <c:axId val="46161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44E6-493F-8430-C2AB1DDC4F42}"/>
            </c:ext>
          </c:extLst>
        </c:ser>
        <c:dLbls>
          <c:showLegendKey val="0"/>
          <c:showVal val="0"/>
          <c:showCatName val="0"/>
          <c:showSerName val="0"/>
          <c:showPercent val="0"/>
          <c:showBubbleSize val="0"/>
        </c:dLbls>
        <c:marker val="1"/>
        <c:smooth val="0"/>
        <c:axId val="461616088"/>
        <c:axId val="461615696"/>
      </c:lineChart>
      <c:dateAx>
        <c:axId val="461616088"/>
        <c:scaling>
          <c:orientation val="minMax"/>
        </c:scaling>
        <c:delete val="1"/>
        <c:axPos val="b"/>
        <c:numFmt formatCode="ge" sourceLinked="1"/>
        <c:majorTickMark val="none"/>
        <c:minorTickMark val="none"/>
        <c:tickLblPos val="none"/>
        <c:crossAx val="461615696"/>
        <c:crosses val="autoZero"/>
        <c:auto val="1"/>
        <c:lblOffset val="100"/>
        <c:baseTimeUnit val="years"/>
      </c:dateAx>
      <c:valAx>
        <c:axId val="4616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59.77</c:v>
                </c:pt>
                <c:pt idx="1">
                  <c:v>46.37</c:v>
                </c:pt>
                <c:pt idx="2">
                  <c:v>72.87</c:v>
                </c:pt>
                <c:pt idx="3">
                  <c:v>76.45</c:v>
                </c:pt>
                <c:pt idx="4">
                  <c:v>69.72</c:v>
                </c:pt>
              </c:numCache>
            </c:numRef>
          </c:val>
          <c:extLst>
            <c:ext xmlns:c16="http://schemas.microsoft.com/office/drawing/2014/chart" uri="{C3380CC4-5D6E-409C-BE32-E72D297353CC}">
              <c16:uniqueId val="{00000000-539A-4981-A0AC-7B58EBA795E7}"/>
            </c:ext>
          </c:extLst>
        </c:ser>
        <c:dLbls>
          <c:showLegendKey val="0"/>
          <c:showVal val="0"/>
          <c:showCatName val="0"/>
          <c:showSerName val="0"/>
          <c:showPercent val="0"/>
          <c:showBubbleSize val="0"/>
        </c:dLbls>
        <c:gapWidth val="150"/>
        <c:axId val="461618048"/>
        <c:axId val="4616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539A-4981-A0AC-7B58EBA795E7}"/>
            </c:ext>
          </c:extLst>
        </c:ser>
        <c:dLbls>
          <c:showLegendKey val="0"/>
          <c:showVal val="0"/>
          <c:showCatName val="0"/>
          <c:showSerName val="0"/>
          <c:showPercent val="0"/>
          <c:showBubbleSize val="0"/>
        </c:dLbls>
        <c:marker val="1"/>
        <c:smooth val="0"/>
        <c:axId val="461618048"/>
        <c:axId val="461614912"/>
      </c:lineChart>
      <c:dateAx>
        <c:axId val="461618048"/>
        <c:scaling>
          <c:orientation val="minMax"/>
        </c:scaling>
        <c:delete val="1"/>
        <c:axPos val="b"/>
        <c:numFmt formatCode="ge" sourceLinked="1"/>
        <c:majorTickMark val="none"/>
        <c:minorTickMark val="none"/>
        <c:tickLblPos val="none"/>
        <c:crossAx val="461614912"/>
        <c:crosses val="autoZero"/>
        <c:auto val="1"/>
        <c:lblOffset val="100"/>
        <c:baseTimeUnit val="years"/>
      </c:dateAx>
      <c:valAx>
        <c:axId val="4616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257.82</c:v>
                </c:pt>
                <c:pt idx="1">
                  <c:v>343.51</c:v>
                </c:pt>
                <c:pt idx="2">
                  <c:v>217.07</c:v>
                </c:pt>
                <c:pt idx="3">
                  <c:v>211.49</c:v>
                </c:pt>
                <c:pt idx="4">
                  <c:v>231.3</c:v>
                </c:pt>
              </c:numCache>
            </c:numRef>
          </c:val>
          <c:extLst>
            <c:ext xmlns:c16="http://schemas.microsoft.com/office/drawing/2014/chart" uri="{C3380CC4-5D6E-409C-BE32-E72D297353CC}">
              <c16:uniqueId val="{00000000-A061-4D11-86AD-8405F934C696}"/>
            </c:ext>
          </c:extLst>
        </c:ser>
        <c:dLbls>
          <c:showLegendKey val="0"/>
          <c:showVal val="0"/>
          <c:showCatName val="0"/>
          <c:showSerName val="0"/>
          <c:showPercent val="0"/>
          <c:showBubbleSize val="0"/>
        </c:dLbls>
        <c:gapWidth val="150"/>
        <c:axId val="461618832"/>
        <c:axId val="46161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061-4D11-86AD-8405F934C696}"/>
            </c:ext>
          </c:extLst>
        </c:ser>
        <c:dLbls>
          <c:showLegendKey val="0"/>
          <c:showVal val="0"/>
          <c:showCatName val="0"/>
          <c:showSerName val="0"/>
          <c:showPercent val="0"/>
          <c:showBubbleSize val="0"/>
        </c:dLbls>
        <c:marker val="1"/>
        <c:smooth val="0"/>
        <c:axId val="461618832"/>
        <c:axId val="461618440"/>
      </c:lineChart>
      <c:dateAx>
        <c:axId val="461618832"/>
        <c:scaling>
          <c:orientation val="minMax"/>
        </c:scaling>
        <c:delete val="1"/>
        <c:axPos val="b"/>
        <c:numFmt formatCode="ge" sourceLinked="1"/>
        <c:majorTickMark val="none"/>
        <c:minorTickMark val="none"/>
        <c:tickLblPos val="none"/>
        <c:crossAx val="461618440"/>
        <c:crosses val="autoZero"/>
        <c:auto val="1"/>
        <c:lblOffset val="100"/>
        <c:baseTimeUnit val="years"/>
      </c:dateAx>
      <c:valAx>
        <c:axId val="46161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東彼杵町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8141</v>
      </c>
      <c r="AM8" s="49"/>
      <c r="AN8" s="49"/>
      <c r="AO8" s="49"/>
      <c r="AP8" s="49"/>
      <c r="AQ8" s="49"/>
      <c r="AR8" s="49"/>
      <c r="AS8" s="49"/>
      <c r="AT8" s="44">
        <f>データ!T6</f>
        <v>74.28</v>
      </c>
      <c r="AU8" s="44"/>
      <c r="AV8" s="44"/>
      <c r="AW8" s="44"/>
      <c r="AX8" s="44"/>
      <c r="AY8" s="44"/>
      <c r="AZ8" s="44"/>
      <c r="BA8" s="44"/>
      <c r="BB8" s="44">
        <f>データ!U6</f>
        <v>109.6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6.41</v>
      </c>
      <c r="Q10" s="44"/>
      <c r="R10" s="44"/>
      <c r="S10" s="44"/>
      <c r="T10" s="44"/>
      <c r="U10" s="44"/>
      <c r="V10" s="44"/>
      <c r="W10" s="44">
        <f>データ!Q6</f>
        <v>102.04</v>
      </c>
      <c r="X10" s="44"/>
      <c r="Y10" s="44"/>
      <c r="Z10" s="44"/>
      <c r="AA10" s="44"/>
      <c r="AB10" s="44"/>
      <c r="AC10" s="44"/>
      <c r="AD10" s="49">
        <f>データ!R6</f>
        <v>3100</v>
      </c>
      <c r="AE10" s="49"/>
      <c r="AF10" s="49"/>
      <c r="AG10" s="49"/>
      <c r="AH10" s="49"/>
      <c r="AI10" s="49"/>
      <c r="AJ10" s="49"/>
      <c r="AK10" s="2"/>
      <c r="AL10" s="49">
        <f>データ!V6</f>
        <v>518</v>
      </c>
      <c r="AM10" s="49"/>
      <c r="AN10" s="49"/>
      <c r="AO10" s="49"/>
      <c r="AP10" s="49"/>
      <c r="AQ10" s="49"/>
      <c r="AR10" s="49"/>
      <c r="AS10" s="49"/>
      <c r="AT10" s="44">
        <f>データ!W6</f>
        <v>0.19</v>
      </c>
      <c r="AU10" s="44"/>
      <c r="AV10" s="44"/>
      <c r="AW10" s="44"/>
      <c r="AX10" s="44"/>
      <c r="AY10" s="44"/>
      <c r="AZ10" s="44"/>
      <c r="BA10" s="44"/>
      <c r="BB10" s="44">
        <f>データ!X6</f>
        <v>2726.32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8ke/8HLrswqs87YtUpwc6cv59FFlMxVJsmIAAh8iOMFRHEmLreePax5/dEQCYibCmNjgfUMDHg9XSzGCWfWs2A==" saltValue="DcqDQo42RQaTwxeQzN5Nf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423211</v>
      </c>
      <c r="D6" s="32">
        <f t="shared" si="3"/>
        <v>47</v>
      </c>
      <c r="E6" s="32">
        <f t="shared" si="3"/>
        <v>17</v>
      </c>
      <c r="F6" s="32">
        <f t="shared" si="3"/>
        <v>5</v>
      </c>
      <c r="G6" s="32">
        <f t="shared" si="3"/>
        <v>0</v>
      </c>
      <c r="H6" s="32" t="str">
        <f t="shared" si="3"/>
        <v>長崎県　東彼杵町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6.41</v>
      </c>
      <c r="Q6" s="33">
        <f t="shared" si="3"/>
        <v>102.04</v>
      </c>
      <c r="R6" s="33">
        <f t="shared" si="3"/>
        <v>3100</v>
      </c>
      <c r="S6" s="33">
        <f t="shared" si="3"/>
        <v>8141</v>
      </c>
      <c r="T6" s="33">
        <f t="shared" si="3"/>
        <v>74.28</v>
      </c>
      <c r="U6" s="33">
        <f t="shared" si="3"/>
        <v>109.6</v>
      </c>
      <c r="V6" s="33">
        <f t="shared" si="3"/>
        <v>518</v>
      </c>
      <c r="W6" s="33">
        <f t="shared" si="3"/>
        <v>0.19</v>
      </c>
      <c r="X6" s="33">
        <f t="shared" si="3"/>
        <v>2726.32</v>
      </c>
      <c r="Y6" s="34">
        <f>IF(Y7="",NA(),Y7)</f>
        <v>87.77</v>
      </c>
      <c r="Z6" s="34">
        <f t="shared" ref="Z6:AH6" si="4">IF(Z7="",NA(),Z7)</f>
        <v>53.78</v>
      </c>
      <c r="AA6" s="34">
        <f t="shared" si="4"/>
        <v>45.6</v>
      </c>
      <c r="AB6" s="34">
        <f t="shared" si="4"/>
        <v>43.92</v>
      </c>
      <c r="AC6" s="34">
        <f t="shared" si="4"/>
        <v>91.92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0.03</v>
      </c>
      <c r="BG6" s="33">
        <f t="shared" ref="BG6:BO6" si="7">IF(BG7="",NA(),BG7)</f>
        <v>0</v>
      </c>
      <c r="BH6" s="33">
        <f t="shared" si="7"/>
        <v>0</v>
      </c>
      <c r="BI6" s="33">
        <f t="shared" si="7"/>
        <v>0</v>
      </c>
      <c r="BJ6" s="34">
        <f t="shared" si="7"/>
        <v>3980.02</v>
      </c>
      <c r="BK6" s="34">
        <f t="shared" si="7"/>
        <v>1126.77</v>
      </c>
      <c r="BL6" s="34">
        <f t="shared" si="7"/>
        <v>1044.8</v>
      </c>
      <c r="BM6" s="34">
        <f t="shared" si="7"/>
        <v>1081.8</v>
      </c>
      <c r="BN6" s="34">
        <f t="shared" si="7"/>
        <v>974.93</v>
      </c>
      <c r="BO6" s="34">
        <f t="shared" si="7"/>
        <v>855.8</v>
      </c>
      <c r="BP6" s="33" t="str">
        <f>IF(BP7="","",IF(BP7="-","【-】","【"&amp;SUBSTITUTE(TEXT(BP7,"#,##0.00"),"-","△")&amp;"】"))</f>
        <v>【814.89】</v>
      </c>
      <c r="BQ6" s="34">
        <f>IF(BQ7="",NA(),BQ7)</f>
        <v>59.77</v>
      </c>
      <c r="BR6" s="34">
        <f t="shared" ref="BR6:BZ6" si="8">IF(BR7="",NA(),BR7)</f>
        <v>46.37</v>
      </c>
      <c r="BS6" s="34">
        <f t="shared" si="8"/>
        <v>72.87</v>
      </c>
      <c r="BT6" s="34">
        <f t="shared" si="8"/>
        <v>76.45</v>
      </c>
      <c r="BU6" s="34">
        <f t="shared" si="8"/>
        <v>69.72</v>
      </c>
      <c r="BV6" s="34">
        <f t="shared" si="8"/>
        <v>50.9</v>
      </c>
      <c r="BW6" s="34">
        <f t="shared" si="8"/>
        <v>50.82</v>
      </c>
      <c r="BX6" s="34">
        <f t="shared" si="8"/>
        <v>52.19</v>
      </c>
      <c r="BY6" s="34">
        <f t="shared" si="8"/>
        <v>55.32</v>
      </c>
      <c r="BZ6" s="34">
        <f t="shared" si="8"/>
        <v>59.8</v>
      </c>
      <c r="CA6" s="33" t="str">
        <f>IF(CA7="","",IF(CA7="-","【-】","【"&amp;SUBSTITUTE(TEXT(CA7,"#,##0.00"),"-","△")&amp;"】"))</f>
        <v>【60.64】</v>
      </c>
      <c r="CB6" s="34">
        <f>IF(CB7="",NA(),CB7)</f>
        <v>257.82</v>
      </c>
      <c r="CC6" s="34">
        <f t="shared" ref="CC6:CK6" si="9">IF(CC7="",NA(),CC7)</f>
        <v>343.51</v>
      </c>
      <c r="CD6" s="34">
        <f t="shared" si="9"/>
        <v>217.07</v>
      </c>
      <c r="CE6" s="34">
        <f t="shared" si="9"/>
        <v>211.49</v>
      </c>
      <c r="CF6" s="34">
        <f t="shared" si="9"/>
        <v>231.3</v>
      </c>
      <c r="CG6" s="34">
        <f t="shared" si="9"/>
        <v>293.27</v>
      </c>
      <c r="CH6" s="34">
        <f t="shared" si="9"/>
        <v>300.52</v>
      </c>
      <c r="CI6" s="34">
        <f t="shared" si="9"/>
        <v>296.14</v>
      </c>
      <c r="CJ6" s="34">
        <f t="shared" si="9"/>
        <v>283.17</v>
      </c>
      <c r="CK6" s="34">
        <f t="shared" si="9"/>
        <v>263.76</v>
      </c>
      <c r="CL6" s="33" t="str">
        <f>IF(CL7="","",IF(CL7="-","【-】","【"&amp;SUBSTITUTE(TEXT(CL7,"#,##0.00"),"-","△")&amp;"】"))</f>
        <v>【255.52】</v>
      </c>
      <c r="CM6" s="34">
        <f>IF(CM7="",NA(),CM7)</f>
        <v>53.91</v>
      </c>
      <c r="CN6" s="34">
        <f t="shared" ref="CN6:CV6" si="10">IF(CN7="",NA(),CN7)</f>
        <v>53.04</v>
      </c>
      <c r="CO6" s="34">
        <f t="shared" si="10"/>
        <v>51.74</v>
      </c>
      <c r="CP6" s="34">
        <f t="shared" si="10"/>
        <v>50.87</v>
      </c>
      <c r="CQ6" s="34">
        <f t="shared" si="10"/>
        <v>50</v>
      </c>
      <c r="CR6" s="34">
        <f t="shared" si="10"/>
        <v>53.78</v>
      </c>
      <c r="CS6" s="34">
        <f t="shared" si="10"/>
        <v>53.24</v>
      </c>
      <c r="CT6" s="34">
        <f t="shared" si="10"/>
        <v>52.31</v>
      </c>
      <c r="CU6" s="34">
        <f t="shared" si="10"/>
        <v>60.65</v>
      </c>
      <c r="CV6" s="34">
        <f t="shared" si="10"/>
        <v>51.75</v>
      </c>
      <c r="CW6" s="33" t="str">
        <f>IF(CW7="","",IF(CW7="-","【-】","【"&amp;SUBSTITUTE(TEXT(CW7,"#,##0.00"),"-","△")&amp;"】"))</f>
        <v>【52.49】</v>
      </c>
      <c r="CX6" s="34">
        <f>IF(CX7="",NA(),CX7)</f>
        <v>86.63</v>
      </c>
      <c r="CY6" s="34">
        <f t="shared" ref="CY6:DG6" si="11">IF(CY7="",NA(),CY7)</f>
        <v>87.55</v>
      </c>
      <c r="CZ6" s="34">
        <f t="shared" si="11"/>
        <v>88.03</v>
      </c>
      <c r="DA6" s="34">
        <f t="shared" si="11"/>
        <v>87.27</v>
      </c>
      <c r="DB6" s="34">
        <f t="shared" si="11"/>
        <v>86.68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423211</v>
      </c>
      <c r="D7" s="36">
        <v>47</v>
      </c>
      <c r="E7" s="36">
        <v>17</v>
      </c>
      <c r="F7" s="36">
        <v>5</v>
      </c>
      <c r="G7" s="36">
        <v>0</v>
      </c>
      <c r="H7" s="36" t="s">
        <v>110</v>
      </c>
      <c r="I7" s="36" t="s">
        <v>111</v>
      </c>
      <c r="J7" s="36" t="s">
        <v>112</v>
      </c>
      <c r="K7" s="36" t="s">
        <v>113</v>
      </c>
      <c r="L7" s="36" t="s">
        <v>114</v>
      </c>
      <c r="M7" s="36" t="s">
        <v>115</v>
      </c>
      <c r="N7" s="37" t="s">
        <v>116</v>
      </c>
      <c r="O7" s="37" t="s">
        <v>117</v>
      </c>
      <c r="P7" s="37">
        <v>6.41</v>
      </c>
      <c r="Q7" s="37">
        <v>102.04</v>
      </c>
      <c r="R7" s="37">
        <v>3100</v>
      </c>
      <c r="S7" s="37">
        <v>8141</v>
      </c>
      <c r="T7" s="37">
        <v>74.28</v>
      </c>
      <c r="U7" s="37">
        <v>109.6</v>
      </c>
      <c r="V7" s="37">
        <v>518</v>
      </c>
      <c r="W7" s="37">
        <v>0.19</v>
      </c>
      <c r="X7" s="37">
        <v>2726.32</v>
      </c>
      <c r="Y7" s="37">
        <v>87.77</v>
      </c>
      <c r="Z7" s="37">
        <v>53.78</v>
      </c>
      <c r="AA7" s="37">
        <v>45.6</v>
      </c>
      <c r="AB7" s="37">
        <v>43.92</v>
      </c>
      <c r="AC7" s="37">
        <v>91.92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0.03</v>
      </c>
      <c r="BG7" s="37">
        <v>0</v>
      </c>
      <c r="BH7" s="37">
        <v>0</v>
      </c>
      <c r="BI7" s="37">
        <v>0</v>
      </c>
      <c r="BJ7" s="37">
        <v>3980.02</v>
      </c>
      <c r="BK7" s="37">
        <v>1126.77</v>
      </c>
      <c r="BL7" s="37">
        <v>1044.8</v>
      </c>
      <c r="BM7" s="37">
        <v>1081.8</v>
      </c>
      <c r="BN7" s="37">
        <v>974.93</v>
      </c>
      <c r="BO7" s="37">
        <v>855.8</v>
      </c>
      <c r="BP7" s="37">
        <v>814.89</v>
      </c>
      <c r="BQ7" s="37">
        <v>59.77</v>
      </c>
      <c r="BR7" s="37">
        <v>46.37</v>
      </c>
      <c r="BS7" s="37">
        <v>72.87</v>
      </c>
      <c r="BT7" s="37">
        <v>76.45</v>
      </c>
      <c r="BU7" s="37">
        <v>69.72</v>
      </c>
      <c r="BV7" s="37">
        <v>50.9</v>
      </c>
      <c r="BW7" s="37">
        <v>50.82</v>
      </c>
      <c r="BX7" s="37">
        <v>52.19</v>
      </c>
      <c r="BY7" s="37">
        <v>55.32</v>
      </c>
      <c r="BZ7" s="37">
        <v>59.8</v>
      </c>
      <c r="CA7" s="37">
        <v>60.64</v>
      </c>
      <c r="CB7" s="37">
        <v>257.82</v>
      </c>
      <c r="CC7" s="37">
        <v>343.51</v>
      </c>
      <c r="CD7" s="37">
        <v>217.07</v>
      </c>
      <c r="CE7" s="37">
        <v>211.49</v>
      </c>
      <c r="CF7" s="37">
        <v>231.3</v>
      </c>
      <c r="CG7" s="37">
        <v>293.27</v>
      </c>
      <c r="CH7" s="37">
        <v>300.52</v>
      </c>
      <c r="CI7" s="37">
        <v>296.14</v>
      </c>
      <c r="CJ7" s="37">
        <v>283.17</v>
      </c>
      <c r="CK7" s="37">
        <v>263.76</v>
      </c>
      <c r="CL7" s="37">
        <v>255.52</v>
      </c>
      <c r="CM7" s="37">
        <v>53.91</v>
      </c>
      <c r="CN7" s="37">
        <v>53.04</v>
      </c>
      <c r="CO7" s="37">
        <v>51.74</v>
      </c>
      <c r="CP7" s="37">
        <v>50.87</v>
      </c>
      <c r="CQ7" s="37">
        <v>50</v>
      </c>
      <c r="CR7" s="37">
        <v>53.78</v>
      </c>
      <c r="CS7" s="37">
        <v>53.24</v>
      </c>
      <c r="CT7" s="37">
        <v>52.31</v>
      </c>
      <c r="CU7" s="37">
        <v>60.65</v>
      </c>
      <c r="CV7" s="37">
        <v>51.75</v>
      </c>
      <c r="CW7" s="37">
        <v>52.49</v>
      </c>
      <c r="CX7" s="37">
        <v>86.63</v>
      </c>
      <c r="CY7" s="37">
        <v>87.55</v>
      </c>
      <c r="CZ7" s="37">
        <v>88.03</v>
      </c>
      <c r="DA7" s="37">
        <v>87.27</v>
      </c>
      <c r="DB7" s="37">
        <v>86.68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2019-02-26T09:39:56Z</cp:lastPrinted>
  <dcterms:created xsi:type="dcterms:W3CDTF">2018-12-03T09:30:28Z</dcterms:created>
  <dcterms:modified xsi:type="dcterms:W3CDTF">2019-02-26T09:39:57Z</dcterms:modified>
  <cp:category/>
</cp:coreProperties>
</file>