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uuKSliBop1f9qraKrpXcVOHPTuEX7NQCsU3iSLcGo0ZMAedhm0zvjXIsJB7GPWP6gGZhvp5x5RITX/JSuCJ7ng==" workbookSaltValue="VX0zenaJIBaJ4JN4mDzYag=="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AD8" i="4"/>
  <c r="W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<sst xmlns="http://schemas.openxmlformats.org/spreadsheetml/2006/main" count="240" uniqueCount="123">
  <si>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</si>
  <si>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</si>
  <si>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</si>
  <si>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</si>
  <si>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</si>
  <si>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</si>
  <si>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</si>
  <si>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</si>
  <si>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</si>
  <si>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</si>
  <si>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</si>
  <si>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</si>
  <si>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</si>
  <si>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</si>
  <si>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</si>
  <si>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</si>
  <si>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</si>
  <si>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</si>
  <si>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</si>
  <si>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</si>
  <si>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</si>
  <si>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</si>
  <si>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</si>
  <si>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</si>
  <si>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</si>
  <si>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</si>
  <si>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</si>
  <si>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</si>
  <si>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</si>
  <si>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</si>
  <si>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</si>
  <si>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</si>
  <si>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</si>
  <si>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</si>
  <si>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</si>
  <si>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</si>
  <si>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</si>
  <si>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</si>
  <si>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</si>
  <si>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</si>
  <si>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</si>
  <si>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</si>
  <si>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</si>
  <si>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</si>
  <si>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</si>
  <si>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</si>
  <si>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</si>
  <si>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</si>
  <si>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</si>
  <si>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</si>
  <si>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</si>
  <si>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</si>
  <si>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</si>
  <si>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</si>
  <si>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</si>
  <si>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</si>
  <si>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</si>
  <si>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</si>
  <si>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</si>
  <si>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</si>
  <si>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</si>
  <si>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</si>
  <si>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</si>
  <si>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</si>
  <si>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</si>
  <si>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</si>
  <si>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</si>
  <si>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</si>
  <si>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</si>
  <si>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</si>
  <si>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</si>
  <si>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</si>
  <si>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</si>
  <si>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</si>
  <si>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</si>
  <si>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</si>
  <si>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</si>
  <si>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</si>
  <si>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</si>
  <si>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</si>
  <si>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</si>
  <si>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</si>
  <si>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</si>
  <si>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</si>
  <si>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</si>
  <si>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</si>
  <si>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</si>
  <si>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</si>
  <si>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</si>
  <si>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</si>
  <si>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</si>
  <si>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</si>
  <si>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</si>
  <si>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</si>
  <si>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</si>
  <si>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</si>
  <si>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</si>
  <si>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</si>
  <si>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</si>
  <si>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</si>
  <si>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</si>
  <si>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</si>
  <si>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</si>
  <si>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</si>
  <si>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</si>
  <si>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</si>
  <si>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</si>
  <si>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</si>
  <si>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</si>
  <si>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</si>
  <si>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</si>
  <si>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</si>
  <si>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</si>
  <si>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</si>
  <si>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</si>
  <si>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</si>
  <si>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</si>
  <si>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</si>
  <si>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</si>
  <si>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</si>
  <si>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現状の財政力としては一般会計より基準外の繰入を受けることなく、類似団体と比較しても経営状況は比較的良好である。　　　　　　　　　　　　                    　しかし、施設の老朽化により維持管理費用の増加、今後生じる多額の改築更新費用に伴い利益は年々減少していくことが想定される。処理水量の減少による収益の減少が懸念されるなか、今後も安定した下水道事業経営を続けていくためにも財政収支のバランスを常に意識しながら経営に努めていかなければならない。</t>
    <rPh sb="10" eb="12">
      <t>イッパン</t>
    </rPh>
    <rPh sb="12" eb="14">
      <t>カイケイ</t>
    </rPh>
    <rPh sb="16" eb="18">
      <t>キジュン</t>
    </rPh>
    <rPh sb="18" eb="19">
      <t>ガイ</t>
    </rPh>
    <rPh sb="20" eb="22">
      <t>クリイレ</t>
    </rPh>
    <rPh sb="23" eb="24">
      <t>ウ</t>
    </rPh>
    <rPh sb="92" eb="94">
      <t>シセツ</t>
    </rPh>
    <rPh sb="95" eb="98">
      <t>ロウキュウカ</t>
    </rPh>
    <rPh sb="101" eb="103">
      <t>イジ</t>
    </rPh>
    <rPh sb="103" eb="105">
      <t>カンリ</t>
    </rPh>
    <rPh sb="105" eb="107">
      <t>ヒヨウ</t>
    </rPh>
    <rPh sb="108" eb="110">
      <t>ゾウカ</t>
    </rPh>
    <rPh sb="111" eb="113">
      <t>コンゴ</t>
    </rPh>
    <rPh sb="113" eb="114">
      <t>ショウ</t>
    </rPh>
    <rPh sb="116" eb="118">
      <t>タガク</t>
    </rPh>
    <rPh sb="119" eb="121">
      <t>カイチク</t>
    </rPh>
    <rPh sb="121" eb="123">
      <t>コウシン</t>
    </rPh>
    <rPh sb="123" eb="125">
      <t>ヒヨウ</t>
    </rPh>
    <rPh sb="126" eb="127">
      <t>トモナ</t>
    </rPh>
    <rPh sb="128" eb="130">
      <t>リエキ</t>
    </rPh>
    <rPh sb="131" eb="133">
      <t>ネンネン</t>
    </rPh>
    <rPh sb="133" eb="135">
      <t>ゲンショウ</t>
    </rPh>
    <rPh sb="142" eb="144">
      <t>ソウテイ</t>
    </rPh>
    <rPh sb="148" eb="150">
      <t>ショリ</t>
    </rPh>
    <rPh sb="150" eb="152">
      <t>スイリョウ</t>
    </rPh>
    <rPh sb="153" eb="155">
      <t>ゲンショウ</t>
    </rPh>
    <rPh sb="158" eb="160">
      <t>シュウエキ</t>
    </rPh>
    <rPh sb="161" eb="163">
      <t>ゲンショウ</t>
    </rPh>
    <rPh sb="164" eb="166">
      <t>ケネン</t>
    </rPh>
    <rPh sb="172" eb="174">
      <t>コンゴ</t>
    </rPh>
    <rPh sb="175" eb="177">
      <t>アンテイ</t>
    </rPh>
    <rPh sb="179" eb="182">
      <t>ゲスイドウ</t>
    </rPh>
    <rPh sb="182" eb="184">
      <t>ジギョウ</t>
    </rPh>
    <rPh sb="184" eb="186">
      <t>ケイエイ</t>
    </rPh>
    <rPh sb="187" eb="188">
      <t>ツヅ</t>
    </rPh>
    <rPh sb="196" eb="198">
      <t>ザイセイ</t>
    </rPh>
    <rPh sb="198" eb="200">
      <t>シュウシ</t>
    </rPh>
    <rPh sb="206" eb="207">
      <t>ツネ</t>
    </rPh>
    <rPh sb="208" eb="210">
      <t>イシキ</t>
    </rPh>
    <rPh sb="214" eb="216">
      <t>ケイエイ</t>
    </rPh>
    <rPh sb="217" eb="218">
      <t>ツト</t>
    </rPh>
    <phoneticPr fontId="4"/>
  </si>
  <si>
    <t>法定耐用年数は経過していない為に②管渠老朽化率の数値は載ってきていないものの、①有形固定資産減価償却率の推移の通り、年々減価償却率は上がっており、施設の老朽化は進んでいる。敷設年数の古い管渠、調査により改善する必要がみられた管渠より漸次改築・更新等の対応を行うため、③管渠改善率は上昇していくものと思われる。</t>
    <rPh sb="40" eb="42">
      <t>ユウケイ</t>
    </rPh>
    <rPh sb="42" eb="44">
      <t>コテイ</t>
    </rPh>
    <rPh sb="44" eb="46">
      <t>シサン</t>
    </rPh>
    <rPh sb="46" eb="48">
      <t>ゲンカ</t>
    </rPh>
    <rPh sb="48" eb="50">
      <t>ショウキャク</t>
    </rPh>
    <rPh sb="50" eb="51">
      <t>リツ</t>
    </rPh>
    <rPh sb="52" eb="54">
      <t>スイイ</t>
    </rPh>
    <rPh sb="55" eb="56">
      <t>トオ</t>
    </rPh>
    <rPh sb="58" eb="60">
      <t>ネンネン</t>
    </rPh>
    <rPh sb="60" eb="62">
      <t>ゲンカ</t>
    </rPh>
    <rPh sb="62" eb="64">
      <t>ショウキャク</t>
    </rPh>
    <rPh sb="64" eb="65">
      <t>リツ</t>
    </rPh>
    <rPh sb="66" eb="67">
      <t>ア</t>
    </rPh>
    <rPh sb="73" eb="75">
      <t>シセツ</t>
    </rPh>
    <rPh sb="76" eb="78">
      <t>ロウキュウ</t>
    </rPh>
    <rPh sb="78" eb="79">
      <t>カ</t>
    </rPh>
    <rPh sb="80" eb="81">
      <t>スス</t>
    </rPh>
    <rPh sb="96" eb="98">
      <t>チョウサ</t>
    </rPh>
    <rPh sb="101" eb="103">
      <t>カイゼン</t>
    </rPh>
    <rPh sb="105" eb="107">
      <t>ヒツヨウ</t>
    </rPh>
    <rPh sb="112" eb="114">
      <t>カンキョ</t>
    </rPh>
    <rPh sb="134" eb="136">
      <t>カンキョ</t>
    </rPh>
    <rPh sb="136" eb="138">
      <t>カイゼン</t>
    </rPh>
    <rPh sb="138" eb="139">
      <t>リツ</t>
    </rPh>
    <rPh sb="140" eb="142">
      <t>ジョウショウ</t>
    </rPh>
    <rPh sb="149" eb="150">
      <t>オモ</t>
    </rPh>
    <phoneticPr fontId="4"/>
  </si>
  <si>
    <t>単年度の収支状況を示す①経常収支比率、支払い能力の高さを示す③流動比率、使用料で回収すべき経費を使用料で賄えているかを判断する⑤経費回収率等の数値において類似団体の平均値よりも高い数値を示しており健全な経営を行うことができている。                               しかし、⑥汚水処理原価において平成２９年度はわずかながら団体平均を上回っている。これは維持管理費用の増加によるものであり、この傾向は今後も引き続き生じていくことが懸念される。　　　　　　　　　　　　　　　　　　　　　　収入・支出のバランスを考えた際に⑧水洗化率の高い本自治体においては未普及解消により使用料収入を高めていくという方策を取ることができない。よって、今後は通常維持管理費用を抑え、計画的に事業を進めていくことが健全な経営を行う上で求められるであろう。</t>
    <rPh sb="161" eb="163">
      <t>ヘイセイ</t>
    </rPh>
    <rPh sb="165" eb="167">
      <t>ネンド</t>
    </rPh>
    <rPh sb="174" eb="176">
      <t>ダンタイ</t>
    </rPh>
    <rPh sb="176" eb="178">
      <t>ヘイキン</t>
    </rPh>
    <rPh sb="179" eb="181">
      <t>ウワマワ</t>
    </rPh>
    <rPh sb="209" eb="211">
      <t>ケイコウ</t>
    </rPh>
    <rPh sb="212" eb="214">
      <t>コンゴ</t>
    </rPh>
    <rPh sb="215" eb="216">
      <t>ヒ</t>
    </rPh>
    <rPh sb="217" eb="218">
      <t>ツヅ</t>
    </rPh>
    <rPh sb="219" eb="220">
      <t>ショウ</t>
    </rPh>
    <rPh sb="227" eb="229">
      <t>ケネン</t>
    </rPh>
    <rPh sb="255" eb="257">
      <t>シュウニュウ</t>
    </rPh>
    <rPh sb="258" eb="260">
      <t>シシュツ</t>
    </rPh>
    <rPh sb="266" eb="267">
      <t>カンガ</t>
    </rPh>
    <rPh sb="269" eb="270">
      <t>サイ</t>
    </rPh>
    <rPh sb="272" eb="275">
      <t>スイセンカ</t>
    </rPh>
    <rPh sb="275" eb="276">
      <t>リツ</t>
    </rPh>
    <rPh sb="277" eb="278">
      <t>タカ</t>
    </rPh>
    <rPh sb="279" eb="280">
      <t>ホン</t>
    </rPh>
    <rPh sb="280" eb="283">
      <t>ジチタイ</t>
    </rPh>
    <rPh sb="288" eb="291">
      <t>ミフキュウ</t>
    </rPh>
    <rPh sb="291" eb="293">
      <t>カイショウ</t>
    </rPh>
    <rPh sb="296" eb="299">
      <t>シヨウリョウ</t>
    </rPh>
    <rPh sb="299" eb="301">
      <t>シュウニュウ</t>
    </rPh>
    <rPh sb="302" eb="303">
      <t>タカ</t>
    </rPh>
    <rPh sb="310" eb="312">
      <t>ホウサク</t>
    </rPh>
    <rPh sb="313" eb="314">
      <t>ト</t>
    </rPh>
    <rPh sb="327" eb="329">
      <t>コンゴ</t>
    </rPh>
    <rPh sb="330" eb="332">
      <t>ツウジョウ</t>
    </rPh>
    <rPh sb="332" eb="334">
      <t>イジ</t>
    </rPh>
    <rPh sb="334" eb="336">
      <t>カンリ</t>
    </rPh>
    <rPh sb="336" eb="338">
      <t>ヒヨウ</t>
    </rPh>
    <rPh sb="339" eb="340">
      <t>オサ</t>
    </rPh>
    <rPh sb="342" eb="345">
      <t>ケイカクテキ</t>
    </rPh>
    <rPh sb="346" eb="348">
      <t>ジギョウ</t>
    </rPh>
    <rPh sb="349" eb="350">
      <t>スス</t>
    </rPh>
    <rPh sb="357" eb="359">
      <t>ケンゼン</t>
    </rPh>
    <rPh sb="360" eb="362">
      <t>ケイエイ</t>
    </rPh>
    <rPh sb="363" eb="364">
      <t>オコナ</t>
    </rPh>
    <rPh sb="365" eb="366">
      <t>ウエ</t>
    </rPh>
    <rPh sb="367" eb="36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</si>
</sst>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128F-4645-BD03-A3A645C407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c:ext xmlns:c16="http://schemas.microsoft.com/office/drawing/2014/chart" uri="{C3380CC4-5D6E-409C-BE32-E72D297353CC}">
              <c16:uniqueId val="{00000001-128F-4645-BD03-A3A645C407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4-463E-94F5-E626954685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c:ext xmlns:c16="http://schemas.microsoft.com/office/drawing/2014/chart" uri="{C3380CC4-5D6E-409C-BE32-E72D297353CC}">
              <c16:uniqueId val="{00000001-1FF4-463E-94F5-E626954685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93.84</c:v>
                </c:pt>
                <c:pt idx="1">
                  <c:v>94.58</c:v>
                </c:pt>
                <c:pt idx="2">
                  <c:v>95.47</c:v>
                </c:pt>
                <c:pt idx="3">
                  <c:v>95.8</c:v>
                </c:pt>
                <c:pt idx="4">
                  <c:v>95.94</c:v>
                </c:pt>
              </c:numCache>
            </c:numRef>
          </c:val>
          <c:extLst>
            <c:ext xmlns:c16="http://schemas.microsoft.com/office/drawing/2014/chart" uri="{C3380CC4-5D6E-409C-BE32-E72D297353CC}">
              <c16:uniqueId val="{00000000-5953-4B20-A1B4-E5455483C8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c:ext xmlns:c16="http://schemas.microsoft.com/office/drawing/2014/chart" uri="{C3380CC4-5D6E-409C-BE32-E72D297353CC}">
              <c16:uniqueId val="{00000001-5953-4B20-A1B4-E5455483C8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133.06</c:v>
                </c:pt>
                <c:pt idx="1">
                  <c:v>135.86000000000001</c:v>
                </c:pt>
                <c:pt idx="2">
                  <c:v>128.16999999999999</c:v>
                </c:pt>
                <c:pt idx="3">
                  <c:v>115.63</c:v>
                </c:pt>
                <c:pt idx="4">
                  <c:v>117.49</c:v>
                </c:pt>
              </c:numCache>
            </c:numRef>
          </c:val>
          <c:extLst>
            <c:ext xmlns:c16="http://schemas.microsoft.com/office/drawing/2014/chart" uri="{C3380CC4-5D6E-409C-BE32-E72D297353CC}">
              <c16:uniqueId val="{00000000-E45A-4224-962B-BE68EEF45E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103.61</c:v>
                </c:pt>
              </c:numCache>
            </c:numRef>
          </c:val>
          <c:smooth val="0"/>
          <c:extLst>
            <c:ext xmlns:c16="http://schemas.microsoft.com/office/drawing/2014/chart" uri="{C3380CC4-5D6E-409C-BE32-E72D297353CC}">
              <c16:uniqueId val="{00000001-E45A-4224-962B-BE68EEF45E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21.92</c:v>
                </c:pt>
                <c:pt idx="1">
                  <c:v>46.03</c:v>
                </c:pt>
                <c:pt idx="2">
                  <c:v>48.31</c:v>
                </c:pt>
                <c:pt idx="3">
                  <c:v>49.92</c:v>
                </c:pt>
                <c:pt idx="4">
                  <c:v>51.94</c:v>
                </c:pt>
              </c:numCache>
            </c:numRef>
          </c:val>
          <c:extLst>
            <c:ext xmlns:c16="http://schemas.microsoft.com/office/drawing/2014/chart" uri="{C3380CC4-5D6E-409C-BE32-E72D297353CC}">
              <c16:uniqueId val="{00000000-4D63-4289-B632-402AF3C4B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28.59</c:v>
                </c:pt>
              </c:numCache>
            </c:numRef>
          </c:val>
          <c:smooth val="0"/>
          <c:extLst>
            <c:ext xmlns:c16="http://schemas.microsoft.com/office/drawing/2014/chart" uri="{C3380CC4-5D6E-409C-BE32-E72D297353CC}">
              <c16:uniqueId val="{00000001-4D63-4289-B632-402AF3C4B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B-4F55-9CC4-2C8E01FF6C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FDFB-4F55-9CC4-2C8E01FF6C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3-4AC7-87E8-E38E6262EA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80.63</c:v>
                </c:pt>
              </c:numCache>
            </c:numRef>
          </c:val>
          <c:smooth val="0"/>
          <c:extLst>
            <c:ext xmlns:c16="http://schemas.microsoft.com/office/drawing/2014/chart" uri="{C3380CC4-5D6E-409C-BE32-E72D297353CC}">
              <c16:uniqueId val="{00000001-4DC3-4AC7-87E8-E38E6262EA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1367.24</c:v>
                </c:pt>
                <c:pt idx="1">
                  <c:v>236.53</c:v>
                </c:pt>
                <c:pt idx="2">
                  <c:v>409.31</c:v>
                </c:pt>
                <c:pt idx="3">
                  <c:v>308.95999999999998</c:v>
                </c:pt>
                <c:pt idx="4">
                  <c:v>260.37</c:v>
                </c:pt>
              </c:numCache>
            </c:numRef>
          </c:val>
          <c:extLst>
            <c:ext xmlns:c16="http://schemas.microsoft.com/office/drawing/2014/chart" uri="{C3380CC4-5D6E-409C-BE32-E72D297353CC}">
              <c16:uniqueId val="{00000000-19ED-49AD-83AD-4034301FFA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70.92</c:v>
                </c:pt>
              </c:numCache>
            </c:numRef>
          </c:val>
          <c:smooth val="0"/>
          <c:extLst>
            <c:ext xmlns:c16="http://schemas.microsoft.com/office/drawing/2014/chart" uri="{C3380CC4-5D6E-409C-BE32-E72D297353CC}">
              <c16:uniqueId val="{00000001-19ED-49AD-83AD-4034301FFA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658.25</c:v>
                </c:pt>
                <c:pt idx="1">
                  <c:v>629.5</c:v>
                </c:pt>
                <c:pt idx="2">
                  <c:v>790.19</c:v>
                </c:pt>
                <c:pt idx="3">
                  <c:v>388.17</c:v>
                </c:pt>
                <c:pt idx="4">
                  <c:v>616.83000000000004</c:v>
                </c:pt>
              </c:numCache>
            </c:numRef>
          </c:val>
          <c:extLst>
            <c:ext xmlns:c16="http://schemas.microsoft.com/office/drawing/2014/chart" uri="{C3380CC4-5D6E-409C-BE32-E72D297353CC}">
              <c16:uniqueId val="{00000000-4488-4362-985C-CECB8CC385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c:ext xmlns:c16="http://schemas.microsoft.com/office/drawing/2014/chart" uri="{C3380CC4-5D6E-409C-BE32-E72D297353CC}">
              <c16:uniqueId val="{00000001-4488-4362-985C-CECB8CC385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154.26</c:v>
                </c:pt>
                <c:pt idx="1">
                  <c:v>170.75</c:v>
                </c:pt>
                <c:pt idx="2">
                  <c:v>171.53</c:v>
                </c:pt>
                <c:pt idx="3">
                  <c:v>132.13999999999999</c:v>
                </c:pt>
                <c:pt idx="4">
                  <c:v>100</c:v>
                </c:pt>
              </c:numCache>
            </c:numRef>
          </c:val>
          <c:extLst>
            <c:ext xmlns:c16="http://schemas.microsoft.com/office/drawing/2014/chart" uri="{C3380CC4-5D6E-409C-BE32-E72D297353CC}">
              <c16:uniqueId val="{00000000-988E-4AC7-A5C5-97236708CD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c:ext xmlns:c16="http://schemas.microsoft.com/office/drawing/2014/chart" uri="{C3380CC4-5D6E-409C-BE32-E72D297353CC}">
              <c16:uniqueId val="{00000001-988E-4AC7-A5C5-97236708CD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112.46</c:v>
                </c:pt>
                <c:pt idx="1">
                  <c:v>101.51</c:v>
                </c:pt>
                <c:pt idx="2">
                  <c:v>101.95</c:v>
                </c:pt>
                <c:pt idx="3">
                  <c:v>132.62</c:v>
                </c:pt>
                <c:pt idx="4">
                  <c:v>176.53</c:v>
                </c:pt>
              </c:numCache>
            </c:numRef>
          </c:val>
          <c:extLst>
            <c:ext xmlns:c16="http://schemas.microsoft.com/office/drawing/2014/chart" uri="{C3380CC4-5D6E-409C-BE32-E72D297353CC}">
              <c16:uniqueId val="{00000000-BD3B-4AAF-8C22-B3F62C13E2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c:ext xmlns:c16="http://schemas.microsoft.com/office/drawing/2014/chart" uri="{C3380CC4-5D6E-409C-BE32-E72D297353CC}">
              <c16:uniqueId val="{00000001-BD3B-4AAF-8C22-B3F62C13E2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0" zoomScaleNormal="7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42339</v>
      </c>
      <c r="AM8" s="67"/>
      <c r="AN8" s="67"/>
      <c r="AO8" s="67"/>
      <c r="AP8" s="67"/>
      <c r="AQ8" s="67"/>
      <c r="AR8" s="67"/>
      <c r="AS8" s="67"/>
      <c r="AT8" s="66">
        <f>データ!T6</f>
        <v>28.73</v>
      </c>
      <c r="AU8" s="66"/>
      <c r="AV8" s="66"/>
      <c r="AW8" s="66"/>
      <c r="AX8" s="66"/>
      <c r="AY8" s="66"/>
      <c r="AZ8" s="66"/>
      <c r="BA8" s="66"/>
      <c r="BB8" s="66">
        <f>データ!U6</f>
        <v>1473.69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64.180000000000007</v>
      </c>
      <c r="J10" s="66"/>
      <c r="K10" s="66"/>
      <c r="L10" s="66"/>
      <c r="M10" s="66"/>
      <c r="N10" s="66"/>
      <c r="O10" s="66"/>
      <c r="P10" s="66">
        <f>データ!P6</f>
        <v>10.47</v>
      </c>
      <c r="Q10" s="66"/>
      <c r="R10" s="66"/>
      <c r="S10" s="66"/>
      <c r="T10" s="66"/>
      <c r="U10" s="66"/>
      <c r="V10" s="66"/>
      <c r="W10" s="66">
        <f>データ!Q6</f>
        <v>90.13</v>
      </c>
      <c r="X10" s="66"/>
      <c r="Y10" s="66"/>
      <c r="Z10" s="66"/>
      <c r="AA10" s="66"/>
      <c r="AB10" s="66"/>
      <c r="AC10" s="66"/>
      <c r="AD10" s="67">
        <f>データ!R6</f>
        <v>3196</v>
      </c>
      <c r="AE10" s="67"/>
      <c r="AF10" s="67"/>
      <c r="AG10" s="67"/>
      <c r="AH10" s="67"/>
      <c r="AI10" s="67"/>
      <c r="AJ10" s="67"/>
      <c r="AK10" s="2"/>
      <c r="AL10" s="67">
        <f>データ!V6</f>
        <v>4387</v>
      </c>
      <c r="AM10" s="67"/>
      <c r="AN10" s="67"/>
      <c r="AO10" s="67"/>
      <c r="AP10" s="67"/>
      <c r="AQ10" s="67"/>
      <c r="AR10" s="67"/>
      <c r="AS10" s="67"/>
      <c r="AT10" s="66">
        <f>データ!W6</f>
        <v>1.92</v>
      </c>
      <c r="AU10" s="66"/>
      <c r="AV10" s="66"/>
      <c r="AW10" s="66"/>
      <c r="AX10" s="66"/>
      <c r="AY10" s="66"/>
      <c r="AZ10" s="66"/>
      <c r="BA10" s="66"/>
      <c r="BB10" s="66">
        <f>データ!X6</f>
        <v>2284.9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Chm8ynipnaBlCYgkaCJv/qKhh1HdwTBXva+a3rNBdG/WLL7KvxPNurS9qujJUxxBtdpSGXCgRSoOw5+hfHNRsQ==" saltValue="s7OhBs+3jd3eZuiF1KW4y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423076</v>
      </c>
      <c r="D6" s="33">
        <f t="shared" si="3"/>
        <v>46</v>
      </c>
      <c r="E6" s="33">
        <f t="shared" si="3"/>
        <v>17</v>
      </c>
      <c r="F6" s="33">
        <f t="shared" si="3"/>
        <v>4</v>
      </c>
      <c r="G6" s="33">
        <f t="shared" si="3"/>
        <v>0</v>
      </c>
      <c r="H6" s="33" t="str">
        <f t="shared" si="3"/>
        <v>長崎県　長与町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64.180000000000007</v>
      </c>
      <c r="P6" s="34">
        <f t="shared" si="3"/>
        <v>10.47</v>
      </c>
      <c r="Q6" s="34">
        <f t="shared" si="3"/>
        <v>90.13</v>
      </c>
      <c r="R6" s="34">
        <f t="shared" si="3"/>
        <v>3196</v>
      </c>
      <c r="S6" s="34">
        <f t="shared" si="3"/>
        <v>42339</v>
      </c>
      <c r="T6" s="34">
        <f t="shared" si="3"/>
        <v>28.73</v>
      </c>
      <c r="U6" s="34">
        <f t="shared" si="3"/>
        <v>1473.69</v>
      </c>
      <c r="V6" s="34">
        <f t="shared" si="3"/>
        <v>4387</v>
      </c>
      <c r="W6" s="34">
        <f t="shared" si="3"/>
        <v>1.92</v>
      </c>
      <c r="X6" s="34">
        <f t="shared" si="3"/>
        <v>2284.9</v>
      </c>
      <c r="Y6" s="35">
        <f>IF(Y7="",NA(),Y7)</f>
        <v>133.06</v>
      </c>
      <c r="Z6" s="35">
        <f t="shared" ref="Z6:AH6" si="4">IF(Z7="",NA(),Z7)</f>
        <v>135.86000000000001</v>
      </c>
      <c r="AA6" s="35">
        <f t="shared" si="4"/>
        <v>128.16999999999999</v>
      </c>
      <c r="AB6" s="35">
        <f t="shared" si="4"/>
        <v>115.63</v>
      </c>
      <c r="AC6" s="35">
        <f t="shared" si="4"/>
        <v>117.49</v>
      </c>
      <c r="AD6" s="35">
        <f t="shared" si="4"/>
        <v>96.59</v>
      </c>
      <c r="AE6" s="35">
        <f t="shared" si="4"/>
        <v>101.24</v>
      </c>
      <c r="AF6" s="35">
        <f t="shared" si="4"/>
        <v>100.94</v>
      </c>
      <c r="AG6" s="35">
        <f t="shared" si="4"/>
        <v>100.85</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80.63</v>
      </c>
      <c r="AT6" s="34" t="str">
        <f>IF(AT7="","",IF(AT7="-","【-】","【"&amp;SUBSTITUTE(TEXT(AT7,"#,##0.00"),"-","△")&amp;"】"))</f>
        <v>【102.97】</v>
      </c>
      <c r="AU6" s="35">
        <f>IF(AU7="",NA(),AU7)</f>
        <v>1367.24</v>
      </c>
      <c r="AV6" s="35">
        <f t="shared" ref="AV6:BD6" si="6">IF(AV7="",NA(),AV7)</f>
        <v>236.53</v>
      </c>
      <c r="AW6" s="35">
        <f t="shared" si="6"/>
        <v>409.31</v>
      </c>
      <c r="AX6" s="35">
        <f t="shared" si="6"/>
        <v>308.95999999999998</v>
      </c>
      <c r="AY6" s="35">
        <f t="shared" si="6"/>
        <v>260.37</v>
      </c>
      <c r="AZ6" s="35">
        <f t="shared" si="6"/>
        <v>290.19</v>
      </c>
      <c r="BA6" s="35">
        <f t="shared" si="6"/>
        <v>63.22</v>
      </c>
      <c r="BB6" s="35">
        <f t="shared" si="6"/>
        <v>49.07</v>
      </c>
      <c r="BC6" s="35">
        <f t="shared" si="6"/>
        <v>46.78</v>
      </c>
      <c r="BD6" s="35">
        <f t="shared" si="6"/>
        <v>70.92</v>
      </c>
      <c r="BE6" s="34" t="str">
        <f>IF(BE7="","",IF(BE7="-","【-】","【"&amp;SUBSTITUTE(TEXT(BE7,"#,##0.00"),"-","△")&amp;"】"))</f>
        <v>【54.73】</v>
      </c>
      <c r="BF6" s="35">
        <f>IF(BF7="",NA(),BF7)</f>
        <v>658.25</v>
      </c>
      <c r="BG6" s="35">
        <f t="shared" ref="BG6:BO6" si="7">IF(BG7="",NA(),BG7)</f>
        <v>629.5</v>
      </c>
      <c r="BH6" s="35">
        <f t="shared" si="7"/>
        <v>790.19</v>
      </c>
      <c r="BI6" s="35">
        <f t="shared" si="7"/>
        <v>388.17</v>
      </c>
      <c r="BJ6" s="35">
        <f t="shared" si="7"/>
        <v>616.83000000000004</v>
      </c>
      <c r="BK6" s="35">
        <f t="shared" si="7"/>
        <v>1569.13</v>
      </c>
      <c r="BL6" s="35">
        <f t="shared" si="7"/>
        <v>1436</v>
      </c>
      <c r="BM6" s="35">
        <f t="shared" si="7"/>
        <v>1434.89</v>
      </c>
      <c r="BN6" s="35">
        <f t="shared" si="7"/>
        <v>1298.9100000000001</v>
      </c>
      <c r="BO6" s="35">
        <f t="shared" si="7"/>
        <v>1144.94</v>
      </c>
      <c r="BP6" s="34" t="str">
        <f>IF(BP7="","",IF(BP7="-","【-】","【"&amp;SUBSTITUTE(TEXT(BP7,"#,##0.00"),"-","△")&amp;"】"))</f>
        <v>【1,225.44】</v>
      </c>
      <c r="BQ6" s="35">
        <f>IF(BQ7="",NA(),BQ7)</f>
        <v>154.26</v>
      </c>
      <c r="BR6" s="35">
        <f t="shared" ref="BR6:BZ6" si="8">IF(BR7="",NA(),BR7)</f>
        <v>170.75</v>
      </c>
      <c r="BS6" s="35">
        <f t="shared" si="8"/>
        <v>171.53</v>
      </c>
      <c r="BT6" s="35">
        <f t="shared" si="8"/>
        <v>132.13999999999999</v>
      </c>
      <c r="BU6" s="35">
        <f t="shared" si="8"/>
        <v>100</v>
      </c>
      <c r="BV6" s="35">
        <f t="shared" si="8"/>
        <v>64.63</v>
      </c>
      <c r="BW6" s="35">
        <f t="shared" si="8"/>
        <v>66.56</v>
      </c>
      <c r="BX6" s="35">
        <f t="shared" si="8"/>
        <v>66.22</v>
      </c>
      <c r="BY6" s="35">
        <f t="shared" si="8"/>
        <v>69.87</v>
      </c>
      <c r="BZ6" s="35">
        <f t="shared" si="8"/>
        <v>88.16</v>
      </c>
      <c r="CA6" s="34" t="str">
        <f>IF(CA7="","",IF(CA7="-","【-】","【"&amp;SUBSTITUTE(TEXT(CA7,"#,##0.00"),"-","△")&amp;"】"))</f>
        <v>【75.58】</v>
      </c>
      <c r="CB6" s="35">
        <f>IF(CB7="",NA(),CB7)</f>
        <v>112.46</v>
      </c>
      <c r="CC6" s="35">
        <f t="shared" ref="CC6:CK6" si="9">IF(CC7="",NA(),CC7)</f>
        <v>101.51</v>
      </c>
      <c r="CD6" s="35">
        <f t="shared" si="9"/>
        <v>101.95</v>
      </c>
      <c r="CE6" s="35">
        <f t="shared" si="9"/>
        <v>132.62</v>
      </c>
      <c r="CF6" s="35">
        <f t="shared" si="9"/>
        <v>176.53</v>
      </c>
      <c r="CG6" s="35">
        <f t="shared" si="9"/>
        <v>245.75</v>
      </c>
      <c r="CH6" s="35">
        <f t="shared" si="9"/>
        <v>244.29</v>
      </c>
      <c r="CI6" s="35">
        <f t="shared" si="9"/>
        <v>246.72</v>
      </c>
      <c r="CJ6" s="35">
        <f t="shared" si="9"/>
        <v>234.96</v>
      </c>
      <c r="CK6" s="35">
        <f t="shared" si="9"/>
        <v>173.89</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42.38</v>
      </c>
      <c r="CW6" s="34" t="str">
        <f>IF(CW7="","",IF(CW7="-","【-】","【"&amp;SUBSTITUTE(TEXT(CW7,"#,##0.00"),"-","△")&amp;"】"))</f>
        <v>【42.66】</v>
      </c>
      <c r="CX6" s="35">
        <f>IF(CX7="",NA(),CX7)</f>
        <v>93.84</v>
      </c>
      <c r="CY6" s="35">
        <f t="shared" ref="CY6:DG6" si="11">IF(CY7="",NA(),CY7)</f>
        <v>94.58</v>
      </c>
      <c r="CZ6" s="35">
        <f t="shared" si="11"/>
        <v>95.47</v>
      </c>
      <c r="DA6" s="35">
        <f t="shared" si="11"/>
        <v>95.8</v>
      </c>
      <c r="DB6" s="35">
        <f t="shared" si="11"/>
        <v>95.94</v>
      </c>
      <c r="DC6" s="35">
        <f t="shared" si="11"/>
        <v>82.2</v>
      </c>
      <c r="DD6" s="35">
        <f t="shared" si="11"/>
        <v>82.35</v>
      </c>
      <c r="DE6" s="35">
        <f t="shared" si="11"/>
        <v>82.9</v>
      </c>
      <c r="DF6" s="35">
        <f t="shared" si="11"/>
        <v>83.5</v>
      </c>
      <c r="DG6" s="35">
        <f t="shared" si="11"/>
        <v>87.01</v>
      </c>
      <c r="DH6" s="34" t="str">
        <f>IF(DH7="","",IF(DH7="-","【-】","【"&amp;SUBSTITUTE(TEXT(DH7,"#,##0.00"),"-","△")&amp;"】"))</f>
        <v>【82.67】</v>
      </c>
      <c r="DI6" s="35">
        <f>IF(DI7="",NA(),DI7)</f>
        <v>21.92</v>
      </c>
      <c r="DJ6" s="35">
        <f t="shared" ref="DJ6:DR6" si="12">IF(DJ7="",NA(),DJ7)</f>
        <v>46.03</v>
      </c>
      <c r="DK6" s="35">
        <f t="shared" si="12"/>
        <v>48.31</v>
      </c>
      <c r="DL6" s="35">
        <f t="shared" si="12"/>
        <v>49.92</v>
      </c>
      <c r="DM6" s="35">
        <f t="shared" si="12"/>
        <v>51.94</v>
      </c>
      <c r="DN6" s="35">
        <f t="shared" si="12"/>
        <v>13.6</v>
      </c>
      <c r="DO6" s="35">
        <f t="shared" si="12"/>
        <v>22.34</v>
      </c>
      <c r="DP6" s="35">
        <f t="shared" si="12"/>
        <v>22.79</v>
      </c>
      <c r="DQ6" s="35">
        <f t="shared" si="12"/>
        <v>22.77</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0.03</v>
      </c>
      <c r="EJ6" s="35">
        <f t="shared" si="14"/>
        <v>0.05</v>
      </c>
      <c r="EK6" s="35">
        <f t="shared" si="14"/>
        <v>0.04</v>
      </c>
      <c r="EL6" s="35">
        <f t="shared" si="14"/>
        <v>7.0000000000000007E-2</v>
      </c>
      <c r="EM6" s="35">
        <f t="shared" si="14"/>
        <v>0.09</v>
      </c>
      <c r="EN6" s="35">
        <f t="shared" si="14"/>
        <v>0.15</v>
      </c>
      <c r="EO6" s="34" t="str">
        <f>IF(EO7="","",IF(EO7="-","【-】","【"&amp;SUBSTITUTE(TEXT(EO7,"#,##0.00"),"-","△")&amp;"】"))</f>
        <v>【0.10】</v>
      </c>
    </row>
    <row r="7" spans="1:148" s="36" customFormat="1" x14ac:dyDescent="0.15">
      <c r="A7" s="28"/>
      <c r="B7" s="37">
        <v>2017</v>
      </c>
      <c r="C7" s="37">
        <v>423076</v>
      </c>
      <c r="D7" s="37">
        <v>46</v>
      </c>
      <c r="E7" s="37">
        <v>17</v>
      </c>
      <c r="F7" s="37">
        <v>4</v>
      </c>
      <c r="G7" s="37">
        <v>0</v>
      </c>
      <c r="H7" s="37" t="s">
        <v>108</v>
      </c>
      <c r="I7" s="37" t="s">
        <v>109</v>
      </c>
      <c r="J7" s="37" t="s">
        <v>110</v>
      </c>
      <c r="K7" s="37" t="s">
        <v>111</v>
      </c>
      <c r="L7" s="37" t="s">
        <v>112</v>
      </c>
      <c r="M7" s="37" t="s">
        <v>113</v>
      </c>
      <c r="N7" s="38" t="s">
        <v>114</v>
      </c>
      <c r="O7" s="38">
        <v>64.180000000000007</v>
      </c>
      <c r="P7" s="38">
        <v>10.47</v>
      </c>
      <c r="Q7" s="38">
        <v>90.13</v>
      </c>
      <c r="R7" s="38">
        <v>3196</v>
      </c>
      <c r="S7" s="38">
        <v>42339</v>
      </c>
      <c r="T7" s="38">
        <v>28.73</v>
      </c>
      <c r="U7" s="38">
        <v>1473.69</v>
      </c>
      <c r="V7" s="38">
        <v>4387</v>
      </c>
      <c r="W7" s="38">
        <v>1.92</v>
      </c>
      <c r="X7" s="38">
        <v>2284.9</v>
      </c>
      <c r="Y7" s="38">
        <v>133.06</v>
      </c>
      <c r="Z7" s="38">
        <v>135.86000000000001</v>
      </c>
      <c r="AA7" s="38">
        <v>128.16999999999999</v>
      </c>
      <c r="AB7" s="38">
        <v>115.63</v>
      </c>
      <c r="AC7" s="38">
        <v>117.49</v>
      </c>
      <c r="AD7" s="38">
        <v>96.59</v>
      </c>
      <c r="AE7" s="38">
        <v>101.24</v>
      </c>
      <c r="AF7" s="38">
        <v>100.94</v>
      </c>
      <c r="AG7" s="38">
        <v>100.85</v>
      </c>
      <c r="AH7" s="38">
        <v>103.61</v>
      </c>
      <c r="AI7" s="38">
        <v>102.38</v>
      </c>
      <c r="AJ7" s="38">
        <v>0</v>
      </c>
      <c r="AK7" s="38">
        <v>0</v>
      </c>
      <c r="AL7" s="38">
        <v>0</v>
      </c>
      <c r="AM7" s="38">
        <v>0</v>
      </c>
      <c r="AN7" s="38">
        <v>0</v>
      </c>
      <c r="AO7" s="38">
        <v>232.81</v>
      </c>
      <c r="AP7" s="38">
        <v>184.13</v>
      </c>
      <c r="AQ7" s="38">
        <v>101.85</v>
      </c>
      <c r="AR7" s="38">
        <v>110.77</v>
      </c>
      <c r="AS7" s="38">
        <v>80.63</v>
      </c>
      <c r="AT7" s="38">
        <v>102.97</v>
      </c>
      <c r="AU7" s="38">
        <v>1367.24</v>
      </c>
      <c r="AV7" s="38">
        <v>236.53</v>
      </c>
      <c r="AW7" s="38">
        <v>409.31</v>
      </c>
      <c r="AX7" s="38">
        <v>308.95999999999998</v>
      </c>
      <c r="AY7" s="38">
        <v>260.37</v>
      </c>
      <c r="AZ7" s="38">
        <v>290.19</v>
      </c>
      <c r="BA7" s="38">
        <v>63.22</v>
      </c>
      <c r="BB7" s="38">
        <v>49.07</v>
      </c>
      <c r="BC7" s="38">
        <v>46.78</v>
      </c>
      <c r="BD7" s="38">
        <v>70.92</v>
      </c>
      <c r="BE7" s="38">
        <v>54.73</v>
      </c>
      <c r="BF7" s="38">
        <v>658.25</v>
      </c>
      <c r="BG7" s="38">
        <v>629.5</v>
      </c>
      <c r="BH7" s="38">
        <v>790.19</v>
      </c>
      <c r="BI7" s="38">
        <v>388.17</v>
      </c>
      <c r="BJ7" s="38">
        <v>616.83000000000004</v>
      </c>
      <c r="BK7" s="38">
        <v>1569.13</v>
      </c>
      <c r="BL7" s="38">
        <v>1436</v>
      </c>
      <c r="BM7" s="38">
        <v>1434.89</v>
      </c>
      <c r="BN7" s="38">
        <v>1298.9100000000001</v>
      </c>
      <c r="BO7" s="38">
        <v>1144.94</v>
      </c>
      <c r="BP7" s="38">
        <v>1225.44</v>
      </c>
      <c r="BQ7" s="38">
        <v>154.26</v>
      </c>
      <c r="BR7" s="38">
        <v>170.75</v>
      </c>
      <c r="BS7" s="38">
        <v>171.53</v>
      </c>
      <c r="BT7" s="38">
        <v>132.13999999999999</v>
      </c>
      <c r="BU7" s="38">
        <v>100</v>
      </c>
      <c r="BV7" s="38">
        <v>64.63</v>
      </c>
      <c r="BW7" s="38">
        <v>66.56</v>
      </c>
      <c r="BX7" s="38">
        <v>66.22</v>
      </c>
      <c r="BY7" s="38">
        <v>69.87</v>
      </c>
      <c r="BZ7" s="38">
        <v>88.16</v>
      </c>
      <c r="CA7" s="38">
        <v>75.58</v>
      </c>
      <c r="CB7" s="38">
        <v>112.46</v>
      </c>
      <c r="CC7" s="38">
        <v>101.51</v>
      </c>
      <c r="CD7" s="38">
        <v>101.95</v>
      </c>
      <c r="CE7" s="38">
        <v>132.62</v>
      </c>
      <c r="CF7" s="38">
        <v>176.53</v>
      </c>
      <c r="CG7" s="38">
        <v>245.75</v>
      </c>
      <c r="CH7" s="38">
        <v>244.29</v>
      </c>
      <c r="CI7" s="38">
        <v>246.72</v>
      </c>
      <c r="CJ7" s="38">
        <v>234.96</v>
      </c>
      <c r="CK7" s="38">
        <v>173.89</v>
      </c>
      <c r="CL7" s="38">
        <v>215.23</v>
      </c>
      <c r="CM7" s="38" t="s">
        <v>114</v>
      </c>
      <c r="CN7" s="38" t="s">
        <v>114</v>
      </c>
      <c r="CO7" s="38" t="s">
        <v>114</v>
      </c>
      <c r="CP7" s="38" t="s">
        <v>114</v>
      </c>
      <c r="CQ7" s="38" t="s">
        <v>114</v>
      </c>
      <c r="CR7" s="38">
        <v>43.65</v>
      </c>
      <c r="CS7" s="38">
        <v>43.58</v>
      </c>
      <c r="CT7" s="38">
        <v>41.35</v>
      </c>
      <c r="CU7" s="38">
        <v>42.9</v>
      </c>
      <c r="CV7" s="38">
        <v>42.38</v>
      </c>
      <c r="CW7" s="38">
        <v>42.66</v>
      </c>
      <c r="CX7" s="38">
        <v>93.84</v>
      </c>
      <c r="CY7" s="38">
        <v>94.58</v>
      </c>
      <c r="CZ7" s="38">
        <v>95.47</v>
      </c>
      <c r="DA7" s="38">
        <v>95.8</v>
      </c>
      <c r="DB7" s="38">
        <v>95.94</v>
      </c>
      <c r="DC7" s="38">
        <v>82.2</v>
      </c>
      <c r="DD7" s="38">
        <v>82.35</v>
      </c>
      <c r="DE7" s="38">
        <v>82.9</v>
      </c>
      <c r="DF7" s="38">
        <v>83.5</v>
      </c>
      <c r="DG7" s="38">
        <v>87.01</v>
      </c>
      <c r="DH7" s="38">
        <v>82.67</v>
      </c>
      <c r="DI7" s="38">
        <v>21.92</v>
      </c>
      <c r="DJ7" s="38">
        <v>46.03</v>
      </c>
      <c r="DK7" s="38">
        <v>48.31</v>
      </c>
      <c r="DL7" s="38">
        <v>49.92</v>
      </c>
      <c r="DM7" s="38">
        <v>51.94</v>
      </c>
      <c r="DN7" s="38">
        <v>13.6</v>
      </c>
      <c r="DO7" s="38">
        <v>22.34</v>
      </c>
      <c r="DP7" s="38">
        <v>22.79</v>
      </c>
      <c r="DQ7" s="38">
        <v>22.77</v>
      </c>
      <c r="DR7" s="38">
        <v>28.59</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0.03</v>
      </c>
      <c r="EJ7" s="38">
        <v>0.05</v>
      </c>
      <c r="EK7" s="38">
        <v>0.04</v>
      </c>
      <c r="EL7" s="38">
        <v>7.0000000000000007E-2</v>
      </c>
      <c r="EM7" s="38">
        <v>0.09</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2019-02-26T09:38:51Z</cp:lastPrinted>
  <dcterms:created xsi:type="dcterms:W3CDTF">2018-12-03T08:54:24Z</dcterms:created>
  <dcterms:modified xsi:type="dcterms:W3CDTF">2019-02-26T09:38:54Z</dcterms:modified>
  <cp:category/>
</cp:coreProperties>
</file>