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rLf+Wz1nCaErFmAGCcT2qaF2MUUzdu0itWb2wKLuT3CUwwx5LzojO2QIY6I0pGGHLd6d23Yv4whZUIEDhzmPXg==" workbookSaltValue="q0rR3Uyip9OsWYKn4rG6Fw=="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<sst xmlns="http://schemas.openxmlformats.org/spreadsheetml/2006/main" count="240" uniqueCount="126">
  <si>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</si>
  <si>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</si>
  <si>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</si>
  <si>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</si>
  <si>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</si>
  <si>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</si>
  <si>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</si>
  <si>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</si>
  <si>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</si>
  <si>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</si>
  <si>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</si>
  <si>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</si>
  <si>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</si>
  <si>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</si>
  <si>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</si>
  <si>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</si>
  <si>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</si>
  <si>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</si>
  <si>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</si>
  <si>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</si>
  <si>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</si>
  <si>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</si>
  <si>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</si>
  <si>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</si>
  <si>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</si>
  <si>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</si>
  <si>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</si>
  <si>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</si>
  <si>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</si>
  <si>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</si>
  <si>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</si>
  <si>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</si>
  <si>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</si>
  <si>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</si>
  <si>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</si>
  <si>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</si>
  <si>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</si>
  <si>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</si>
  <si>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</si>
  <si>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</si>
  <si>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</si>
  <si>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</si>
  <si>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</si>
  <si>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</si>
  <si>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</si>
  <si>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</si>
  <si>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</si>
  <si>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</si>
  <si>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</si>
  <si>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</si>
  <si>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</si>
  <si>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</si>
  <si>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</si>
  <si>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</si>
  <si>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</si>
  <si>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</si>
  <si>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</si>
  <si>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</si>
  <si>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</si>
  <si>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</si>
  <si>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</si>
  <si>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</si>
  <si>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</si>
  <si>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</si>
  <si>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</si>
  <si>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</si>
  <si>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</si>
  <si>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</si>
  <si>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</si>
  <si>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</si>
  <si>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</si>
  <si>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</si>
  <si>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</si>
  <si>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</si>
  <si>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</si>
  <si>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</si>
  <si>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</si>
  <si>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</si>
  <si>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</si>
  <si>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</si>
  <si>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</si>
  <si>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</si>
  <si>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</si>
  <si>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</si>
  <si>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</si>
  <si>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</si>
  <si>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</si>
  <si>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</si>
  <si>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</si>
  <si>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</si>
  <si>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</si>
  <si>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</si>
  <si>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</si>
  <si>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</si>
  <si>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</si>
  <si>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</si>
  <si>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</si>
  <si>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</si>
  <si>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</si>
  <si>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</si>
  <si>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</si>
  <si>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</si>
  <si>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</si>
  <si>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</si>
  <si>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</si>
  <si>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</si>
  <si>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</si>
  <si>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</si>
  <si>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</si>
  <si>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</si>
  <si>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</si>
  <si>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</si>
  <si>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</si>
  <si>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</si>
  <si>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</si>
  <si>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</si>
  <si>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</si>
  <si>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</si>
  <si>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</si>
  <si>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</si>
  <si>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</si>
  <si>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</si>
  <si>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</si>
  <si>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平成18年度に供用開始し、供用開始後11年が経過しており、処理場や管渠等の耐用年数は経過していないが、電気設備等については、耐用年数を向かえる時期となっている。
　今後、すべての下水道施設を対象とした、ストックマネジメント計画を策定し、適切な維持管理及び計画的な改修を図っていく。</t>
    <phoneticPr fontId="4"/>
  </si>
  <si>
    <t xml:space="preserve">
　面整備をＨ30年度に終える予定であり、今後は下水道施設の維持管理、更新を検討する段階となっていく。
　ストックマネジメント計画を策定し、施設の計画的な修繕、効率的な改築等を今後検討していく予定としている。
　また、本市が抱えている高齢化率の増加、人口減少等により、料金収入の減少が見込まれるなか、施設の適正な維持管理や、統廃合なども視野に入れた効率的な事業運営を行い、経営の継続に努めなければならない。</t>
    <phoneticPr fontId="4"/>
  </si>
  <si>
    <t xml:space="preserve">
 経営状況は「①収益的収支比率」について、100％を超え、改善傾向であるものの、収益の大半を一般会計からの繰入金に依存せざるを得ないのが現状である。
　「④企業債残高対事業規模比率」について、類似団体と比較しても優位である。
 「⑤経費回収率」及び「⑥汚水処理原価」について、経年比較では、改善傾向であるものの、類似団体よりは依然劣位である。
　「⑦施設利用率」については、節水型の器具普及もあり減少傾向である。
　「⑧水洗化率」について、増加傾向であるが、Ｈ30年度で面整備を終える予定であり、今後大幅な処理区域内人口の増加が見込めないなか、いかにして処理区域内の接続促進を図り、水洗化率を向上させるかが課題である。
　また、「①収益的収支比率」が今年度大幅に改善した要因は、資本勘定の一般会計補助金が減少し、その分収益勘定の一般会計繰入金が増加したためであり、根本的な改善が図られたものではない。
</t>
    <rPh sb="117" eb="119">
      <t>ケイヒ</t>
    </rPh>
    <rPh sb="119" eb="121">
      <t>カイシュウ</t>
    </rPh>
    <rPh sb="121" eb="122">
      <t>リツ</t>
    </rPh>
    <rPh sb="123" eb="124">
      <t>オヨ</t>
    </rPh>
    <rPh sb="127" eb="129">
      <t>オスイ</t>
    </rPh>
    <rPh sb="129" eb="131">
      <t>ショリ</t>
    </rPh>
    <rPh sb="131" eb="133">
      <t>ゲンカ</t>
    </rPh>
    <rPh sb="139" eb="141">
      <t>ケイネン</t>
    </rPh>
    <rPh sb="141" eb="143">
      <t>ヒカク</t>
    </rPh>
    <rPh sb="146" eb="148">
      <t>カイゼン</t>
    </rPh>
    <rPh sb="148" eb="150">
      <t>ケイコウ</t>
    </rPh>
    <rPh sb="157" eb="159">
      <t>ルイジ</t>
    </rPh>
    <rPh sb="159" eb="161">
      <t>ダンタイ</t>
    </rPh>
    <rPh sb="164" eb="166">
      <t>イゼン</t>
    </rPh>
    <rPh sb="166" eb="168">
      <t>レツイ</t>
    </rPh>
    <rPh sb="176" eb="178">
      <t>シセツ</t>
    </rPh>
    <rPh sb="178" eb="180">
      <t>リヨウ</t>
    </rPh>
    <rPh sb="180" eb="181">
      <t>リツ</t>
    </rPh>
    <rPh sb="188" eb="191">
      <t>セッスイガタ</t>
    </rPh>
    <rPh sb="192" eb="194">
      <t>キグ</t>
    </rPh>
    <rPh sb="194" eb="196">
      <t>フキュウ</t>
    </rPh>
    <rPh sb="199" eb="201">
      <t>ゲンショウ</t>
    </rPh>
    <rPh sb="201" eb="203">
      <t>ケイコウ</t>
    </rPh>
    <rPh sb="221" eb="223">
      <t>ゾウカ</t>
    </rPh>
    <rPh sb="223" eb="225">
      <t>ケイコウ</t>
    </rPh>
    <rPh sb="233" eb="235">
      <t>ネンド</t>
    </rPh>
    <rPh sb="240" eb="241">
      <t>オ</t>
    </rPh>
    <rPh sb="243" eb="245">
      <t>ヨテイ</t>
    </rPh>
    <rPh sb="345" eb="347">
      <t>イッパン</t>
    </rPh>
    <rPh sb="347" eb="349">
      <t>カイケイ</t>
    </rPh>
    <rPh sb="349" eb="352">
      <t>ホジョキン</t>
    </rPh>
    <rPh sb="353" eb="355">
      <t>ゲンショウ</t>
    </rPh>
    <rPh sb="360" eb="362">
      <t>シュウエキ</t>
    </rPh>
    <rPh sb="362" eb="364">
      <t>カンジョウ</t>
    </rPh>
    <rPh sb="365" eb="367">
      <t>イッパン</t>
    </rPh>
    <rPh sb="367" eb="369">
      <t>カイケイ</t>
    </rPh>
    <rPh sb="369" eb="371">
      <t>クリイレ</t>
    </rPh>
    <rPh sb="371" eb="372">
      <t>キン</t>
    </rPh>
    <rPh sb="373" eb="37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</si>
</sst>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05-4B51-9F00-6C58A71FAE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2E05-4B51-9F00-6C58A71FAE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20.73</c:v>
                </c:pt>
                <c:pt idx="1">
                  <c:v>21.64</c:v>
                </c:pt>
                <c:pt idx="2">
                  <c:v>27.64</c:v>
                </c:pt>
                <c:pt idx="3">
                  <c:v>23.45</c:v>
                </c:pt>
                <c:pt idx="4">
                  <c:v>18.64</c:v>
                </c:pt>
              </c:numCache>
            </c:numRef>
          </c:val>
          <c:extLst>
            <c:ext xmlns:c16="http://schemas.microsoft.com/office/drawing/2014/chart" uri="{C3380CC4-5D6E-409C-BE32-E72D297353CC}">
              <c16:uniqueId val="{00000000-5A54-4BFD-BE61-1D5064D37A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5A54-4BFD-BE61-1D5064D37A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48.17</c:v>
                </c:pt>
                <c:pt idx="1">
                  <c:v>45.38</c:v>
                </c:pt>
                <c:pt idx="2">
                  <c:v>49.29</c:v>
                </c:pt>
                <c:pt idx="3">
                  <c:v>52.62</c:v>
                </c:pt>
                <c:pt idx="4">
                  <c:v>54.57</c:v>
                </c:pt>
              </c:numCache>
            </c:numRef>
          </c:val>
          <c:extLst>
            <c:ext xmlns:c16="http://schemas.microsoft.com/office/drawing/2014/chart" uri="{C3380CC4-5D6E-409C-BE32-E72D297353CC}">
              <c16:uniqueId val="{00000000-F267-4230-8548-40D7F8CD41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F267-4230-8548-40D7F8CD41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89.05</c:v>
                </c:pt>
                <c:pt idx="1">
                  <c:v>87.51</c:v>
                </c:pt>
                <c:pt idx="2">
                  <c:v>74.03</c:v>
                </c:pt>
                <c:pt idx="3">
                  <c:v>80.989999999999995</c:v>
                </c:pt>
                <c:pt idx="4">
                  <c:v>120.55</c:v>
                </c:pt>
              </c:numCache>
            </c:numRef>
          </c:val>
          <c:extLst>
            <c:ext xmlns:c16="http://schemas.microsoft.com/office/drawing/2014/chart" uri="{C3380CC4-5D6E-409C-BE32-E72D297353CC}">
              <c16:uniqueId val="{00000000-60B7-4C13-9819-6BEE0B3964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7-4C13-9819-6BEE0B3964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BF-4DE0-B81E-A3A8506D6D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BF-4DE0-B81E-A3A8506D6D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7-45AC-97BE-318C0D33EE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7-45AC-97BE-318C0D33EE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5-462F-ADA9-0F79DB2B36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5-462F-ADA9-0F79DB2B36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8-459B-9B0C-BD5353D983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8-459B-9B0C-BD5353D983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2774.67</c:v>
                </c:pt>
                <c:pt idx="3" formatCode="#,##0.00;&quot;△&quot;#,##0.00;&quot;-&quot;">
                  <c:v>177.74</c:v>
                </c:pt>
                <c:pt idx="4">
                  <c:v>0</c:v>
                </c:pt>
              </c:numCache>
            </c:numRef>
          </c:val>
          <c:extLst>
            <c:ext xmlns:c16="http://schemas.microsoft.com/office/drawing/2014/chart" uri="{C3380CC4-5D6E-409C-BE32-E72D297353CC}">
              <c16:uniqueId val="{00000000-6A12-40E6-B952-E044FA7C21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6A12-40E6-B952-E044FA7C21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17.190000000000001</c:v>
                </c:pt>
                <c:pt idx="1">
                  <c:v>16.010000000000002</c:v>
                </c:pt>
                <c:pt idx="2">
                  <c:v>16.25</c:v>
                </c:pt>
                <c:pt idx="3">
                  <c:v>35.78</c:v>
                </c:pt>
                <c:pt idx="4">
                  <c:v>41.3</c:v>
                </c:pt>
              </c:numCache>
            </c:numRef>
          </c:val>
          <c:extLst>
            <c:ext xmlns:c16="http://schemas.microsoft.com/office/drawing/2014/chart" uri="{C3380CC4-5D6E-409C-BE32-E72D297353CC}">
              <c16:uniqueId val="{00000000-E0AF-41B1-89B8-13A5F798EB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E0AF-41B1-89B8-13A5F798EB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832.6</c:v>
                </c:pt>
                <c:pt idx="1">
                  <c:v>930.6</c:v>
                </c:pt>
                <c:pt idx="2">
                  <c:v>910.62</c:v>
                </c:pt>
                <c:pt idx="3">
                  <c:v>418.56</c:v>
                </c:pt>
                <c:pt idx="4">
                  <c:v>370.49</c:v>
                </c:pt>
              </c:numCache>
            </c:numRef>
          </c:val>
          <c:extLst>
            <c:ext xmlns:c16="http://schemas.microsoft.com/office/drawing/2014/chart" uri="{C3380CC4-5D6E-409C-BE32-E72D297353CC}">
              <c16:uniqueId val="{00000000-FBA8-4259-AF83-EDB225B62F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FBA8-4259-AF83-EDB225B62F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3" zoomScale="75" zoomScaleNormal="75" workbookViewId="0">
      <selection activeCell="CA29" sqref="CA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南島原市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47070</v>
      </c>
      <c r="AM8" s="49"/>
      <c r="AN8" s="49"/>
      <c r="AO8" s="49"/>
      <c r="AP8" s="49"/>
      <c r="AQ8" s="49"/>
      <c r="AR8" s="49"/>
      <c r="AS8" s="49"/>
      <c r="AT8" s="44">
        <f>データ!T6</f>
        <v>170.11</v>
      </c>
      <c r="AU8" s="44"/>
      <c r="AV8" s="44"/>
      <c r="AW8" s="44"/>
      <c r="AX8" s="44"/>
      <c r="AY8" s="44"/>
      <c r="AZ8" s="44"/>
      <c r="BA8" s="44"/>
      <c r="BB8" s="44">
        <f>データ!U6</f>
        <v>276.7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2.86</v>
      </c>
      <c r="Q10" s="44"/>
      <c r="R10" s="44"/>
      <c r="S10" s="44"/>
      <c r="T10" s="44"/>
      <c r="U10" s="44"/>
      <c r="V10" s="44"/>
      <c r="W10" s="44">
        <f>データ!Q6</f>
        <v>95.68</v>
      </c>
      <c r="X10" s="44"/>
      <c r="Y10" s="44"/>
      <c r="Z10" s="44"/>
      <c r="AA10" s="44"/>
      <c r="AB10" s="44"/>
      <c r="AC10" s="44"/>
      <c r="AD10" s="49">
        <f>データ!R6</f>
        <v>2700</v>
      </c>
      <c r="AE10" s="49"/>
      <c r="AF10" s="49"/>
      <c r="AG10" s="49"/>
      <c r="AH10" s="49"/>
      <c r="AI10" s="49"/>
      <c r="AJ10" s="49"/>
      <c r="AK10" s="2"/>
      <c r="AL10" s="49">
        <f>データ!V6</f>
        <v>1334</v>
      </c>
      <c r="AM10" s="49"/>
      <c r="AN10" s="49"/>
      <c r="AO10" s="49"/>
      <c r="AP10" s="49"/>
      <c r="AQ10" s="49"/>
      <c r="AR10" s="49"/>
      <c r="AS10" s="49"/>
      <c r="AT10" s="44">
        <f>データ!W6</f>
        <v>0.42</v>
      </c>
      <c r="AU10" s="44"/>
      <c r="AV10" s="44"/>
      <c r="AW10" s="44"/>
      <c r="AX10" s="44"/>
      <c r="AY10" s="44"/>
      <c r="AZ10" s="44"/>
      <c r="BA10" s="44"/>
      <c r="BB10" s="44">
        <f>データ!X6</f>
        <v>3176.19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NKGFOSwqvQfYxgZwbV7xiAffai48EyNRc1yFTfv9J5DsJFFIY+nNSIY2k+XfjIuhwmrzCG8nYqxhYCTpNmRew==" saltValue="ZHmyesJLcI0PJTcAFxYi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422142</v>
      </c>
      <c r="D6" s="32">
        <f t="shared" si="3"/>
        <v>47</v>
      </c>
      <c r="E6" s="32">
        <f t="shared" si="3"/>
        <v>17</v>
      </c>
      <c r="F6" s="32">
        <f t="shared" si="3"/>
        <v>4</v>
      </c>
      <c r="G6" s="32">
        <f t="shared" si="3"/>
        <v>0</v>
      </c>
      <c r="H6" s="32" t="str">
        <f t="shared" si="3"/>
        <v>長崎県　南島原市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2.86</v>
      </c>
      <c r="Q6" s="33">
        <f t="shared" si="3"/>
        <v>95.68</v>
      </c>
      <c r="R6" s="33">
        <f t="shared" si="3"/>
        <v>2700</v>
      </c>
      <c r="S6" s="33">
        <f t="shared" si="3"/>
        <v>47070</v>
      </c>
      <c r="T6" s="33">
        <f t="shared" si="3"/>
        <v>170.11</v>
      </c>
      <c r="U6" s="33">
        <f t="shared" si="3"/>
        <v>276.7</v>
      </c>
      <c r="V6" s="33">
        <f t="shared" si="3"/>
        <v>1334</v>
      </c>
      <c r="W6" s="33">
        <f t="shared" si="3"/>
        <v>0.42</v>
      </c>
      <c r="X6" s="33">
        <f t="shared" si="3"/>
        <v>3176.19</v>
      </c>
      <c r="Y6" s="34">
        <f>IF(Y7="",NA(),Y7)</f>
        <v>89.05</v>
      </c>
      <c r="Z6" s="34">
        <f t="shared" ref="Z6:AH6" si="4">IF(Z7="",NA(),Z7)</f>
        <v>87.51</v>
      </c>
      <c r="AA6" s="34">
        <f t="shared" si="4"/>
        <v>74.03</v>
      </c>
      <c r="AB6" s="34">
        <f t="shared" si="4"/>
        <v>80.989999999999995</v>
      </c>
      <c r="AC6" s="34">
        <f t="shared" si="4"/>
        <v>120.55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2774.67</v>
      </c>
      <c r="BI6" s="34">
        <f t="shared" si="7"/>
        <v>177.74</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17.190000000000001</v>
      </c>
      <c r="BR6" s="34">
        <f t="shared" ref="BR6:BZ6" si="8">IF(BR7="",NA(),BR7)</f>
        <v>16.010000000000002</v>
      </c>
      <c r="BS6" s="34">
        <f t="shared" si="8"/>
        <v>16.25</v>
      </c>
      <c r="BT6" s="34">
        <f t="shared" si="8"/>
        <v>35.78</v>
      </c>
      <c r="BU6" s="34">
        <f t="shared" si="8"/>
        <v>41.3</v>
      </c>
      <c r="BV6" s="34">
        <f t="shared" si="8"/>
        <v>53.01</v>
      </c>
      <c r="BW6" s="34">
        <f t="shared" si="8"/>
        <v>50.54</v>
      </c>
      <c r="BX6" s="34">
        <f t="shared" si="8"/>
        <v>49.22</v>
      </c>
      <c r="BY6" s="34">
        <f t="shared" si="8"/>
        <v>53.7</v>
      </c>
      <c r="BZ6" s="34">
        <f t="shared" si="8"/>
        <v>61.54</v>
      </c>
      <c r="CA6" s="33" t="str">
        <f>IF(CA7="","",IF(CA7="-","【-】","【"&amp;SUBSTITUTE(TEXT(CA7,"#,##0.00"),"-","△")&amp;"】"))</f>
        <v>【75.58】</v>
      </c>
      <c r="CB6" s="34">
        <f>IF(CB7="",NA(),CB7)</f>
        <v>832.6</v>
      </c>
      <c r="CC6" s="34">
        <f t="shared" ref="CC6:CK6" si="9">IF(CC7="",NA(),CC7)</f>
        <v>930.6</v>
      </c>
      <c r="CD6" s="34">
        <f t="shared" si="9"/>
        <v>910.62</v>
      </c>
      <c r="CE6" s="34">
        <f t="shared" si="9"/>
        <v>418.56</v>
      </c>
      <c r="CF6" s="34">
        <f t="shared" si="9"/>
        <v>370.49</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20.73</v>
      </c>
      <c r="CN6" s="34">
        <f t="shared" ref="CN6:CV6" si="10">IF(CN7="",NA(),CN7)</f>
        <v>21.64</v>
      </c>
      <c r="CO6" s="34">
        <f t="shared" si="10"/>
        <v>27.64</v>
      </c>
      <c r="CP6" s="34">
        <f t="shared" si="10"/>
        <v>23.45</v>
      </c>
      <c r="CQ6" s="34">
        <f t="shared" si="10"/>
        <v>18.64</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48.17</v>
      </c>
      <c r="CY6" s="34">
        <f t="shared" ref="CY6:DG6" si="11">IF(CY7="",NA(),CY7)</f>
        <v>45.38</v>
      </c>
      <c r="CZ6" s="34">
        <f t="shared" si="11"/>
        <v>49.29</v>
      </c>
      <c r="DA6" s="34">
        <f t="shared" si="11"/>
        <v>52.62</v>
      </c>
      <c r="DB6" s="34">
        <f t="shared" si="11"/>
        <v>54.57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422142</v>
      </c>
      <c r="D7" s="36">
        <v>47</v>
      </c>
      <c r="E7" s="36">
        <v>17</v>
      </c>
      <c r="F7" s="36">
        <v>4</v>
      </c>
      <c r="G7" s="36">
        <v>0</v>
      </c>
      <c r="H7" s="36" t="s">
        <v>110</v>
      </c>
      <c r="I7" s="36" t="s">
        <v>111</v>
      </c>
      <c r="J7" s="36" t="s">
        <v>112</v>
      </c>
      <c r="K7" s="36" t="s">
        <v>113</v>
      </c>
      <c r="L7" s="36" t="s">
        <v>114</v>
      </c>
      <c r="M7" s="36" t="s">
        <v>115</v>
      </c>
      <c r="N7" s="37" t="s">
        <v>116</v>
      </c>
      <c r="O7" s="37" t="s">
        <v>117</v>
      </c>
      <c r="P7" s="37">
        <v>2.86</v>
      </c>
      <c r="Q7" s="37">
        <v>95.68</v>
      </c>
      <c r="R7" s="37">
        <v>2700</v>
      </c>
      <c r="S7" s="37">
        <v>47070</v>
      </c>
      <c r="T7" s="37">
        <v>170.11</v>
      </c>
      <c r="U7" s="37">
        <v>276.7</v>
      </c>
      <c r="V7" s="37">
        <v>1334</v>
      </c>
      <c r="W7" s="37">
        <v>0.42</v>
      </c>
      <c r="X7" s="37">
        <v>3176.19</v>
      </c>
      <c r="Y7" s="37">
        <v>89.05</v>
      </c>
      <c r="Z7" s="37">
        <v>87.51</v>
      </c>
      <c r="AA7" s="37">
        <v>74.03</v>
      </c>
      <c r="AB7" s="37">
        <v>80.989999999999995</v>
      </c>
      <c r="AC7" s="37">
        <v>120.55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2774.67</v>
      </c>
      <c r="BI7" s="37">
        <v>177.74</v>
      </c>
      <c r="BJ7" s="37">
        <v>0</v>
      </c>
      <c r="BK7" s="37">
        <v>1554.05</v>
      </c>
      <c r="BL7" s="37">
        <v>1671.86</v>
      </c>
      <c r="BM7" s="37">
        <v>1673.47</v>
      </c>
      <c r="BN7" s="37">
        <v>1592.72</v>
      </c>
      <c r="BO7" s="37">
        <v>1223.96</v>
      </c>
      <c r="BP7" s="37">
        <v>1225.44</v>
      </c>
      <c r="BQ7" s="37">
        <v>17.190000000000001</v>
      </c>
      <c r="BR7" s="37">
        <v>16.010000000000002</v>
      </c>
      <c r="BS7" s="37">
        <v>16.25</v>
      </c>
      <c r="BT7" s="37">
        <v>35.78</v>
      </c>
      <c r="BU7" s="37">
        <v>41.3</v>
      </c>
      <c r="BV7" s="37">
        <v>53.01</v>
      </c>
      <c r="BW7" s="37">
        <v>50.54</v>
      </c>
      <c r="BX7" s="37">
        <v>49.22</v>
      </c>
      <c r="BY7" s="37">
        <v>53.7</v>
      </c>
      <c r="BZ7" s="37">
        <v>61.54</v>
      </c>
      <c r="CA7" s="37">
        <v>75.58</v>
      </c>
      <c r="CB7" s="37">
        <v>832.6</v>
      </c>
      <c r="CC7" s="37">
        <v>930.6</v>
      </c>
      <c r="CD7" s="37">
        <v>910.62</v>
      </c>
      <c r="CE7" s="37">
        <v>418.56</v>
      </c>
      <c r="CF7" s="37">
        <v>370.49</v>
      </c>
      <c r="CG7" s="37">
        <v>299.39</v>
      </c>
      <c r="CH7" s="37">
        <v>320.36</v>
      </c>
      <c r="CI7" s="37">
        <v>332.02</v>
      </c>
      <c r="CJ7" s="37">
        <v>300.35000000000002</v>
      </c>
      <c r="CK7" s="37">
        <v>267.86</v>
      </c>
      <c r="CL7" s="37">
        <v>215.23</v>
      </c>
      <c r="CM7" s="37">
        <v>20.73</v>
      </c>
      <c r="CN7" s="37">
        <v>21.64</v>
      </c>
      <c r="CO7" s="37">
        <v>27.64</v>
      </c>
      <c r="CP7" s="37">
        <v>23.45</v>
      </c>
      <c r="CQ7" s="37">
        <v>18.64</v>
      </c>
      <c r="CR7" s="37">
        <v>36.200000000000003</v>
      </c>
      <c r="CS7" s="37">
        <v>34.74</v>
      </c>
      <c r="CT7" s="37">
        <v>36.65</v>
      </c>
      <c r="CU7" s="37">
        <v>37.72</v>
      </c>
      <c r="CV7" s="37">
        <v>37.08</v>
      </c>
      <c r="CW7" s="37">
        <v>42.66</v>
      </c>
      <c r="CX7" s="37">
        <v>48.17</v>
      </c>
      <c r="CY7" s="37">
        <v>45.38</v>
      </c>
      <c r="CZ7" s="37">
        <v>49.29</v>
      </c>
      <c r="DA7" s="37">
        <v>52.62</v>
      </c>
      <c r="DB7" s="37">
        <v>54.57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2019-02-26T09:36:25Z</cp:lastPrinted>
  <dcterms:created xsi:type="dcterms:W3CDTF">2018-12-03T09:17:43Z</dcterms:created>
  <dcterms:modified xsi:type="dcterms:W3CDTF">2019-02-26T09:36:26Z</dcterms:modified>
  <cp:category/>
</cp:coreProperties>
</file>