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下水道課\01下水道管理班\H25からはこれこれ！\49　   経営比較分析表\H30\12 雲仙市\回答\【雲仙市下水道事業】経営比較分析表\"/>
    </mc:Choice>
  </mc:AlternateContent>
  <workbookProtection workbookAlgorithmName="SHA-512" workbookHashValue="R5ooI+Jn6dvNO5oqXWcvZap1hFLJlvJSYQrQBLR80RhhcEM9Y0yBUPt9Vknl3J85yarsXX77epeOXS4BRY57aA==" workbookSaltValue="f+959TB24eQxhjEqH1r0PQ==" workbookSpinCount="100000" lockStructure="1"/>
  <bookViews>
    <workbookView xWindow="0" yWindow="-96" windowWidth="28788" windowHeight="646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P10" i="4"/>
  <c r="B10" i="4"/>
  <c r="AD8" i="4"/>
  <c r="W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<sst xmlns="http://schemas.openxmlformats.org/spreadsheetml/2006/main" count="240" uniqueCount="126">
  <si>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</si>
  <si>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</si>
  <si>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</si>
  <si>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</si>
  <si>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</si>
  <si>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</si>
  <si>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</si>
  <si>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</si>
  <si>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</si>
  <si>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</si>
  <si>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</si>
  <si>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</si>
  <si>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</si>
  <si>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</si>
  <si>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</si>
  <si>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</si>
  <si>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</si>
  <si>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</si>
  <si>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</si>
  <si>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</si>
  <si>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</si>
  <si>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</si>
  <si>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</si>
  <si>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</si>
  <si>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</si>
  <si>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</si>
  <si>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</si>
  <si>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</si>
  <si>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</si>
  <si>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</si>
  <si>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</si>
  <si>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</si>
  <si>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</si>
  <si>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</si>
  <si>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</si>
  <si>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</si>
  <si>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</si>
  <si>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</si>
  <si>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</si>
  <si>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</si>
  <si>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</si>
  <si>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</si>
  <si>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</si>
  <si>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</si>
  <si>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</si>
  <si>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</si>
  <si>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</si>
  <si>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</si>
  <si>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</si>
  <si>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</si>
  <si>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</si>
  <si>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</si>
  <si>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</si>
  <si>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</si>
  <si>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</si>
  <si>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</si>
  <si>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</si>
  <si>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</si>
  <si>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</si>
  <si>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</si>
  <si>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</si>
  <si>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</si>
  <si>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</si>
  <si>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</si>
  <si>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</si>
  <si>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</si>
  <si>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</si>
  <si>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</si>
  <si>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</si>
  <si>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</si>
  <si>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</si>
  <si>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</si>
  <si>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</si>
  <si>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</si>
  <si>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</si>
  <si>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</si>
  <si>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</si>
  <si>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</si>
  <si>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</si>
  <si>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</si>
  <si>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</si>
  <si>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</si>
  <si>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</si>
  <si>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</si>
  <si>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</si>
  <si>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</si>
  <si>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</si>
  <si>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</si>
  <si>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</si>
  <si>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</si>
  <si>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</si>
  <si>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</si>
  <si>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</si>
  <si>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</si>
  <si>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</si>
  <si>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</si>
  <si>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</si>
  <si>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</si>
  <si>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</si>
  <si>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</si>
  <si>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</si>
  <si>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</si>
  <si>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</si>
  <si>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</si>
  <si>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</si>
  <si>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</si>
  <si>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</si>
  <si>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</si>
  <si>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</si>
  <si>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</si>
  <si>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</si>
  <si>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</si>
  <si>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</si>
  <si>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</si>
  <si>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</si>
  <si>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</si>
  <si>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</si>
  <si>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</si>
  <si>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</si>
  <si>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</si>
  <si>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</si>
  <si>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</si>
  <si>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</si>
  <si>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農業集落排水事業は、平成8年から着手しており整備は終了している。処理場施設や管渠の耐用年数は経過していないが、電気設備等については計画的に改修する必要がある。</t>
    <phoneticPr fontId="4"/>
  </si>
  <si>
    <t>　農業集落排水事業は、収益的収支比率は、今年度初めて100％超の黒字となっているが、分流式下水道に要する経費の算出方法見直しによる他会計繰入金の増が大きく影響しているためであり、今後も右肩上がりになるよう経営改善に向けた取組を継続することが必要と考えられる。
　また、収益的収支比率以外の指標についても年々上昇しており、類似団体平均値を上回っているが、「経費回収率」は100％を下回っており、使用料で回収すべき経費を全て使用料で賄えていない状況である。
　経営改善のために、今後も適正な使用料の確保を目指すとともに、将来の地方債償還金の負担が増大にならないよう考慮しながら、計画的に施設の更新を行う必要がある。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11" eb="14">
      <t>シュウエキテキ</t>
    </rPh>
    <rPh sb="14" eb="16">
      <t>シュウシ</t>
    </rPh>
    <rPh sb="16" eb="18">
      <t>ヒリツ</t>
    </rPh>
    <rPh sb="20" eb="23">
      <t>コンネンド</t>
    </rPh>
    <rPh sb="23" eb="24">
      <t>ハジ</t>
    </rPh>
    <rPh sb="30" eb="31">
      <t>チョウ</t>
    </rPh>
    <rPh sb="32" eb="34">
      <t>クロジ</t>
    </rPh>
    <rPh sb="65" eb="66">
      <t>タ</t>
    </rPh>
    <rPh sb="66" eb="68">
      <t>カイケイ</t>
    </rPh>
    <rPh sb="68" eb="70">
      <t>クリイレ</t>
    </rPh>
    <rPh sb="70" eb="71">
      <t>キン</t>
    </rPh>
    <rPh sb="72" eb="73">
      <t>ゾウ</t>
    </rPh>
    <rPh sb="74" eb="75">
      <t>オオ</t>
    </rPh>
    <rPh sb="77" eb="79">
      <t>エイキョウ</t>
    </rPh>
    <rPh sb="89" eb="91">
      <t>コンゴ</t>
    </rPh>
    <rPh sb="92" eb="94">
      <t>ミギカタ</t>
    </rPh>
    <rPh sb="94" eb="95">
      <t>ア</t>
    </rPh>
    <rPh sb="102" eb="104">
      <t>ケイエイ</t>
    </rPh>
    <rPh sb="104" eb="106">
      <t>カイゼン</t>
    </rPh>
    <rPh sb="107" eb="108">
      <t>ム</t>
    </rPh>
    <rPh sb="110" eb="112">
      <t>トリクミ</t>
    </rPh>
    <rPh sb="141" eb="143">
      <t>イガイ</t>
    </rPh>
    <rPh sb="144" eb="146">
      <t>シヒョウ</t>
    </rPh>
    <rPh sb="151" eb="153">
      <t>ネンネン</t>
    </rPh>
    <rPh sb="153" eb="155">
      <t>ジョウショウ</t>
    </rPh>
    <rPh sb="160" eb="162">
      <t>ルイジ</t>
    </rPh>
    <rPh sb="162" eb="164">
      <t>ダンタイ</t>
    </rPh>
    <rPh sb="164" eb="167">
      <t>ヘイキンチ</t>
    </rPh>
    <rPh sb="168" eb="170">
      <t>ウワマワ</t>
    </rPh>
    <rPh sb="177" eb="179">
      <t>ケイヒ</t>
    </rPh>
    <rPh sb="179" eb="181">
      <t>カイシュウ</t>
    </rPh>
    <rPh sb="181" eb="182">
      <t>リツ</t>
    </rPh>
    <rPh sb="189" eb="191">
      <t>シタマワ</t>
    </rPh>
    <rPh sb="196" eb="199">
      <t>シヨウリョウ</t>
    </rPh>
    <rPh sb="200" eb="202">
      <t>カイシュウ</t>
    </rPh>
    <rPh sb="205" eb="207">
      <t>ケイヒ</t>
    </rPh>
    <rPh sb="208" eb="209">
      <t>スベ</t>
    </rPh>
    <rPh sb="210" eb="213">
      <t>シヨウリョウ</t>
    </rPh>
    <rPh sb="214" eb="215">
      <t>マカナ</t>
    </rPh>
    <rPh sb="220" eb="222">
      <t>ジョウキョウ</t>
    </rPh>
    <rPh sb="240" eb="242">
      <t>テキセイ</t>
    </rPh>
    <rPh sb="243" eb="246">
      <t>シヨウリョウ</t>
    </rPh>
    <rPh sb="247" eb="249">
      <t>カクホ</t>
    </rPh>
    <phoneticPr fontId="4"/>
  </si>
  <si>
    <r>
      <t>　</t>
    </r>
    <r>
      <rPr>
        <sz val="11"/>
        <rFont val="ＭＳ ゴシック"/>
        <family val="3"/>
        <charset val="128"/>
      </rPr>
      <t>農業集落排水事業は、平成13年度に供用開始している。
　また、平成28年度から平成31年度までの4年間の予定で公営企業へ移行するための事業を実施している。</t>
    </r>
    <r>
      <rPr>
        <sz val="11"/>
        <color rgb="FFFF0000"/>
        <rFont val="ＭＳ ゴシック"/>
        <family val="3"/>
        <charset val="128"/>
      </rPr>
      <t xml:space="preserve">
　</t>
    </r>
    <r>
      <rPr>
        <sz val="11"/>
        <rFont val="ＭＳ ゴシック"/>
        <family val="3"/>
        <charset val="128"/>
      </rPr>
      <t>適正な使用料収入の確保を目指すとともに、資産や財政状況を把握し、地方債元利償還金などの推移を考慮しながら、施設設備の改修・更新を計画的に行う必要がある。</t>
    </r>
    <rPh sb="32" eb="34">
      <t>ヘイセイ</t>
    </rPh>
    <rPh sb="80" eb="82">
      <t>テキセイ</t>
    </rPh>
    <rPh sb="83" eb="86">
      <t>シヨウリョウ</t>
    </rPh>
    <rPh sb="86" eb="88">
      <t>シュウニュウ</t>
    </rPh>
    <rPh sb="89" eb="91">
      <t>カクホ</t>
    </rPh>
    <rPh sb="92" eb="94">
      <t>メザ</t>
    </rPh>
    <rPh sb="100" eb="102">
      <t>シサン</t>
    </rPh>
    <rPh sb="141" eb="14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</si>
</sst>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C1-4B48-9CFD-AC5142B37557}"/>
            </c:ext>
          </c:extLst>
        </c:ser>
        <c:dLbls>
          <c:showLegendKey val="0"/>
          <c:showVal val="0"/>
          <c:showCatName val="0"/>
          <c:showSerName val="0"/>
          <c:showPercent val="0"/>
          <c:showBubbleSize val="0"/>
        </c:dLbls>
        <c:gapWidth val="150"/>
        <c:axId val="85007360"/>
        <c:axId val="850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56C1-4B48-9CFD-AC5142B37557}"/>
            </c:ext>
          </c:extLst>
        </c:ser>
        <c:dLbls>
          <c:showLegendKey val="0"/>
          <c:showVal val="0"/>
          <c:showCatName val="0"/>
          <c:showSerName val="0"/>
          <c:showPercent val="0"/>
          <c:showBubbleSize val="0"/>
        </c:dLbls>
        <c:marker val="1"/>
        <c:smooth val="0"/>
        <c:axId val="85007360"/>
        <c:axId val="85009536"/>
      </c:lineChart>
      <c:dateAx>
        <c:axId val="85007360"/>
        <c:scaling>
          <c:orientation val="minMax"/>
        </c:scaling>
        <c:delete val="1"/>
        <c:axPos val="b"/>
        <c:numFmt formatCode="ge" sourceLinked="1"/>
        <c:majorTickMark val="none"/>
        <c:minorTickMark val="none"/>
        <c:tickLblPos val="none"/>
        <c:crossAx val="85009536"/>
        <c:crosses val="autoZero"/>
        <c:auto val="1"/>
        <c:lblOffset val="100"/>
        <c:baseTimeUnit val="years"/>
      </c:dateAx>
      <c:valAx>
        <c:axId val="850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48.14</c:v>
                </c:pt>
                <c:pt idx="1">
                  <c:v>49.06</c:v>
                </c:pt>
                <c:pt idx="2">
                  <c:v>49.87</c:v>
                </c:pt>
                <c:pt idx="3">
                  <c:v>50.18</c:v>
                </c:pt>
                <c:pt idx="4">
                  <c:v>51</c:v>
                </c:pt>
              </c:numCache>
            </c:numRef>
          </c:val>
          <c:extLst>
            <c:ext xmlns:c16="http://schemas.microsoft.com/office/drawing/2014/chart" uri="{C3380CC4-5D6E-409C-BE32-E72D297353CC}">
              <c16:uniqueId val="{00000000-AD84-4580-B64B-2E26F62BAD14}"/>
            </c:ext>
          </c:extLst>
        </c:ser>
        <c:dLbls>
          <c:showLegendKey val="0"/>
          <c:showVal val="0"/>
          <c:showCatName val="0"/>
          <c:showSerName val="0"/>
          <c:showPercent val="0"/>
          <c:showBubbleSize val="0"/>
        </c:dLbls>
        <c:gapWidth val="150"/>
        <c:axId val="91597440"/>
        <c:axId val="916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AD84-4580-B64B-2E26F62BAD14}"/>
            </c:ext>
          </c:extLst>
        </c:ser>
        <c:dLbls>
          <c:showLegendKey val="0"/>
          <c:showVal val="0"/>
          <c:showCatName val="0"/>
          <c:showSerName val="0"/>
          <c:showPercent val="0"/>
          <c:showBubbleSize val="0"/>
        </c:dLbls>
        <c:marker val="1"/>
        <c:smooth val="0"/>
        <c:axId val="91597440"/>
        <c:axId val="91603712"/>
      </c:lineChart>
      <c:dateAx>
        <c:axId val="91597440"/>
        <c:scaling>
          <c:orientation val="minMax"/>
        </c:scaling>
        <c:delete val="1"/>
        <c:axPos val="b"/>
        <c:numFmt formatCode="ge" sourceLinked="1"/>
        <c:majorTickMark val="none"/>
        <c:minorTickMark val="none"/>
        <c:tickLblPos val="none"/>
        <c:crossAx val="91603712"/>
        <c:crosses val="autoZero"/>
        <c:auto val="1"/>
        <c:lblOffset val="100"/>
        <c:baseTimeUnit val="years"/>
      </c:dateAx>
      <c:valAx>
        <c:axId val="916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77.680000000000007</c:v>
                </c:pt>
                <c:pt idx="1">
                  <c:v>79</c:v>
                </c:pt>
                <c:pt idx="2">
                  <c:v>80.39</c:v>
                </c:pt>
                <c:pt idx="3">
                  <c:v>81.03</c:v>
                </c:pt>
                <c:pt idx="4">
                  <c:v>81.53</c:v>
                </c:pt>
              </c:numCache>
            </c:numRef>
          </c:val>
          <c:extLst>
            <c:ext xmlns:c16="http://schemas.microsoft.com/office/drawing/2014/chart" uri="{C3380CC4-5D6E-409C-BE32-E72D297353CC}">
              <c16:uniqueId val="{00000000-E566-4657-94A4-8AA2CCC9E1CF}"/>
            </c:ext>
          </c:extLst>
        </c:ser>
        <c:dLbls>
          <c:showLegendKey val="0"/>
          <c:showVal val="0"/>
          <c:showCatName val="0"/>
          <c:showSerName val="0"/>
          <c:showPercent val="0"/>
          <c:showBubbleSize val="0"/>
        </c:dLbls>
        <c:gapWidth val="150"/>
        <c:axId val="91655168"/>
        <c:axId val="916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E566-4657-94A4-8AA2CCC9E1CF}"/>
            </c:ext>
          </c:extLst>
        </c:ser>
        <c:dLbls>
          <c:showLegendKey val="0"/>
          <c:showVal val="0"/>
          <c:showCatName val="0"/>
          <c:showSerName val="0"/>
          <c:showPercent val="0"/>
          <c:showBubbleSize val="0"/>
        </c:dLbls>
        <c:marker val="1"/>
        <c:smooth val="0"/>
        <c:axId val="91655168"/>
        <c:axId val="91661440"/>
      </c:lineChart>
      <c:dateAx>
        <c:axId val="91655168"/>
        <c:scaling>
          <c:orientation val="minMax"/>
        </c:scaling>
        <c:delete val="1"/>
        <c:axPos val="b"/>
        <c:numFmt formatCode="ge" sourceLinked="1"/>
        <c:majorTickMark val="none"/>
        <c:minorTickMark val="none"/>
        <c:tickLblPos val="none"/>
        <c:crossAx val="91661440"/>
        <c:crosses val="autoZero"/>
        <c:auto val="1"/>
        <c:lblOffset val="100"/>
        <c:baseTimeUnit val="years"/>
      </c:dateAx>
      <c:valAx>
        <c:axId val="91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67.099999999999994</c:v>
                </c:pt>
                <c:pt idx="1">
                  <c:v>76.760000000000005</c:v>
                </c:pt>
                <c:pt idx="2">
                  <c:v>80.84</c:v>
                </c:pt>
                <c:pt idx="3">
                  <c:v>81.81</c:v>
                </c:pt>
                <c:pt idx="4">
                  <c:v>100.85</c:v>
                </c:pt>
              </c:numCache>
            </c:numRef>
          </c:val>
          <c:extLst>
            <c:ext xmlns:c16="http://schemas.microsoft.com/office/drawing/2014/chart" uri="{C3380CC4-5D6E-409C-BE32-E72D297353CC}">
              <c16:uniqueId val="{00000000-3E79-450A-AAE3-133E38CF508D}"/>
            </c:ext>
          </c:extLst>
        </c:ser>
        <c:dLbls>
          <c:showLegendKey val="0"/>
          <c:showVal val="0"/>
          <c:showCatName val="0"/>
          <c:showSerName val="0"/>
          <c:showPercent val="0"/>
          <c:showBubbleSize val="0"/>
        </c:dLbls>
        <c:gapWidth val="150"/>
        <c:axId val="85040512"/>
        <c:axId val="850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9-450A-AAE3-133E38CF508D}"/>
            </c:ext>
          </c:extLst>
        </c:ser>
        <c:dLbls>
          <c:showLegendKey val="0"/>
          <c:showVal val="0"/>
          <c:showCatName val="0"/>
          <c:showSerName val="0"/>
          <c:showPercent val="0"/>
          <c:showBubbleSize val="0"/>
        </c:dLbls>
        <c:marker val="1"/>
        <c:smooth val="0"/>
        <c:axId val="85040512"/>
        <c:axId val="85050880"/>
      </c:lineChart>
      <c:dateAx>
        <c:axId val="85040512"/>
        <c:scaling>
          <c:orientation val="minMax"/>
        </c:scaling>
        <c:delete val="1"/>
        <c:axPos val="b"/>
        <c:numFmt formatCode="ge" sourceLinked="1"/>
        <c:majorTickMark val="none"/>
        <c:minorTickMark val="none"/>
        <c:tickLblPos val="none"/>
        <c:crossAx val="85050880"/>
        <c:crosses val="autoZero"/>
        <c:auto val="1"/>
        <c:lblOffset val="100"/>
        <c:baseTimeUnit val="years"/>
      </c:dateAx>
      <c:valAx>
        <c:axId val="850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D5-493E-B563-5A1102729E2B}"/>
            </c:ext>
          </c:extLst>
        </c:ser>
        <c:dLbls>
          <c:showLegendKey val="0"/>
          <c:showVal val="0"/>
          <c:showCatName val="0"/>
          <c:showSerName val="0"/>
          <c:showPercent val="0"/>
          <c:showBubbleSize val="0"/>
        </c:dLbls>
        <c:gapWidth val="150"/>
        <c:axId val="87855104"/>
        <c:axId val="87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5-493E-B563-5A1102729E2B}"/>
            </c:ext>
          </c:extLst>
        </c:ser>
        <c:dLbls>
          <c:showLegendKey val="0"/>
          <c:showVal val="0"/>
          <c:showCatName val="0"/>
          <c:showSerName val="0"/>
          <c:showPercent val="0"/>
          <c:showBubbleSize val="0"/>
        </c:dLbls>
        <c:marker val="1"/>
        <c:smooth val="0"/>
        <c:axId val="87855104"/>
        <c:axId val="87857024"/>
      </c:lineChart>
      <c:dateAx>
        <c:axId val="87855104"/>
        <c:scaling>
          <c:orientation val="minMax"/>
        </c:scaling>
        <c:delete val="1"/>
        <c:axPos val="b"/>
        <c:numFmt formatCode="ge" sourceLinked="1"/>
        <c:majorTickMark val="none"/>
        <c:minorTickMark val="none"/>
        <c:tickLblPos val="none"/>
        <c:crossAx val="87857024"/>
        <c:crosses val="autoZero"/>
        <c:auto val="1"/>
        <c:lblOffset val="100"/>
        <c:baseTimeUnit val="years"/>
      </c:dateAx>
      <c:valAx>
        <c:axId val="87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9-45A4-B926-4F95D72BA0D3}"/>
            </c:ext>
          </c:extLst>
        </c:ser>
        <c:dLbls>
          <c:showLegendKey val="0"/>
          <c:showVal val="0"/>
          <c:showCatName val="0"/>
          <c:showSerName val="0"/>
          <c:showPercent val="0"/>
          <c:showBubbleSize val="0"/>
        </c:dLbls>
        <c:gapWidth val="150"/>
        <c:axId val="90059136"/>
        <c:axId val="900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9-45A4-B926-4F95D72BA0D3}"/>
            </c:ext>
          </c:extLst>
        </c:ser>
        <c:dLbls>
          <c:showLegendKey val="0"/>
          <c:showVal val="0"/>
          <c:showCatName val="0"/>
          <c:showSerName val="0"/>
          <c:showPercent val="0"/>
          <c:showBubbleSize val="0"/>
        </c:dLbls>
        <c:marker val="1"/>
        <c:smooth val="0"/>
        <c:axId val="90059136"/>
        <c:axId val="90061056"/>
      </c:lineChart>
      <c:dateAx>
        <c:axId val="90059136"/>
        <c:scaling>
          <c:orientation val="minMax"/>
        </c:scaling>
        <c:delete val="1"/>
        <c:axPos val="b"/>
        <c:numFmt formatCode="ge" sourceLinked="1"/>
        <c:majorTickMark val="none"/>
        <c:minorTickMark val="none"/>
        <c:tickLblPos val="none"/>
        <c:crossAx val="90061056"/>
        <c:crosses val="autoZero"/>
        <c:auto val="1"/>
        <c:lblOffset val="100"/>
        <c:baseTimeUnit val="years"/>
      </c:dateAx>
      <c:valAx>
        <c:axId val="900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A-4B12-897E-99A688FA7730}"/>
            </c:ext>
          </c:extLst>
        </c:ser>
        <c:dLbls>
          <c:showLegendKey val="0"/>
          <c:showVal val="0"/>
          <c:showCatName val="0"/>
          <c:showSerName val="0"/>
          <c:showPercent val="0"/>
          <c:showBubbleSize val="0"/>
        </c:dLbls>
        <c:gapWidth val="150"/>
        <c:axId val="90109056"/>
        <c:axId val="90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A-4B12-897E-99A688FA7730}"/>
            </c:ext>
          </c:extLst>
        </c:ser>
        <c:dLbls>
          <c:showLegendKey val="0"/>
          <c:showVal val="0"/>
          <c:showCatName val="0"/>
          <c:showSerName val="0"/>
          <c:showPercent val="0"/>
          <c:showBubbleSize val="0"/>
        </c:dLbls>
        <c:marker val="1"/>
        <c:smooth val="0"/>
        <c:axId val="90109056"/>
        <c:axId val="90110976"/>
      </c:lineChart>
      <c:dateAx>
        <c:axId val="90109056"/>
        <c:scaling>
          <c:orientation val="minMax"/>
        </c:scaling>
        <c:delete val="1"/>
        <c:axPos val="b"/>
        <c:numFmt formatCode="ge" sourceLinked="1"/>
        <c:majorTickMark val="none"/>
        <c:minorTickMark val="none"/>
        <c:tickLblPos val="none"/>
        <c:crossAx val="90110976"/>
        <c:crosses val="autoZero"/>
        <c:auto val="1"/>
        <c:lblOffset val="100"/>
        <c:baseTimeUnit val="years"/>
      </c:dateAx>
      <c:valAx>
        <c:axId val="90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2-4FCC-86AF-FDDCAC226E75}"/>
            </c:ext>
          </c:extLst>
        </c:ser>
        <c:dLbls>
          <c:showLegendKey val="0"/>
          <c:showVal val="0"/>
          <c:showCatName val="0"/>
          <c:showSerName val="0"/>
          <c:showPercent val="0"/>
          <c:showBubbleSize val="0"/>
        </c:dLbls>
        <c:gapWidth val="150"/>
        <c:axId val="90139648"/>
        <c:axId val="90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2-4FCC-86AF-FDDCAC226E75}"/>
            </c:ext>
          </c:extLst>
        </c:ser>
        <c:dLbls>
          <c:showLegendKey val="0"/>
          <c:showVal val="0"/>
          <c:showCatName val="0"/>
          <c:showSerName val="0"/>
          <c:showPercent val="0"/>
          <c:showBubbleSize val="0"/>
        </c:dLbls>
        <c:marker val="1"/>
        <c:smooth val="0"/>
        <c:axId val="90139648"/>
        <c:axId val="90141824"/>
      </c:lineChart>
      <c:dateAx>
        <c:axId val="90139648"/>
        <c:scaling>
          <c:orientation val="minMax"/>
        </c:scaling>
        <c:delete val="1"/>
        <c:axPos val="b"/>
        <c:numFmt formatCode="ge" sourceLinked="1"/>
        <c:majorTickMark val="none"/>
        <c:minorTickMark val="none"/>
        <c:tickLblPos val="none"/>
        <c:crossAx val="90141824"/>
        <c:crosses val="autoZero"/>
        <c:auto val="1"/>
        <c:lblOffset val="100"/>
        <c:baseTimeUnit val="years"/>
      </c:dateAx>
      <c:valAx>
        <c:axId val="901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1691.2</c:v>
                </c:pt>
                <c:pt idx="1">
                  <c:v>1354.65</c:v>
                </c:pt>
                <c:pt idx="2">
                  <c:v>1220.8800000000001</c:v>
                </c:pt>
                <c:pt idx="3">
                  <c:v>3009.19</c:v>
                </c:pt>
                <c:pt idx="4">
                  <c:v>35.119999999999997</c:v>
                </c:pt>
              </c:numCache>
            </c:numRef>
          </c:val>
          <c:extLst>
            <c:ext xmlns:c16="http://schemas.microsoft.com/office/drawing/2014/chart" uri="{C3380CC4-5D6E-409C-BE32-E72D297353CC}">
              <c16:uniqueId val="{00000000-FB23-4E86-A03A-A54B41A210E7}"/>
            </c:ext>
          </c:extLst>
        </c:ser>
        <c:dLbls>
          <c:showLegendKey val="0"/>
          <c:showVal val="0"/>
          <c:showCatName val="0"/>
          <c:showSerName val="0"/>
          <c:showPercent val="0"/>
          <c:showBubbleSize val="0"/>
        </c:dLbls>
        <c:gapWidth val="150"/>
        <c:axId val="91502464"/>
        <c:axId val="915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FB23-4E86-A03A-A54B41A210E7}"/>
            </c:ext>
          </c:extLst>
        </c:ser>
        <c:dLbls>
          <c:showLegendKey val="0"/>
          <c:showVal val="0"/>
          <c:showCatName val="0"/>
          <c:showSerName val="0"/>
          <c:showPercent val="0"/>
          <c:showBubbleSize val="0"/>
        </c:dLbls>
        <c:marker val="1"/>
        <c:smooth val="0"/>
        <c:axId val="91502464"/>
        <c:axId val="91504640"/>
      </c:lineChart>
      <c:dateAx>
        <c:axId val="91502464"/>
        <c:scaling>
          <c:orientation val="minMax"/>
        </c:scaling>
        <c:delete val="1"/>
        <c:axPos val="b"/>
        <c:numFmt formatCode="ge" sourceLinked="1"/>
        <c:majorTickMark val="none"/>
        <c:minorTickMark val="none"/>
        <c:tickLblPos val="none"/>
        <c:crossAx val="91504640"/>
        <c:crosses val="autoZero"/>
        <c:auto val="1"/>
        <c:lblOffset val="100"/>
        <c:baseTimeUnit val="years"/>
      </c:dateAx>
      <c:valAx>
        <c:axId val="915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41.96</c:v>
                </c:pt>
                <c:pt idx="1">
                  <c:v>45.69</c:v>
                </c:pt>
                <c:pt idx="2">
                  <c:v>51.55</c:v>
                </c:pt>
                <c:pt idx="3">
                  <c:v>53.1</c:v>
                </c:pt>
                <c:pt idx="4">
                  <c:v>85.31</c:v>
                </c:pt>
              </c:numCache>
            </c:numRef>
          </c:val>
          <c:extLst>
            <c:ext xmlns:c16="http://schemas.microsoft.com/office/drawing/2014/chart" uri="{C3380CC4-5D6E-409C-BE32-E72D297353CC}">
              <c16:uniqueId val="{00000000-32D7-4D6F-9B43-A00F0B55DB8B}"/>
            </c:ext>
          </c:extLst>
        </c:ser>
        <c:dLbls>
          <c:showLegendKey val="0"/>
          <c:showVal val="0"/>
          <c:showCatName val="0"/>
          <c:showSerName val="0"/>
          <c:showPercent val="0"/>
          <c:showBubbleSize val="0"/>
        </c:dLbls>
        <c:gapWidth val="150"/>
        <c:axId val="91523328"/>
        <c:axId val="915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32D7-4D6F-9B43-A00F0B55DB8B}"/>
            </c:ext>
          </c:extLst>
        </c:ser>
        <c:dLbls>
          <c:showLegendKey val="0"/>
          <c:showVal val="0"/>
          <c:showCatName val="0"/>
          <c:showSerName val="0"/>
          <c:showPercent val="0"/>
          <c:showBubbleSize val="0"/>
        </c:dLbls>
        <c:marker val="1"/>
        <c:smooth val="0"/>
        <c:axId val="91523328"/>
        <c:axId val="91541888"/>
      </c:lineChart>
      <c:dateAx>
        <c:axId val="91523328"/>
        <c:scaling>
          <c:orientation val="minMax"/>
        </c:scaling>
        <c:delete val="1"/>
        <c:axPos val="b"/>
        <c:numFmt formatCode="ge" sourceLinked="1"/>
        <c:majorTickMark val="none"/>
        <c:minorTickMark val="none"/>
        <c:tickLblPos val="none"/>
        <c:crossAx val="91541888"/>
        <c:crosses val="autoZero"/>
        <c:auto val="1"/>
        <c:lblOffset val="100"/>
        <c:baseTimeUnit val="years"/>
      </c:dateAx>
      <c:valAx>
        <c:axId val="91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293.8</c:v>
                </c:pt>
                <c:pt idx="1">
                  <c:v>277.26</c:v>
                </c:pt>
                <c:pt idx="2">
                  <c:v>246.2</c:v>
                </c:pt>
                <c:pt idx="3">
                  <c:v>238</c:v>
                </c:pt>
                <c:pt idx="4">
                  <c:v>149.16</c:v>
                </c:pt>
              </c:numCache>
            </c:numRef>
          </c:val>
          <c:extLst>
            <c:ext xmlns:c16="http://schemas.microsoft.com/office/drawing/2014/chart" uri="{C3380CC4-5D6E-409C-BE32-E72D297353CC}">
              <c16:uniqueId val="{00000000-FCBD-4B6E-9553-26F23832CDDD}"/>
            </c:ext>
          </c:extLst>
        </c:ser>
        <c:dLbls>
          <c:showLegendKey val="0"/>
          <c:showVal val="0"/>
          <c:showCatName val="0"/>
          <c:showSerName val="0"/>
          <c:showPercent val="0"/>
          <c:showBubbleSize val="0"/>
        </c:dLbls>
        <c:gapWidth val="150"/>
        <c:axId val="91564288"/>
        <c:axId val="915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FCBD-4B6E-9553-26F23832CDDD}"/>
            </c:ext>
          </c:extLst>
        </c:ser>
        <c:dLbls>
          <c:showLegendKey val="0"/>
          <c:showVal val="0"/>
          <c:showCatName val="0"/>
          <c:showSerName val="0"/>
          <c:showPercent val="0"/>
          <c:showBubbleSize val="0"/>
        </c:dLbls>
        <c:marker val="1"/>
        <c:smooth val="0"/>
        <c:axId val="91564288"/>
        <c:axId val="91570560"/>
      </c:lineChart>
      <c:dateAx>
        <c:axId val="91564288"/>
        <c:scaling>
          <c:orientation val="minMax"/>
        </c:scaling>
        <c:delete val="1"/>
        <c:axPos val="b"/>
        <c:numFmt formatCode="ge" sourceLinked="1"/>
        <c:majorTickMark val="none"/>
        <c:minorTickMark val="none"/>
        <c:tickLblPos val="none"/>
        <c:crossAx val="91570560"/>
        <c:crosses val="autoZero"/>
        <c:auto val="1"/>
        <c:lblOffset val="100"/>
        <c:baseTimeUnit val="years"/>
      </c:dateAx>
      <c:valAx>
        <c:axId val="915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長崎県　雲仙市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44629</v>
      </c>
      <c r="AM8" s="72"/>
      <c r="AN8" s="72"/>
      <c r="AO8" s="72"/>
      <c r="AP8" s="72"/>
      <c r="AQ8" s="72"/>
      <c r="AR8" s="72"/>
      <c r="AS8" s="72"/>
      <c r="AT8" s="71">
        <f>データ!T6</f>
        <v>214.31</v>
      </c>
      <c r="AU8" s="71"/>
      <c r="AV8" s="71"/>
      <c r="AW8" s="71"/>
      <c r="AX8" s="71"/>
      <c r="AY8" s="71"/>
      <c r="AZ8" s="71"/>
      <c r="BA8" s="71"/>
      <c r="BB8" s="71">
        <f>データ!U6</f>
        <v>208.25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11.59</v>
      </c>
      <c r="Q10" s="71"/>
      <c r="R10" s="71"/>
      <c r="S10" s="71"/>
      <c r="T10" s="71"/>
      <c r="U10" s="71"/>
      <c r="V10" s="71"/>
      <c r="W10" s="71">
        <f>データ!Q6</f>
        <v>100</v>
      </c>
      <c r="X10" s="71"/>
      <c r="Y10" s="71"/>
      <c r="Z10" s="71"/>
      <c r="AA10" s="71"/>
      <c r="AB10" s="71"/>
      <c r="AC10" s="71"/>
      <c r="AD10" s="72">
        <f>データ!R6</f>
        <v>2250</v>
      </c>
      <c r="AE10" s="72"/>
      <c r="AF10" s="72"/>
      <c r="AG10" s="72"/>
      <c r="AH10" s="72"/>
      <c r="AI10" s="72"/>
      <c r="AJ10" s="72"/>
      <c r="AK10" s="2"/>
      <c r="AL10" s="72">
        <f>データ!V6</f>
        <v>5132</v>
      </c>
      <c r="AM10" s="72"/>
      <c r="AN10" s="72"/>
      <c r="AO10" s="72"/>
      <c r="AP10" s="72"/>
      <c r="AQ10" s="72"/>
      <c r="AR10" s="72"/>
      <c r="AS10" s="72"/>
      <c r="AT10" s="71">
        <f>データ!W6</f>
        <v>1.32</v>
      </c>
      <c r="AU10" s="71"/>
      <c r="AV10" s="71"/>
      <c r="AW10" s="71"/>
      <c r="AX10" s="71"/>
      <c r="AY10" s="71"/>
      <c r="AZ10" s="71"/>
      <c r="BA10" s="71"/>
      <c r="BB10" s="71">
        <f>データ!X6</f>
        <v>3887.88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9KIBZ+i48hFzaeUhTlnrJ8h14u7T2QN5fwYk2LLcj376qHBU79pTOoktAqrXh5la4rR5qhsq/P85AYyXKNewYw==" saltValue="tjqqAUSSbjJTKDEjSwd+9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422134</v>
      </c>
      <c r="D6" s="32">
        <f t="shared" si="3"/>
        <v>47</v>
      </c>
      <c r="E6" s="32">
        <f t="shared" si="3"/>
        <v>17</v>
      </c>
      <c r="F6" s="32">
        <f t="shared" si="3"/>
        <v>5</v>
      </c>
      <c r="G6" s="32">
        <f t="shared" si="3"/>
        <v>0</v>
      </c>
      <c r="H6" s="32" t="str">
        <f t="shared" si="3"/>
        <v>長崎県　雲仙市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11.59</v>
      </c>
      <c r="Q6" s="33">
        <f t="shared" si="3"/>
        <v>100</v>
      </c>
      <c r="R6" s="33">
        <f t="shared" si="3"/>
        <v>2250</v>
      </c>
      <c r="S6" s="33">
        <f t="shared" si="3"/>
        <v>44629</v>
      </c>
      <c r="T6" s="33">
        <f t="shared" si="3"/>
        <v>214.31</v>
      </c>
      <c r="U6" s="33">
        <f t="shared" si="3"/>
        <v>208.25</v>
      </c>
      <c r="V6" s="33">
        <f t="shared" si="3"/>
        <v>5132</v>
      </c>
      <c r="W6" s="33">
        <f t="shared" si="3"/>
        <v>1.32</v>
      </c>
      <c r="X6" s="33">
        <f t="shared" si="3"/>
        <v>3887.88</v>
      </c>
      <c r="Y6" s="34">
        <f>IF(Y7="",NA(),Y7)</f>
        <v>67.099999999999994</v>
      </c>
      <c r="Z6" s="34">
        <f t="shared" ref="Z6:AH6" si="4">IF(Z7="",NA(),Z7)</f>
        <v>76.760000000000005</v>
      </c>
      <c r="AA6" s="34">
        <f t="shared" si="4"/>
        <v>80.84</v>
      </c>
      <c r="AB6" s="34">
        <f t="shared" si="4"/>
        <v>81.81</v>
      </c>
      <c r="AC6" s="34">
        <f t="shared" si="4"/>
        <v>100.85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1691.2</v>
      </c>
      <c r="BG6" s="34">
        <f t="shared" ref="BG6:BO6" si="7">IF(BG7="",NA(),BG7)</f>
        <v>1354.65</v>
      </c>
      <c r="BH6" s="34">
        <f t="shared" si="7"/>
        <v>1220.8800000000001</v>
      </c>
      <c r="BI6" s="34">
        <f t="shared" si="7"/>
        <v>3009.19</v>
      </c>
      <c r="BJ6" s="34">
        <f t="shared" si="7"/>
        <v>35.119999999999997</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41.96</v>
      </c>
      <c r="BR6" s="34">
        <f t="shared" ref="BR6:BZ6" si="8">IF(BR7="",NA(),BR7)</f>
        <v>45.69</v>
      </c>
      <c r="BS6" s="34">
        <f t="shared" si="8"/>
        <v>51.55</v>
      </c>
      <c r="BT6" s="34">
        <f t="shared" si="8"/>
        <v>53.1</v>
      </c>
      <c r="BU6" s="34">
        <f t="shared" si="8"/>
        <v>85.31</v>
      </c>
      <c r="BV6" s="34">
        <f t="shared" si="8"/>
        <v>41.04</v>
      </c>
      <c r="BW6" s="34">
        <f t="shared" si="8"/>
        <v>41.08</v>
      </c>
      <c r="BX6" s="34">
        <f t="shared" si="8"/>
        <v>41.34</v>
      </c>
      <c r="BY6" s="34">
        <f t="shared" si="8"/>
        <v>55.32</v>
      </c>
      <c r="BZ6" s="34">
        <f t="shared" si="8"/>
        <v>59.8</v>
      </c>
      <c r="CA6" s="33" t="str">
        <f>IF(CA7="","",IF(CA7="-","【-】","【"&amp;SUBSTITUTE(TEXT(CA7,"#,##0.00"),"-","△")&amp;"】"))</f>
        <v>【60.64】</v>
      </c>
      <c r="CB6" s="34">
        <f>IF(CB7="",NA(),CB7)</f>
        <v>293.8</v>
      </c>
      <c r="CC6" s="34">
        <f t="shared" ref="CC6:CK6" si="9">IF(CC7="",NA(),CC7)</f>
        <v>277.26</v>
      </c>
      <c r="CD6" s="34">
        <f t="shared" si="9"/>
        <v>246.2</v>
      </c>
      <c r="CE6" s="34">
        <f t="shared" si="9"/>
        <v>238</v>
      </c>
      <c r="CF6" s="34">
        <f t="shared" si="9"/>
        <v>149.16</v>
      </c>
      <c r="CG6" s="34">
        <f t="shared" si="9"/>
        <v>357.08</v>
      </c>
      <c r="CH6" s="34">
        <f t="shared" si="9"/>
        <v>378.08</v>
      </c>
      <c r="CI6" s="34">
        <f t="shared" si="9"/>
        <v>357.49</v>
      </c>
      <c r="CJ6" s="34">
        <f t="shared" si="9"/>
        <v>283.17</v>
      </c>
      <c r="CK6" s="34">
        <f t="shared" si="9"/>
        <v>263.76</v>
      </c>
      <c r="CL6" s="33" t="str">
        <f>IF(CL7="","",IF(CL7="-","【-】","【"&amp;SUBSTITUTE(TEXT(CL7,"#,##0.00"),"-","△")&amp;"】"))</f>
        <v>【255.52】</v>
      </c>
      <c r="CM6" s="34">
        <f>IF(CM7="",NA(),CM7)</f>
        <v>48.14</v>
      </c>
      <c r="CN6" s="34">
        <f t="shared" ref="CN6:CV6" si="10">IF(CN7="",NA(),CN7)</f>
        <v>49.06</v>
      </c>
      <c r="CO6" s="34">
        <f t="shared" si="10"/>
        <v>49.87</v>
      </c>
      <c r="CP6" s="34">
        <f t="shared" si="10"/>
        <v>50.18</v>
      </c>
      <c r="CQ6" s="34">
        <f t="shared" si="10"/>
        <v>51</v>
      </c>
      <c r="CR6" s="34">
        <f t="shared" si="10"/>
        <v>45.95</v>
      </c>
      <c r="CS6" s="34">
        <f t="shared" si="10"/>
        <v>44.69</v>
      </c>
      <c r="CT6" s="34">
        <f t="shared" si="10"/>
        <v>44.69</v>
      </c>
      <c r="CU6" s="34">
        <f t="shared" si="10"/>
        <v>60.65</v>
      </c>
      <c r="CV6" s="34">
        <f t="shared" si="10"/>
        <v>51.75</v>
      </c>
      <c r="CW6" s="33" t="str">
        <f>IF(CW7="","",IF(CW7="-","【-】","【"&amp;SUBSTITUTE(TEXT(CW7,"#,##0.00"),"-","△")&amp;"】"))</f>
        <v>【52.49】</v>
      </c>
      <c r="CX6" s="34">
        <f>IF(CX7="",NA(),CX7)</f>
        <v>77.680000000000007</v>
      </c>
      <c r="CY6" s="34">
        <f t="shared" ref="CY6:DG6" si="11">IF(CY7="",NA(),CY7)</f>
        <v>79</v>
      </c>
      <c r="CZ6" s="34">
        <f t="shared" si="11"/>
        <v>80.39</v>
      </c>
      <c r="DA6" s="34">
        <f t="shared" si="11"/>
        <v>81.03</v>
      </c>
      <c r="DB6" s="34">
        <f t="shared" si="11"/>
        <v>81.53</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2">
      <c r="A7" s="27"/>
      <c r="B7" s="36">
        <v>2017</v>
      </c>
      <c r="C7" s="36">
        <v>422134</v>
      </c>
      <c r="D7" s="36">
        <v>47</v>
      </c>
      <c r="E7" s="36">
        <v>17</v>
      </c>
      <c r="F7" s="36">
        <v>5</v>
      </c>
      <c r="G7" s="36">
        <v>0</v>
      </c>
      <c r="H7" s="36" t="s">
        <v>110</v>
      </c>
      <c r="I7" s="36" t="s">
        <v>111</v>
      </c>
      <c r="J7" s="36" t="s">
        <v>112</v>
      </c>
      <c r="K7" s="36" t="s">
        <v>113</v>
      </c>
      <c r="L7" s="36" t="s">
        <v>114</v>
      </c>
      <c r="M7" s="36" t="s">
        <v>115</v>
      </c>
      <c r="N7" s="37" t="s">
        <v>116</v>
      </c>
      <c r="O7" s="37" t="s">
        <v>117</v>
      </c>
      <c r="P7" s="37">
        <v>11.59</v>
      </c>
      <c r="Q7" s="37">
        <v>100</v>
      </c>
      <c r="R7" s="37">
        <v>2250</v>
      </c>
      <c r="S7" s="37">
        <v>44629</v>
      </c>
      <c r="T7" s="37">
        <v>214.31</v>
      </c>
      <c r="U7" s="37">
        <v>208.25</v>
      </c>
      <c r="V7" s="37">
        <v>5132</v>
      </c>
      <c r="W7" s="37">
        <v>1.32</v>
      </c>
      <c r="X7" s="37">
        <v>3887.88</v>
      </c>
      <c r="Y7" s="37">
        <v>67.099999999999994</v>
      </c>
      <c r="Z7" s="37">
        <v>76.760000000000005</v>
      </c>
      <c r="AA7" s="37">
        <v>80.84</v>
      </c>
      <c r="AB7" s="37">
        <v>81.81</v>
      </c>
      <c r="AC7" s="37">
        <v>100.85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1691.2</v>
      </c>
      <c r="BG7" s="37">
        <v>1354.65</v>
      </c>
      <c r="BH7" s="37">
        <v>1220.8800000000001</v>
      </c>
      <c r="BI7" s="37">
        <v>3009.19</v>
      </c>
      <c r="BJ7" s="37">
        <v>35.119999999999997</v>
      </c>
      <c r="BK7" s="37">
        <v>1117.1099999999999</v>
      </c>
      <c r="BL7" s="37">
        <v>1161.05</v>
      </c>
      <c r="BM7" s="37">
        <v>979.89</v>
      </c>
      <c r="BN7" s="37">
        <v>974.93</v>
      </c>
      <c r="BO7" s="37">
        <v>855.8</v>
      </c>
      <c r="BP7" s="37">
        <v>814.89</v>
      </c>
      <c r="BQ7" s="37">
        <v>41.96</v>
      </c>
      <c r="BR7" s="37">
        <v>45.69</v>
      </c>
      <c r="BS7" s="37">
        <v>51.55</v>
      </c>
      <c r="BT7" s="37">
        <v>53.1</v>
      </c>
      <c r="BU7" s="37">
        <v>85.31</v>
      </c>
      <c r="BV7" s="37">
        <v>41.04</v>
      </c>
      <c r="BW7" s="37">
        <v>41.08</v>
      </c>
      <c r="BX7" s="37">
        <v>41.34</v>
      </c>
      <c r="BY7" s="37">
        <v>55.32</v>
      </c>
      <c r="BZ7" s="37">
        <v>59.8</v>
      </c>
      <c r="CA7" s="37">
        <v>60.64</v>
      </c>
      <c r="CB7" s="37">
        <v>293.8</v>
      </c>
      <c r="CC7" s="37">
        <v>277.26</v>
      </c>
      <c r="CD7" s="37">
        <v>246.2</v>
      </c>
      <c r="CE7" s="37">
        <v>238</v>
      </c>
      <c r="CF7" s="37">
        <v>149.16</v>
      </c>
      <c r="CG7" s="37">
        <v>357.08</v>
      </c>
      <c r="CH7" s="37">
        <v>378.08</v>
      </c>
      <c r="CI7" s="37">
        <v>357.49</v>
      </c>
      <c r="CJ7" s="37">
        <v>283.17</v>
      </c>
      <c r="CK7" s="37">
        <v>263.76</v>
      </c>
      <c r="CL7" s="37">
        <v>255.52</v>
      </c>
      <c r="CM7" s="37">
        <v>48.14</v>
      </c>
      <c r="CN7" s="37">
        <v>49.06</v>
      </c>
      <c r="CO7" s="37">
        <v>49.87</v>
      </c>
      <c r="CP7" s="37">
        <v>50.18</v>
      </c>
      <c r="CQ7" s="37">
        <v>51</v>
      </c>
      <c r="CR7" s="37">
        <v>45.95</v>
      </c>
      <c r="CS7" s="37">
        <v>44.69</v>
      </c>
      <c r="CT7" s="37">
        <v>44.69</v>
      </c>
      <c r="CU7" s="37">
        <v>60.65</v>
      </c>
      <c r="CV7" s="37">
        <v>51.75</v>
      </c>
      <c r="CW7" s="37">
        <v>52.49</v>
      </c>
      <c r="CX7" s="37">
        <v>77.680000000000007</v>
      </c>
      <c r="CY7" s="37">
        <v>79</v>
      </c>
      <c r="CZ7" s="37">
        <v>80.39</v>
      </c>
      <c r="DA7" s="37">
        <v>81.03</v>
      </c>
      <c r="DB7" s="37">
        <v>81.53</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2019-02-28T07:28:18Z</cp:lastPrinted>
  <dcterms:created xsi:type="dcterms:W3CDTF">2018-12-03T09:30:25Z</dcterms:created>
  <dcterms:modified xsi:type="dcterms:W3CDTF">2019-02-28T07:28:21Z</dcterms:modified>
  <cp:category/>
</cp:coreProperties>
</file>