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10 地域政策課\商工観光係\公営企業関係\公営企業決算統計\29年度（30年度報告）\補足調査\経営比較分析表\"/>
    </mc:Choice>
  </mc:AlternateContent>
  <workbookProtection workbookAlgorithmName="SHA-512" workbookHashValue="JkeqHkl3quofWLbVDhVfqIKOLRXzYK4uWbvQBAtQaSlpBxSHTIuwm+lS9qJr+PIuUzynX9wyyRRK8nksgIC8xA==" workbookSaltValue="yDQl3SX0Ru0e5XklZcZAw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IX52" i="4"/>
  <c r="IX30" i="4"/>
  <c r="BV76" i="4"/>
  <c r="FJ52" i="4"/>
  <c r="ML76" i="4"/>
  <c r="BV52" i="4"/>
  <c r="FJ30" i="4"/>
  <c r="BV30" i="4"/>
  <c r="C11" i="5"/>
  <c r="D11" i="5"/>
  <c r="E11" i="5"/>
  <c r="B11" i="5"/>
  <c r="EH52" i="4" l="1"/>
  <c r="LJ76" i="4"/>
  <c r="AT52" i="4"/>
  <c r="EH30" i="4"/>
  <c r="HV76" i="4"/>
  <c r="LJ52" i="4"/>
  <c r="AT30" i="4"/>
  <c r="HV52" i="4"/>
  <c r="AT76" i="4"/>
  <c r="HV30" i="4"/>
  <c r="AF76" i="4"/>
  <c r="DT52" i="4"/>
  <c r="HH30" i="4"/>
  <c r="DT30" i="4"/>
  <c r="KV76" i="4"/>
  <c r="AF52" i="4"/>
  <c r="HH76" i="4"/>
  <c r="KV52" i="4"/>
  <c r="AF30" i="4"/>
  <c r="HH52" i="4"/>
  <c r="R30" i="4"/>
  <c r="GT52" i="4"/>
  <c r="R76" i="4"/>
  <c r="DF52" i="4"/>
  <c r="GT30" i="4"/>
  <c r="KH76" i="4"/>
  <c r="R52" i="4"/>
  <c r="DF30" i="4"/>
  <c r="GT76" i="4"/>
  <c r="KH52" i="4"/>
  <c r="IJ76" i="4"/>
  <c r="LX52" i="4"/>
  <c r="BH30" i="4"/>
  <c r="IJ52" i="4"/>
  <c r="BH76" i="4"/>
  <c r="EV52" i="4"/>
  <c r="IJ30" i="4"/>
  <c r="LX76" i="4"/>
  <c r="BH52" i="4"/>
  <c r="EV30" i="4"/>
</calcChain>
</file>

<file path=xl/sharedStrings.xml><?xml version="1.0" encoding="utf-8"?>
<sst xmlns="http://schemas.openxmlformats.org/spreadsheetml/2006/main" count="312" uniqueCount="149">
  <si>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</si>
  <si>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</si>
  <si>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</si>
  <si>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</si>
  <si>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</si>
  <si>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</si>
  <si>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</si>
  <si>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</si>
  <si>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</si>
  <si>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</si>
  <si>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</si>
  <si>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</si>
  <si>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</si>
  <si>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</si>
  <si>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</si>
  <si>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</si>
  <si>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</si>
  <si>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</si>
  <si>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</si>
  <si>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</si>
  <si>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</si>
  <si>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</si>
  <si>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</si>
  <si>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</si>
  <si>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</si>
  <si>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</si>
  <si>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</si>
  <si>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</si>
  <si>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</si>
  <si>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</si>
  <si>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</si>
  <si>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</si>
  <si>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</si>
  <si>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</si>
  <si>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</si>
  <si>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</si>
  <si>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</si>
  <si>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</si>
  <si>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</si>
  <si>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</si>
  <si>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</si>
  <si>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</si>
  <si>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</si>
  <si>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</si>
  <si>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</si>
  <si>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</si>
  <si>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</si>
  <si>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</si>
  <si>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</si>
  <si>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</si>
  <si>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</si>
  <si>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</si>
  <si>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</si>
  <si>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</si>
  <si>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</si>
  <si>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</si>
  <si>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</si>
  <si>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</si>
  <si>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</si>
  <si>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</si>
  <si>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</si>
  <si>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</si>
  <si>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</si>
  <si>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</si>
  <si>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</si>
  <si>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</si>
  <si>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</si>
  <si>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</si>
  <si>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</si>
  <si>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</si>
  <si>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</si>
  <si>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</si>
  <si>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</si>
  <si>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</si>
  <si>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</si>
  <si>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</si>
  <si>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</si>
  <si>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</si>
  <si>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</si>
  <si>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</si>
  <si>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</si>
  <si>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</si>
  <si>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</si>
  <si>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</si>
  <si>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</si>
  <si>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</si>
  <si>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</si>
  <si>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</si>
  <si>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</si>
  <si>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</si>
  <si>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</si>
  <si>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</si>
  <si>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</si>
  <si>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</si>
  <si>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</si>
  <si>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</si>
  <si>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</si>
  <si>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</si>
  <si>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</si>
  <si>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</si>
  <si>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</si>
  <si>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</si>
  <si>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</si>
  <si>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</si>
  <si>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</si>
  <si>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</si>
  <si>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</si>
  <si>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</si>
  <si>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</si>
  <si>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</si>
  <si>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</si>
  <si>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</si>
  <si>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</si>
  <si>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</si>
  <si>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</si>
  <si>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</si>
  <si>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</si>
  <si>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</si>
  <si>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</si>
  <si>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</si>
  <si>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</si>
  <si>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</si>
  <si>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</si>
  <si>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</si>
  <si>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</si>
  <si>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</si>
  <si>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</si>
  <si>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</si>
  <si>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</si>
  <si>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川棚町</t>
  </si>
  <si>
    <t>くじゃく荘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</si>
  <si>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</si>
  <si>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</si>
  <si>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</si>
  <si>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</si>
  <si>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</si>
  <si>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</si>
  <si>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</si>
  <si>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</si>
  <si>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</si>
  <si>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</si>
  <si>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</si>
  <si>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</si>
  <si>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</si>
  <si>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</si>
  <si>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町の宿泊客数は増加傾向にあり、宿泊需要は高まっていると考えられる。一方、当該施設の宿泊客数は増加傾向にあるものの、年度により増減が見られるため、指定管理者制度の継続により民間のノウハウを活用して集客を図り、安定した収益の増加に努める。</t>
    <rPh sb="1" eb="3">
      <t>ホンチョウ</t>
    </rPh>
    <rPh sb="4" eb="6">
      <t>シュクハク</t>
    </rPh>
    <rPh sb="6" eb="7">
      <t>キャク</t>
    </rPh>
    <rPh sb="7" eb="8">
      <t>スウ</t>
    </rPh>
    <rPh sb="9" eb="11">
      <t>ゾウカ</t>
    </rPh>
    <rPh sb="11" eb="13">
      <t>ケイコウ</t>
    </rPh>
    <rPh sb="17" eb="19">
      <t>シュクハク</t>
    </rPh>
    <rPh sb="19" eb="21">
      <t>ジュヨウ</t>
    </rPh>
    <rPh sb="22" eb="23">
      <t>タカ</t>
    </rPh>
    <rPh sb="29" eb="30">
      <t>カンガ</t>
    </rPh>
    <rPh sb="35" eb="37">
      <t>イッポウ</t>
    </rPh>
    <rPh sb="38" eb="40">
      <t>トウガイ</t>
    </rPh>
    <rPh sb="40" eb="42">
      <t>シセツ</t>
    </rPh>
    <rPh sb="46" eb="47">
      <t>スウ</t>
    </rPh>
    <rPh sb="48" eb="50">
      <t>ゾウカ</t>
    </rPh>
    <rPh sb="50" eb="52">
      <t>ケイコウ</t>
    </rPh>
    <rPh sb="59" eb="61">
      <t>ネンド</t>
    </rPh>
    <rPh sb="64" eb="66">
      <t>ゾウゲン</t>
    </rPh>
    <rPh sb="67" eb="68">
      <t>ミ</t>
    </rPh>
    <rPh sb="74" eb="76">
      <t>シテイ</t>
    </rPh>
    <rPh sb="76" eb="79">
      <t>カンリシャ</t>
    </rPh>
    <rPh sb="79" eb="81">
      <t>セイド</t>
    </rPh>
    <rPh sb="82" eb="84">
      <t>ケイゾク</t>
    </rPh>
    <rPh sb="87" eb="89">
      <t>ミンカン</t>
    </rPh>
    <rPh sb="95" eb="97">
      <t>カツヨウ</t>
    </rPh>
    <rPh sb="99" eb="101">
      <t>シュウキャク</t>
    </rPh>
    <rPh sb="102" eb="103">
      <t>ハカ</t>
    </rPh>
    <rPh sb="105" eb="107">
      <t>アンテイ</t>
    </rPh>
    <rPh sb="109" eb="111">
      <t>シュウエキ</t>
    </rPh>
    <rPh sb="112" eb="114">
      <t>ゾウカ</t>
    </rPh>
    <rPh sb="115" eb="116">
      <t>ツト</t>
    </rPh>
    <phoneticPr fontId="5"/>
  </si>
  <si>
    <t>　当該施設については、指定管理者制度（利用料金制）により運営を行っている。
①収益的収支比率は100％を下回り、単年度収支が赤字の状態が続いている。また②他会計補助金比率は本年度は平均値を下回っているが、年度により数値の増減が大きく、公営企業の安定した独立採算が取れていない状況と言える。
　ただし、平成8～9年度に施工した施設の大規模改築に係る地方債の償還が平成29年度で終了したことから、今後は繰入金が減少し、経営指標が改善することが見込まれる。
　また⑥売上高GOP比率及び⑦EBITDAは、年度により増減があるものの平均値を上回っており、今後も④定員稼働率を持続しながら、更なる収益確保に努める必要がある。</t>
    <rPh sb="1" eb="3">
      <t>トウガイ</t>
    </rPh>
    <rPh sb="3" eb="5">
      <t>シセツ</t>
    </rPh>
    <rPh sb="11" eb="13">
      <t>シテイ</t>
    </rPh>
    <rPh sb="13" eb="16">
      <t>カンリシャ</t>
    </rPh>
    <rPh sb="16" eb="18">
      <t>セイド</t>
    </rPh>
    <rPh sb="19" eb="21">
      <t>リヨウ</t>
    </rPh>
    <rPh sb="21" eb="23">
      <t>リョウキン</t>
    </rPh>
    <rPh sb="28" eb="30">
      <t>ウンエイ</t>
    </rPh>
    <rPh sb="31" eb="32">
      <t>オコナ</t>
    </rPh>
    <rPh sb="39" eb="42">
      <t>シュウエキテキ</t>
    </rPh>
    <rPh sb="42" eb="44">
      <t>シュウシ</t>
    </rPh>
    <rPh sb="44" eb="46">
      <t>ヒリツ</t>
    </rPh>
    <rPh sb="52" eb="54">
      <t>シタマワ</t>
    </rPh>
    <rPh sb="56" eb="59">
      <t>タンネンド</t>
    </rPh>
    <rPh sb="59" eb="61">
      <t>シュウシ</t>
    </rPh>
    <rPh sb="62" eb="64">
      <t>アカジ</t>
    </rPh>
    <rPh sb="65" eb="67">
      <t>ジョウタイ</t>
    </rPh>
    <rPh sb="68" eb="69">
      <t>ツヅ</t>
    </rPh>
    <rPh sb="77" eb="78">
      <t>タ</t>
    </rPh>
    <rPh sb="78" eb="80">
      <t>カイケイ</t>
    </rPh>
    <rPh sb="80" eb="83">
      <t>ホジョキン</t>
    </rPh>
    <rPh sb="83" eb="85">
      <t>ヒリツ</t>
    </rPh>
    <rPh sb="86" eb="89">
      <t>ホンネンド</t>
    </rPh>
    <rPh sb="90" eb="93">
      <t>ヘイキンチ</t>
    </rPh>
    <rPh sb="94" eb="96">
      <t>シタマワ</t>
    </rPh>
    <rPh sb="102" eb="104">
      <t>ネンド</t>
    </rPh>
    <rPh sb="107" eb="109">
      <t>スウチ</t>
    </rPh>
    <rPh sb="110" eb="112">
      <t>ゾウゲン</t>
    </rPh>
    <rPh sb="113" eb="114">
      <t>オオ</t>
    </rPh>
    <rPh sb="117" eb="119">
      <t>コウエイ</t>
    </rPh>
    <rPh sb="119" eb="121">
      <t>キギョウ</t>
    </rPh>
    <rPh sb="122" eb="124">
      <t>アンテイ</t>
    </rPh>
    <rPh sb="126" eb="128">
      <t>ドクリツ</t>
    </rPh>
    <rPh sb="128" eb="130">
      <t>サイサン</t>
    </rPh>
    <rPh sb="131" eb="132">
      <t>ト</t>
    </rPh>
    <rPh sb="137" eb="139">
      <t>ジョウキョウ</t>
    </rPh>
    <rPh sb="140" eb="141">
      <t>イ</t>
    </rPh>
    <rPh sb="150" eb="152">
      <t>ヘイセイ</t>
    </rPh>
    <rPh sb="155" eb="157">
      <t>ネンド</t>
    </rPh>
    <rPh sb="158" eb="160">
      <t>セコウ</t>
    </rPh>
    <rPh sb="162" eb="164">
      <t>シセツ</t>
    </rPh>
    <rPh sb="165" eb="168">
      <t>ダイキボ</t>
    </rPh>
    <rPh sb="168" eb="170">
      <t>カイチク</t>
    </rPh>
    <rPh sb="171" eb="172">
      <t>カカ</t>
    </rPh>
    <rPh sb="173" eb="176">
      <t>チホウサイ</t>
    </rPh>
    <rPh sb="177" eb="179">
      <t>ショウカン</t>
    </rPh>
    <rPh sb="180" eb="182">
      <t>ヘイセイ</t>
    </rPh>
    <rPh sb="184" eb="186">
      <t>ネンド</t>
    </rPh>
    <rPh sb="187" eb="189">
      <t>シュウリョウ</t>
    </rPh>
    <rPh sb="196" eb="198">
      <t>コンゴ</t>
    </rPh>
    <rPh sb="199" eb="201">
      <t>クリイレ</t>
    </rPh>
    <rPh sb="201" eb="202">
      <t>キン</t>
    </rPh>
    <rPh sb="203" eb="205">
      <t>ゲンショウ</t>
    </rPh>
    <rPh sb="207" eb="209">
      <t>ケイエイ</t>
    </rPh>
    <rPh sb="209" eb="211">
      <t>シヒョウ</t>
    </rPh>
    <rPh sb="212" eb="214">
      <t>カイゼン</t>
    </rPh>
    <rPh sb="219" eb="221">
      <t>ミコ</t>
    </rPh>
    <rPh sb="230" eb="232">
      <t>ウリアゲ</t>
    </rPh>
    <rPh sb="232" eb="233">
      <t>ダカ</t>
    </rPh>
    <rPh sb="236" eb="238">
      <t>ヒリツ</t>
    </rPh>
    <rPh sb="238" eb="239">
      <t>オヨ</t>
    </rPh>
    <rPh sb="249" eb="251">
      <t>ネンド</t>
    </rPh>
    <rPh sb="254" eb="256">
      <t>ゾウゲン</t>
    </rPh>
    <rPh sb="262" eb="265">
      <t>ヘイキンチ</t>
    </rPh>
    <rPh sb="266" eb="268">
      <t>ウワマワ</t>
    </rPh>
    <rPh sb="273" eb="275">
      <t>コンゴ</t>
    </rPh>
    <rPh sb="277" eb="279">
      <t>テイイン</t>
    </rPh>
    <rPh sb="279" eb="281">
      <t>カドウ</t>
    </rPh>
    <rPh sb="281" eb="282">
      <t>リツ</t>
    </rPh>
    <rPh sb="283" eb="285">
      <t>ジゾク</t>
    </rPh>
    <rPh sb="290" eb="291">
      <t>サラ</t>
    </rPh>
    <rPh sb="293" eb="295">
      <t>シュウエキ</t>
    </rPh>
    <rPh sb="295" eb="297">
      <t>カクホ</t>
    </rPh>
    <rPh sb="298" eb="299">
      <t>ツト</t>
    </rPh>
    <rPh sb="301" eb="303">
      <t>ヒツヨウ</t>
    </rPh>
    <phoneticPr fontId="5"/>
  </si>
  <si>
    <t>　⑫企業債残高対料金収入比率は地方債償還に伴い年々減少しており、平成29年度で償還が終了している。
　しかし、施設の大規模改修によるリニューアルオープンから21年が経過し、建物及び付帯設備の修繕が恒常的に必要となっており、今後も計画的な設備投資を行う。　</t>
    <rPh sb="2" eb="4">
      <t>キギョウ</t>
    </rPh>
    <rPh sb="4" eb="5">
      <t>サイ</t>
    </rPh>
    <rPh sb="5" eb="7">
      <t>ザンダカ</t>
    </rPh>
    <rPh sb="7" eb="8">
      <t>タイ</t>
    </rPh>
    <rPh sb="8" eb="10">
      <t>リョウキン</t>
    </rPh>
    <rPh sb="10" eb="12">
      <t>シュウニュウ</t>
    </rPh>
    <rPh sb="12" eb="14">
      <t>ヒリツ</t>
    </rPh>
    <rPh sb="15" eb="18">
      <t>チホウサイ</t>
    </rPh>
    <rPh sb="18" eb="20">
      <t>ショウカン</t>
    </rPh>
    <rPh sb="21" eb="22">
      <t>トモナ</t>
    </rPh>
    <rPh sb="23" eb="25">
      <t>ネンネン</t>
    </rPh>
    <rPh sb="25" eb="27">
      <t>ゲンショウ</t>
    </rPh>
    <rPh sb="32" eb="34">
      <t>ヘイセイ</t>
    </rPh>
    <rPh sb="36" eb="38">
      <t>ネンド</t>
    </rPh>
    <rPh sb="39" eb="41">
      <t>ショウカン</t>
    </rPh>
    <rPh sb="42" eb="44">
      <t>シュウリョウ</t>
    </rPh>
    <rPh sb="55" eb="57">
      <t>シセツ</t>
    </rPh>
    <rPh sb="58" eb="61">
      <t>ダイキボ</t>
    </rPh>
    <rPh sb="61" eb="63">
      <t>カイシュウ</t>
    </rPh>
    <rPh sb="80" eb="81">
      <t>ネン</t>
    </rPh>
    <rPh sb="82" eb="84">
      <t>ケイカ</t>
    </rPh>
    <rPh sb="86" eb="88">
      <t>タテモノ</t>
    </rPh>
    <rPh sb="88" eb="89">
      <t>オヨ</t>
    </rPh>
    <rPh sb="90" eb="92">
      <t>フタイ</t>
    </rPh>
    <rPh sb="92" eb="94">
      <t>セツビ</t>
    </rPh>
    <rPh sb="95" eb="97">
      <t>シュウゼン</t>
    </rPh>
    <rPh sb="98" eb="101">
      <t>コウジョウテキ</t>
    </rPh>
    <rPh sb="102" eb="104">
      <t>ヒツヨウ</t>
    </rPh>
    <rPh sb="111" eb="113">
      <t>コンゴ</t>
    </rPh>
    <rPh sb="114" eb="117">
      <t>ケイカクテキ</t>
    </rPh>
    <rPh sb="118" eb="120">
      <t>セツビ</t>
    </rPh>
    <rPh sb="120" eb="122">
      <t>トウシ</t>
    </rPh>
    <rPh sb="123" eb="124">
      <t>オコナ</t>
    </rPh>
    <phoneticPr fontId="5"/>
  </si>
  <si>
    <t>　当該宿泊施設は、平成19年度以降、指定管理者制度（利用料金制）を導入し、民間活用による運営を行っている。
　しかし、今後は少子高齢化による利用客の減少や施設の老朽化に伴う維持費の増加などが想定されるため、経常経費の見直しや計画的な設備更新を行い、指定管理者と連携して健全で安定的な施設運営に取り組んでいく。</t>
    <rPh sb="1" eb="3">
      <t>トウガイ</t>
    </rPh>
    <rPh sb="3" eb="5">
      <t>シュクハク</t>
    </rPh>
    <rPh sb="5" eb="7">
      <t>シセツ</t>
    </rPh>
    <rPh sb="9" eb="11">
      <t>ヘイセイ</t>
    </rPh>
    <rPh sb="13" eb="15">
      <t>ネンド</t>
    </rPh>
    <rPh sb="15" eb="17">
      <t>イコウ</t>
    </rPh>
    <rPh sb="18" eb="20">
      <t>シテイ</t>
    </rPh>
    <rPh sb="20" eb="23">
      <t>カンリシャ</t>
    </rPh>
    <rPh sb="23" eb="25">
      <t>セイド</t>
    </rPh>
    <rPh sb="26" eb="28">
      <t>リヨウ</t>
    </rPh>
    <rPh sb="28" eb="31">
      <t>リョウキンセイ</t>
    </rPh>
    <rPh sb="33" eb="35">
      <t>ドウニュウ</t>
    </rPh>
    <rPh sb="37" eb="39">
      <t>ミンカン</t>
    </rPh>
    <rPh sb="39" eb="41">
      <t>カツヨウ</t>
    </rPh>
    <rPh sb="44" eb="46">
      <t>ウンエイ</t>
    </rPh>
    <rPh sb="47" eb="48">
      <t>オコナ</t>
    </rPh>
    <rPh sb="59" eb="61">
      <t>コンゴ</t>
    </rPh>
    <rPh sb="62" eb="64">
      <t>ショウシ</t>
    </rPh>
    <rPh sb="64" eb="67">
      <t>コウレイカ</t>
    </rPh>
    <rPh sb="70" eb="73">
      <t>リヨウキャク</t>
    </rPh>
    <rPh sb="74" eb="76">
      <t>ゲンショウ</t>
    </rPh>
    <rPh sb="77" eb="79">
      <t>シセツ</t>
    </rPh>
    <rPh sb="80" eb="83">
      <t>ロウキュウカ</t>
    </rPh>
    <rPh sb="84" eb="85">
      <t>トモナ</t>
    </rPh>
    <rPh sb="86" eb="89">
      <t>イジヒ</t>
    </rPh>
    <rPh sb="90" eb="92">
      <t>ゾウカ</t>
    </rPh>
    <rPh sb="95" eb="97">
      <t>ソウテイ</t>
    </rPh>
    <rPh sb="103" eb="105">
      <t>ケイジョウ</t>
    </rPh>
    <rPh sb="105" eb="107">
      <t>ケイヒ</t>
    </rPh>
    <rPh sb="108" eb="110">
      <t>ミナオ</t>
    </rPh>
    <rPh sb="112" eb="115">
      <t>ケイカクテキ</t>
    </rPh>
    <rPh sb="116" eb="118">
      <t>セツビ</t>
    </rPh>
    <rPh sb="118" eb="120">
      <t>コウシン</t>
    </rPh>
    <rPh sb="121" eb="122">
      <t>オコナ</t>
    </rPh>
    <rPh sb="124" eb="126">
      <t>シテイ</t>
    </rPh>
    <rPh sb="126" eb="129">
      <t>カンリシャ</t>
    </rPh>
    <rPh sb="130" eb="132">
      <t>レンケイ</t>
    </rPh>
    <rPh sb="134" eb="136">
      <t>ケンゼン</t>
    </rPh>
    <rPh sb="137" eb="140">
      <t>アンテイテキ</t>
    </rPh>
    <rPh sb="141" eb="143">
      <t>シセツ</t>
    </rPh>
    <rPh sb="143" eb="145">
      <t>ウンエイ</t>
    </rPh>
    <rPh sb="146" eb="147">
      <t>ト</t>
    </rPh>
    <rPh sb="148" eb="149">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</si>
</sst>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318</c:v>
                </c:pt>
                <c:pt idx="1">
                  <c:v>193</c:v>
                </c:pt>
                <c:pt idx="2">
                  <c:v>0</c:v>
                </c:pt>
                <c:pt idx="3">
                  <c:v>11</c:v>
                </c:pt>
                <c:pt idx="4">
                  <c:v>0</c:v>
                </c:pt>
              </c:numCache>
            </c:numRef>
          </c:val>
          <c:extLst xmlns:c16r2="http://schemas.microsoft.com/office/drawing/2015/06/chart">
            <c:ext xmlns:c16="http://schemas.microsoft.com/office/drawing/2014/chart" uri="{C3380CC4-5D6E-409C-BE32-E72D297353CC}">
              <c16:uniqueId val="{00000000-CFA6-4D46-A967-974DDCF4EC5C}"/>
            </c:ext>
          </c:extLst>
        </c:ser>
        <c:dLbls>
          <c:showLegendKey val="0"/>
          <c:showVal val="0"/>
          <c:showCatName val="0"/>
          <c:showSerName val="0"/>
          <c:showPercent val="0"/>
          <c:showBubbleSize val="0"/>
        </c:dLbls>
        <c:gapWidth val="150"/>
        <c:axId val="199166960"/>
        <c:axId val="19916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400</c:v>
                </c:pt>
                <c:pt idx="1">
                  <c:v>525</c:v>
                </c:pt>
                <c:pt idx="2">
                  <c:v>503</c:v>
                </c:pt>
                <c:pt idx="3">
                  <c:v>457</c:v>
                </c:pt>
                <c:pt idx="4">
                  <c:v>1153</c:v>
                </c:pt>
              </c:numCache>
            </c:numRef>
          </c:val>
          <c:smooth val="0"/>
          <c:extLst xmlns:c16r2="http://schemas.microsoft.com/office/drawing/2015/06/chart">
            <c:ext xmlns:c16="http://schemas.microsoft.com/office/drawing/2014/chart" uri="{C3380CC4-5D6E-409C-BE32-E72D297353CC}">
              <c16:uniqueId val="{00000001-CFA6-4D46-A967-974DDCF4EC5C}"/>
            </c:ext>
          </c:extLst>
        </c:ser>
        <c:dLbls>
          <c:showLegendKey val="0"/>
          <c:showVal val="0"/>
          <c:showCatName val="0"/>
          <c:showSerName val="0"/>
          <c:showPercent val="0"/>
          <c:showBubbleSize val="0"/>
        </c:dLbls>
        <c:marker val="1"/>
        <c:smooth val="0"/>
        <c:axId val="199166960"/>
        <c:axId val="199167344"/>
      </c:lineChart>
      <c:dateAx>
        <c:axId val="199166960"/>
        <c:scaling>
          <c:orientation val="minMax"/>
        </c:scaling>
        <c:delete val="1"/>
        <c:axPos val="b"/>
        <c:numFmt formatCode="ge" sourceLinked="1"/>
        <c:majorTickMark val="none"/>
        <c:minorTickMark val="none"/>
        <c:tickLblPos val="none"/>
        <c:crossAx val="199167344"/>
        <c:crosses val="autoZero"/>
        <c:auto val="1"/>
        <c:lblOffset val="100"/>
        <c:baseTimeUnit val="years"/>
      </c:dateAx>
      <c:valAx>
        <c:axId val="19916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16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65F0-40A5-8657-43BE0F553B8D}"/>
            </c:ext>
          </c:extLst>
        </c:ser>
        <c:dLbls>
          <c:showLegendKey val="0"/>
          <c:showVal val="0"/>
          <c:showCatName val="0"/>
          <c:showSerName val="0"/>
          <c:showPercent val="0"/>
          <c:showBubbleSize val="0"/>
        </c:dLbls>
        <c:gapWidth val="150"/>
        <c:axId val="199823632"/>
        <c:axId val="19982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65F0-40A5-8657-43BE0F553B8D}"/>
            </c:ext>
          </c:extLst>
        </c:ser>
        <c:dLbls>
          <c:showLegendKey val="0"/>
          <c:showVal val="0"/>
          <c:showCatName val="0"/>
          <c:showSerName val="0"/>
          <c:showPercent val="0"/>
          <c:showBubbleSize val="0"/>
        </c:dLbls>
        <c:marker val="1"/>
        <c:smooth val="0"/>
        <c:axId val="199823632"/>
        <c:axId val="199823240"/>
      </c:lineChart>
      <c:dateAx>
        <c:axId val="199823632"/>
        <c:scaling>
          <c:orientation val="minMax"/>
        </c:scaling>
        <c:delete val="1"/>
        <c:axPos val="b"/>
        <c:numFmt formatCode="ge" sourceLinked="1"/>
        <c:majorTickMark val="none"/>
        <c:minorTickMark val="none"/>
        <c:tickLblPos val="none"/>
        <c:crossAx val="199823240"/>
        <c:crosses val="autoZero"/>
        <c:auto val="1"/>
        <c:lblOffset val="100"/>
        <c:baseTimeUnit val="years"/>
      </c:dateAx>
      <c:valAx>
        <c:axId val="199823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2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2.8999999999999998E-3</c:v>
                </c:pt>
                <c:pt idx="1">
                  <c:v>3.5000000000000001E-3</c:v>
                </c:pt>
                <c:pt idx="2">
                  <c:v>3.7000000000000002E-3</c:v>
                </c:pt>
                <c:pt idx="3">
                  <c:v>3.5999999999999999E-3</c:v>
                </c:pt>
                <c:pt idx="4">
                  <c:v>4.4000000000000003E-3</c:v>
                </c:pt>
              </c:numCache>
            </c:numRef>
          </c:val>
          <c:smooth val="0"/>
          <c:extLst xmlns:c16r2="http://schemas.microsoft.com/office/drawing/2015/06/chart">
            <c:ext xmlns:c16="http://schemas.microsoft.com/office/drawing/2014/chart" uri="{C3380CC4-5D6E-409C-BE32-E72D297353CC}">
              <c16:uniqueId val="{00000000-7592-4914-AA15-91CE6E762136}"/>
            </c:ext>
          </c:extLst>
        </c:ser>
        <c:dLbls>
          <c:showLegendKey val="0"/>
          <c:showVal val="0"/>
          <c:showCatName val="0"/>
          <c:showSerName val="0"/>
          <c:showPercent val="0"/>
          <c:showBubbleSize val="0"/>
        </c:dLbls>
        <c:marker val="1"/>
        <c:smooth val="0"/>
        <c:axId val="199336864"/>
        <c:axId val="19933725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2E-3</c:v>
                </c:pt>
                <c:pt idx="1">
                  <c:v>2.2000000000000001E-3</c:v>
                </c:pt>
                <c:pt idx="2">
                  <c:v>2E-3</c:v>
                </c:pt>
                <c:pt idx="3">
                  <c:v>2.3999999999999998E-3</c:v>
                </c:pt>
                <c:pt idx="4">
                  <c:v>2.2000000000000001E-3</c:v>
                </c:pt>
              </c:numCache>
            </c:numRef>
          </c:val>
          <c:smooth val="0"/>
          <c:extLst xmlns:c16r2="http://schemas.microsoft.com/office/drawing/2015/06/chart">
            <c:ext xmlns:c16="http://schemas.microsoft.com/office/drawing/2014/chart" uri="{C3380CC4-5D6E-409C-BE32-E72D297353CC}">
              <c16:uniqueId val="{00000001-7592-4914-AA15-91CE6E762136}"/>
            </c:ext>
          </c:extLst>
        </c:ser>
        <c:dLbls>
          <c:showLegendKey val="0"/>
          <c:showVal val="0"/>
          <c:showCatName val="0"/>
          <c:showSerName val="0"/>
          <c:showPercent val="0"/>
          <c:showBubbleSize val="0"/>
        </c:dLbls>
        <c:marker val="1"/>
        <c:smooth val="0"/>
        <c:axId val="199338040"/>
        <c:axId val="199337648"/>
      </c:lineChart>
      <c:dateAx>
        <c:axId val="19933686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99337256"/>
        <c:crosses val="autoZero"/>
        <c:auto val="1"/>
        <c:lblOffset val="100"/>
        <c:baseTimeUnit val="years"/>
      </c:dateAx>
      <c:valAx>
        <c:axId val="199337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336864"/>
        <c:crosses val="autoZero"/>
        <c:crossBetween val="between"/>
      </c:valAx>
      <c:valAx>
        <c:axId val="19933764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99338040"/>
        <c:crosses val="max"/>
        <c:crossBetween val="between"/>
      </c:valAx>
      <c:dateAx>
        <c:axId val="199338040"/>
        <c:scaling>
          <c:orientation val="minMax"/>
        </c:scaling>
        <c:delete val="1"/>
        <c:axPos val="b"/>
        <c:numFmt formatCode="ge" sourceLinked="1"/>
        <c:majorTickMark val="out"/>
        <c:minorTickMark val="none"/>
        <c:tickLblPos val="nextTo"/>
        <c:crossAx val="199337648"/>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96.1</c:v>
                </c:pt>
                <c:pt idx="1">
                  <c:v>92.3</c:v>
                </c:pt>
                <c:pt idx="2">
                  <c:v>0</c:v>
                </c:pt>
                <c:pt idx="3">
                  <c:v>90.2</c:v>
                </c:pt>
                <c:pt idx="4">
                  <c:v>0</c:v>
                </c:pt>
              </c:numCache>
            </c:numRef>
          </c:val>
          <c:extLst xmlns:c16r2="http://schemas.microsoft.com/office/drawing/2015/06/chart">
            <c:ext xmlns:c16="http://schemas.microsoft.com/office/drawing/2014/chart" uri="{C3380CC4-5D6E-409C-BE32-E72D297353CC}">
              <c16:uniqueId val="{00000000-B9B8-4CD4-A7E5-7BED1FB751F4}"/>
            </c:ext>
          </c:extLst>
        </c:ser>
        <c:dLbls>
          <c:showLegendKey val="0"/>
          <c:showVal val="0"/>
          <c:showCatName val="0"/>
          <c:showSerName val="0"/>
          <c:showPercent val="0"/>
          <c:showBubbleSize val="0"/>
        </c:dLbls>
        <c:gapWidth val="150"/>
        <c:axId val="199007968"/>
        <c:axId val="19917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29.8</c:v>
                </c:pt>
                <c:pt idx="1">
                  <c:v>25.3</c:v>
                </c:pt>
                <c:pt idx="2">
                  <c:v>23</c:v>
                </c:pt>
                <c:pt idx="3">
                  <c:v>21.8</c:v>
                </c:pt>
                <c:pt idx="4">
                  <c:v>15.7</c:v>
                </c:pt>
              </c:numCache>
            </c:numRef>
          </c:val>
          <c:smooth val="0"/>
          <c:extLst xmlns:c16r2="http://schemas.microsoft.com/office/drawing/2015/06/chart">
            <c:ext xmlns:c16="http://schemas.microsoft.com/office/drawing/2014/chart" uri="{C3380CC4-5D6E-409C-BE32-E72D297353CC}">
              <c16:uniqueId val="{00000001-B9B8-4CD4-A7E5-7BED1FB751F4}"/>
            </c:ext>
          </c:extLst>
        </c:ser>
        <c:dLbls>
          <c:showLegendKey val="0"/>
          <c:showVal val="0"/>
          <c:showCatName val="0"/>
          <c:showSerName val="0"/>
          <c:showPercent val="0"/>
          <c:showBubbleSize val="0"/>
        </c:dLbls>
        <c:marker val="1"/>
        <c:smooth val="0"/>
        <c:axId val="199007968"/>
        <c:axId val="199174072"/>
      </c:lineChart>
      <c:dateAx>
        <c:axId val="199007968"/>
        <c:scaling>
          <c:orientation val="minMax"/>
        </c:scaling>
        <c:delete val="1"/>
        <c:axPos val="b"/>
        <c:numFmt formatCode="ge" sourceLinked="1"/>
        <c:majorTickMark val="none"/>
        <c:minorTickMark val="none"/>
        <c:tickLblPos val="none"/>
        <c:crossAx val="199174072"/>
        <c:crosses val="autoZero"/>
        <c:auto val="1"/>
        <c:lblOffset val="100"/>
        <c:baseTimeUnit val="years"/>
      </c:dateAx>
      <c:valAx>
        <c:axId val="19917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0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12.8</c:v>
                </c:pt>
                <c:pt idx="1">
                  <c:v>13.6</c:v>
                </c:pt>
                <c:pt idx="2">
                  <c:v>12.5</c:v>
                </c:pt>
                <c:pt idx="3">
                  <c:v>11.5</c:v>
                </c:pt>
                <c:pt idx="4">
                  <c:v>20.3</c:v>
                </c:pt>
              </c:numCache>
            </c:numRef>
          </c:val>
          <c:extLst xmlns:c16r2="http://schemas.microsoft.com/office/drawing/2015/06/chart">
            <c:ext xmlns:c16="http://schemas.microsoft.com/office/drawing/2014/chart" uri="{C3380CC4-5D6E-409C-BE32-E72D297353CC}">
              <c16:uniqueId val="{00000000-8054-4257-BEAB-9137E9685971}"/>
            </c:ext>
          </c:extLst>
        </c:ser>
        <c:dLbls>
          <c:showLegendKey val="0"/>
          <c:showVal val="0"/>
          <c:showCatName val="0"/>
          <c:showSerName val="0"/>
          <c:showPercent val="0"/>
          <c:showBubbleSize val="0"/>
        </c:dLbls>
        <c:gapWidth val="150"/>
        <c:axId val="199175536"/>
        <c:axId val="19899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96.6</c:v>
                </c:pt>
                <c:pt idx="1">
                  <c:v>82.6</c:v>
                </c:pt>
                <c:pt idx="2">
                  <c:v>84.4</c:v>
                </c:pt>
                <c:pt idx="3">
                  <c:v>83.9</c:v>
                </c:pt>
                <c:pt idx="4">
                  <c:v>154.5</c:v>
                </c:pt>
              </c:numCache>
            </c:numRef>
          </c:val>
          <c:smooth val="0"/>
          <c:extLst xmlns:c16r2="http://schemas.microsoft.com/office/drawing/2015/06/chart">
            <c:ext xmlns:c16="http://schemas.microsoft.com/office/drawing/2014/chart" uri="{C3380CC4-5D6E-409C-BE32-E72D297353CC}">
              <c16:uniqueId val="{00000001-8054-4257-BEAB-9137E9685971}"/>
            </c:ext>
          </c:extLst>
        </c:ser>
        <c:dLbls>
          <c:showLegendKey val="0"/>
          <c:showVal val="0"/>
          <c:showCatName val="0"/>
          <c:showSerName val="0"/>
          <c:showPercent val="0"/>
          <c:showBubbleSize val="0"/>
        </c:dLbls>
        <c:marker val="1"/>
        <c:smooth val="0"/>
        <c:axId val="199175536"/>
        <c:axId val="198991760"/>
      </c:lineChart>
      <c:dateAx>
        <c:axId val="199175536"/>
        <c:scaling>
          <c:orientation val="minMax"/>
        </c:scaling>
        <c:delete val="1"/>
        <c:axPos val="b"/>
        <c:numFmt formatCode="ge" sourceLinked="1"/>
        <c:majorTickMark val="none"/>
        <c:minorTickMark val="none"/>
        <c:tickLblPos val="none"/>
        <c:crossAx val="198991760"/>
        <c:crosses val="autoZero"/>
        <c:auto val="1"/>
        <c:lblOffset val="100"/>
        <c:baseTimeUnit val="years"/>
      </c:dateAx>
      <c:valAx>
        <c:axId val="19899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17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3823</c:v>
                </c:pt>
                <c:pt idx="1">
                  <c:v>3476</c:v>
                </c:pt>
                <c:pt idx="2">
                  <c:v>8953</c:v>
                </c:pt>
                <c:pt idx="3">
                  <c:v>2416</c:v>
                </c:pt>
                <c:pt idx="4">
                  <c:v>7899</c:v>
                </c:pt>
              </c:numCache>
            </c:numRef>
          </c:val>
          <c:extLst xmlns:c16r2="http://schemas.microsoft.com/office/drawing/2015/06/chart">
            <c:ext xmlns:c16="http://schemas.microsoft.com/office/drawing/2014/chart" uri="{C3380CC4-5D6E-409C-BE32-E72D297353CC}">
              <c16:uniqueId val="{00000000-2824-4149-909E-EB9E1DA4F643}"/>
            </c:ext>
          </c:extLst>
        </c:ser>
        <c:dLbls>
          <c:showLegendKey val="0"/>
          <c:showVal val="0"/>
          <c:showCatName val="0"/>
          <c:showSerName val="0"/>
          <c:showPercent val="0"/>
          <c:showBubbleSize val="0"/>
        </c:dLbls>
        <c:gapWidth val="150"/>
        <c:axId val="199031096"/>
        <c:axId val="1991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6597</c:v>
                </c:pt>
                <c:pt idx="1">
                  <c:v>3486</c:v>
                </c:pt>
                <c:pt idx="2">
                  <c:v>9064</c:v>
                </c:pt>
                <c:pt idx="3">
                  <c:v>2276</c:v>
                </c:pt>
                <c:pt idx="4">
                  <c:v>-8016</c:v>
                </c:pt>
              </c:numCache>
            </c:numRef>
          </c:val>
          <c:smooth val="0"/>
          <c:extLst xmlns:c16r2="http://schemas.microsoft.com/office/drawing/2015/06/chart">
            <c:ext xmlns:c16="http://schemas.microsoft.com/office/drawing/2014/chart" uri="{C3380CC4-5D6E-409C-BE32-E72D297353CC}">
              <c16:uniqueId val="{00000001-2824-4149-909E-EB9E1DA4F643}"/>
            </c:ext>
          </c:extLst>
        </c:ser>
        <c:dLbls>
          <c:showLegendKey val="0"/>
          <c:showVal val="0"/>
          <c:showCatName val="0"/>
          <c:showSerName val="0"/>
          <c:showPercent val="0"/>
          <c:showBubbleSize val="0"/>
        </c:dLbls>
        <c:marker val="1"/>
        <c:smooth val="0"/>
        <c:axId val="199031096"/>
        <c:axId val="199126272"/>
      </c:lineChart>
      <c:dateAx>
        <c:axId val="199031096"/>
        <c:scaling>
          <c:orientation val="minMax"/>
        </c:scaling>
        <c:delete val="1"/>
        <c:axPos val="b"/>
        <c:numFmt formatCode="ge" sourceLinked="1"/>
        <c:majorTickMark val="none"/>
        <c:minorTickMark val="none"/>
        <c:tickLblPos val="none"/>
        <c:crossAx val="199126272"/>
        <c:crosses val="autoZero"/>
        <c:auto val="1"/>
        <c:lblOffset val="100"/>
        <c:baseTimeUnit val="years"/>
      </c:dateAx>
      <c:valAx>
        <c:axId val="199126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03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100</c:v>
                </c:pt>
                <c:pt idx="1">
                  <c:v>37.299999999999997</c:v>
                </c:pt>
                <c:pt idx="2">
                  <c:v>78.900000000000006</c:v>
                </c:pt>
                <c:pt idx="3">
                  <c:v>26</c:v>
                </c:pt>
                <c:pt idx="4">
                  <c:v>80.099999999999994</c:v>
                </c:pt>
              </c:numCache>
            </c:numRef>
          </c:val>
          <c:extLst xmlns:c16r2="http://schemas.microsoft.com/office/drawing/2015/06/chart">
            <c:ext xmlns:c16="http://schemas.microsoft.com/office/drawing/2014/chart" uri="{C3380CC4-5D6E-409C-BE32-E72D297353CC}">
              <c16:uniqueId val="{00000000-CCC1-457D-99CC-848278149361}"/>
            </c:ext>
          </c:extLst>
        </c:ser>
        <c:dLbls>
          <c:showLegendKey val="0"/>
          <c:showVal val="0"/>
          <c:showCatName val="0"/>
          <c:showSerName val="0"/>
          <c:showPercent val="0"/>
          <c:showBubbleSize val="0"/>
        </c:dLbls>
        <c:gapWidth val="150"/>
        <c:axId val="199479664"/>
        <c:axId val="19949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30</c:v>
                </c:pt>
                <c:pt idx="1">
                  <c:v>18.600000000000001</c:v>
                </c:pt>
                <c:pt idx="2">
                  <c:v>29.3</c:v>
                </c:pt>
                <c:pt idx="3">
                  <c:v>17.2</c:v>
                </c:pt>
                <c:pt idx="4">
                  <c:v>15.2</c:v>
                </c:pt>
              </c:numCache>
            </c:numRef>
          </c:val>
          <c:smooth val="0"/>
          <c:extLst xmlns:c16r2="http://schemas.microsoft.com/office/drawing/2015/06/chart">
            <c:ext xmlns:c16="http://schemas.microsoft.com/office/drawing/2014/chart" uri="{C3380CC4-5D6E-409C-BE32-E72D297353CC}">
              <c16:uniqueId val="{00000001-CCC1-457D-99CC-848278149361}"/>
            </c:ext>
          </c:extLst>
        </c:ser>
        <c:dLbls>
          <c:showLegendKey val="0"/>
          <c:showVal val="0"/>
          <c:showCatName val="0"/>
          <c:showSerName val="0"/>
          <c:showPercent val="0"/>
          <c:showBubbleSize val="0"/>
        </c:dLbls>
        <c:marker val="1"/>
        <c:smooth val="0"/>
        <c:axId val="199479664"/>
        <c:axId val="199497744"/>
      </c:lineChart>
      <c:dateAx>
        <c:axId val="199479664"/>
        <c:scaling>
          <c:orientation val="minMax"/>
        </c:scaling>
        <c:delete val="1"/>
        <c:axPos val="b"/>
        <c:numFmt formatCode="ge" sourceLinked="1"/>
        <c:majorTickMark val="none"/>
        <c:minorTickMark val="none"/>
        <c:tickLblPos val="none"/>
        <c:crossAx val="199497744"/>
        <c:crosses val="autoZero"/>
        <c:auto val="1"/>
        <c:lblOffset val="100"/>
        <c:baseTimeUnit val="years"/>
      </c:dateAx>
      <c:valAx>
        <c:axId val="19949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47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38.9</c:v>
                </c:pt>
                <c:pt idx="1">
                  <c:v>35.799999999999997</c:v>
                </c:pt>
                <c:pt idx="2">
                  <c:v>36.299999999999997</c:v>
                </c:pt>
                <c:pt idx="3">
                  <c:v>34</c:v>
                </c:pt>
                <c:pt idx="4">
                  <c:v>36</c:v>
                </c:pt>
              </c:numCache>
            </c:numRef>
          </c:val>
          <c:extLst xmlns:c16r2="http://schemas.microsoft.com/office/drawing/2015/06/chart">
            <c:ext xmlns:c16="http://schemas.microsoft.com/office/drawing/2014/chart" uri="{C3380CC4-5D6E-409C-BE32-E72D297353CC}">
              <c16:uniqueId val="{00000000-56BB-48CE-806D-8FACC9EAA358}"/>
            </c:ext>
          </c:extLst>
        </c:ser>
        <c:dLbls>
          <c:showLegendKey val="0"/>
          <c:showVal val="0"/>
          <c:showCatName val="0"/>
          <c:showSerName val="0"/>
          <c:showPercent val="0"/>
          <c:showBubbleSize val="0"/>
        </c:dLbls>
        <c:gapWidth val="150"/>
        <c:axId val="125143992"/>
        <c:axId val="1251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c:v>
                </c:pt>
                <c:pt idx="1">
                  <c:v>28.8</c:v>
                </c:pt>
                <c:pt idx="2">
                  <c:v>29.3</c:v>
                </c:pt>
                <c:pt idx="3">
                  <c:v>30.2</c:v>
                </c:pt>
                <c:pt idx="4">
                  <c:v>28</c:v>
                </c:pt>
              </c:numCache>
            </c:numRef>
          </c:val>
          <c:smooth val="0"/>
          <c:extLst xmlns:c16r2="http://schemas.microsoft.com/office/drawing/2015/06/chart">
            <c:ext xmlns:c16="http://schemas.microsoft.com/office/drawing/2014/chart" uri="{C3380CC4-5D6E-409C-BE32-E72D297353CC}">
              <c16:uniqueId val="{00000001-56BB-48CE-806D-8FACC9EAA358}"/>
            </c:ext>
          </c:extLst>
        </c:ser>
        <c:dLbls>
          <c:showLegendKey val="0"/>
          <c:showVal val="0"/>
          <c:showCatName val="0"/>
          <c:showSerName val="0"/>
          <c:showPercent val="0"/>
          <c:showBubbleSize val="0"/>
        </c:dLbls>
        <c:marker val="1"/>
        <c:smooth val="0"/>
        <c:axId val="125143992"/>
        <c:axId val="125144384"/>
      </c:lineChart>
      <c:dateAx>
        <c:axId val="125143992"/>
        <c:scaling>
          <c:orientation val="minMax"/>
        </c:scaling>
        <c:delete val="1"/>
        <c:axPos val="b"/>
        <c:numFmt formatCode="ge" sourceLinked="1"/>
        <c:majorTickMark val="none"/>
        <c:minorTickMark val="none"/>
        <c:tickLblPos val="none"/>
        <c:crossAx val="125144384"/>
        <c:crosses val="autoZero"/>
        <c:auto val="1"/>
        <c:lblOffset val="100"/>
        <c:baseTimeUnit val="years"/>
      </c:dateAx>
      <c:valAx>
        <c:axId val="12514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14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26.5</c:v>
                </c:pt>
                <c:pt idx="1">
                  <c:v>29</c:v>
                </c:pt>
                <c:pt idx="2">
                  <c:v>31.9</c:v>
                </c:pt>
                <c:pt idx="3">
                  <c:v>32.1</c:v>
                </c:pt>
                <c:pt idx="4">
                  <c:v>31.5</c:v>
                </c:pt>
              </c:numCache>
            </c:numRef>
          </c:val>
          <c:extLst xmlns:c16r2="http://schemas.microsoft.com/office/drawing/2015/06/chart">
            <c:ext xmlns:c16="http://schemas.microsoft.com/office/drawing/2014/chart" uri="{C3380CC4-5D6E-409C-BE32-E72D297353CC}">
              <c16:uniqueId val="{00000000-8A0A-4CD7-A92E-35C576F3CC80}"/>
            </c:ext>
          </c:extLst>
        </c:ser>
        <c:dLbls>
          <c:showLegendKey val="0"/>
          <c:showVal val="0"/>
          <c:showCatName val="0"/>
          <c:showSerName val="0"/>
          <c:showPercent val="0"/>
          <c:showBubbleSize val="0"/>
        </c:dLbls>
        <c:gapWidth val="150"/>
        <c:axId val="199824024"/>
        <c:axId val="19982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32.200000000000003</c:v>
                </c:pt>
                <c:pt idx="1">
                  <c:v>31.3</c:v>
                </c:pt>
                <c:pt idx="2">
                  <c:v>31.6</c:v>
                </c:pt>
                <c:pt idx="3">
                  <c:v>33.1</c:v>
                </c:pt>
                <c:pt idx="4">
                  <c:v>33.799999999999997</c:v>
                </c:pt>
              </c:numCache>
            </c:numRef>
          </c:val>
          <c:smooth val="0"/>
          <c:extLst xmlns:c16r2="http://schemas.microsoft.com/office/drawing/2015/06/chart">
            <c:ext xmlns:c16="http://schemas.microsoft.com/office/drawing/2014/chart" uri="{C3380CC4-5D6E-409C-BE32-E72D297353CC}">
              <c16:uniqueId val="{00000001-8A0A-4CD7-A92E-35C576F3CC80}"/>
            </c:ext>
          </c:extLst>
        </c:ser>
        <c:dLbls>
          <c:showLegendKey val="0"/>
          <c:showVal val="0"/>
          <c:showCatName val="0"/>
          <c:showSerName val="0"/>
          <c:showPercent val="0"/>
          <c:showBubbleSize val="0"/>
        </c:dLbls>
        <c:marker val="1"/>
        <c:smooth val="0"/>
        <c:axId val="199824024"/>
        <c:axId val="199824808"/>
      </c:lineChart>
      <c:dateAx>
        <c:axId val="199824024"/>
        <c:scaling>
          <c:orientation val="minMax"/>
        </c:scaling>
        <c:delete val="1"/>
        <c:axPos val="b"/>
        <c:numFmt formatCode="ge" sourceLinked="1"/>
        <c:majorTickMark val="none"/>
        <c:minorTickMark val="none"/>
        <c:tickLblPos val="none"/>
        <c:crossAx val="199824808"/>
        <c:crosses val="autoZero"/>
        <c:auto val="1"/>
        <c:lblOffset val="100"/>
        <c:baseTimeUnit val="years"/>
      </c:dateAx>
      <c:valAx>
        <c:axId val="19982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2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4131</c:v>
                </c:pt>
                <c:pt idx="1">
                  <c:v>2214.6</c:v>
                </c:pt>
                <c:pt idx="2">
                  <c:v>1206</c:v>
                </c:pt>
                <c:pt idx="3">
                  <c:v>471.9</c:v>
                </c:pt>
                <c:pt idx="4">
                  <c:v>0</c:v>
                </c:pt>
              </c:numCache>
            </c:numRef>
          </c:val>
          <c:extLst xmlns:c16r2="http://schemas.microsoft.com/office/drawing/2015/06/chart">
            <c:ext xmlns:c16="http://schemas.microsoft.com/office/drawing/2014/chart" uri="{C3380CC4-5D6E-409C-BE32-E72D297353CC}">
              <c16:uniqueId val="{00000000-4E14-4408-9FE5-C54A8B7BF29E}"/>
            </c:ext>
          </c:extLst>
        </c:ser>
        <c:dLbls>
          <c:showLegendKey val="0"/>
          <c:showVal val="0"/>
          <c:showCatName val="0"/>
          <c:showSerName val="0"/>
          <c:showPercent val="0"/>
          <c:showBubbleSize val="0"/>
        </c:dLbls>
        <c:gapWidth val="150"/>
        <c:axId val="199825592"/>
        <c:axId val="1998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260.89999999999998</c:v>
                </c:pt>
                <c:pt idx="1">
                  <c:v>141.6</c:v>
                </c:pt>
                <c:pt idx="2">
                  <c:v>484.4</c:v>
                </c:pt>
                <c:pt idx="3">
                  <c:v>94.3</c:v>
                </c:pt>
                <c:pt idx="4">
                  <c:v>39.6</c:v>
                </c:pt>
              </c:numCache>
            </c:numRef>
          </c:val>
          <c:smooth val="0"/>
          <c:extLst xmlns:c16r2="http://schemas.microsoft.com/office/drawing/2015/06/chart">
            <c:ext xmlns:c16="http://schemas.microsoft.com/office/drawing/2014/chart" uri="{C3380CC4-5D6E-409C-BE32-E72D297353CC}">
              <c16:uniqueId val="{00000001-4E14-4408-9FE5-C54A8B7BF29E}"/>
            </c:ext>
          </c:extLst>
        </c:ser>
        <c:dLbls>
          <c:showLegendKey val="0"/>
          <c:showVal val="0"/>
          <c:showCatName val="0"/>
          <c:showSerName val="0"/>
          <c:showPercent val="0"/>
          <c:showBubbleSize val="0"/>
        </c:dLbls>
        <c:marker val="1"/>
        <c:smooth val="0"/>
        <c:axId val="199825592"/>
        <c:axId val="199825984"/>
      </c:lineChart>
      <c:dateAx>
        <c:axId val="199825592"/>
        <c:scaling>
          <c:orientation val="minMax"/>
        </c:scaling>
        <c:delete val="1"/>
        <c:axPos val="b"/>
        <c:numFmt formatCode="ge" sourceLinked="1"/>
        <c:majorTickMark val="none"/>
        <c:minorTickMark val="none"/>
        <c:tickLblPos val="none"/>
        <c:crossAx val="199825984"/>
        <c:crosses val="autoZero"/>
        <c:auto val="1"/>
        <c:lblOffset val="100"/>
        <c:baseTimeUnit val="years"/>
      </c:dateAx>
      <c:valAx>
        <c:axId val="19982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2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7C32-49E6-8500-F738C3F1C9E0}"/>
            </c:ext>
          </c:extLst>
        </c:ser>
        <c:dLbls>
          <c:showLegendKey val="0"/>
          <c:showVal val="0"/>
          <c:showCatName val="0"/>
          <c:showSerName val="0"/>
          <c:showPercent val="0"/>
          <c:showBubbleSize val="0"/>
        </c:dLbls>
        <c:gapWidth val="150"/>
        <c:axId val="199826768"/>
        <c:axId val="19933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7C32-49E6-8500-F738C3F1C9E0}"/>
            </c:ext>
          </c:extLst>
        </c:ser>
        <c:dLbls>
          <c:showLegendKey val="0"/>
          <c:showVal val="0"/>
          <c:showCatName val="0"/>
          <c:showSerName val="0"/>
          <c:showPercent val="0"/>
          <c:showBubbleSize val="0"/>
        </c:dLbls>
        <c:marker val="1"/>
        <c:smooth val="0"/>
        <c:axId val="199826768"/>
        <c:axId val="199335688"/>
      </c:lineChart>
      <c:dateAx>
        <c:axId val="199826768"/>
        <c:scaling>
          <c:orientation val="minMax"/>
        </c:scaling>
        <c:delete val="1"/>
        <c:axPos val="b"/>
        <c:numFmt formatCode="ge" sourceLinked="1"/>
        <c:majorTickMark val="none"/>
        <c:minorTickMark val="none"/>
        <c:tickLblPos val="none"/>
        <c:crossAx val="199335688"/>
        <c:crosses val="autoZero"/>
        <c:auto val="1"/>
        <c:lblOffset val="100"/>
        <c:baseTimeUnit val="years"/>
      </c:dateAx>
      <c:valAx>
        <c:axId val="199335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2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M1"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長崎県川棚町　くじゃく荘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9977</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15.4</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4168</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149</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84</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146</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12.8</v>
      </c>
      <c r="S31" s="124"/>
      <c r="T31" s="124"/>
      <c r="U31" s="124"/>
      <c r="V31" s="124"/>
      <c r="W31" s="124"/>
      <c r="X31" s="124"/>
      <c r="Y31" s="124"/>
      <c r="Z31" s="124"/>
      <c r="AA31" s="124"/>
      <c r="AB31" s="124"/>
      <c r="AC31" s="124"/>
      <c r="AD31" s="124"/>
      <c r="AE31" s="124"/>
      <c r="AF31" s="124">
        <f>データ!Z7</f>
        <v>13.6</v>
      </c>
      <c r="AG31" s="124"/>
      <c r="AH31" s="124"/>
      <c r="AI31" s="124"/>
      <c r="AJ31" s="124"/>
      <c r="AK31" s="124"/>
      <c r="AL31" s="124"/>
      <c r="AM31" s="124"/>
      <c r="AN31" s="124"/>
      <c r="AO31" s="124"/>
      <c r="AP31" s="124"/>
      <c r="AQ31" s="124"/>
      <c r="AR31" s="124"/>
      <c r="AS31" s="124"/>
      <c r="AT31" s="124">
        <f>データ!AA7</f>
        <v>12.5</v>
      </c>
      <c r="AU31" s="124"/>
      <c r="AV31" s="124"/>
      <c r="AW31" s="124"/>
      <c r="AX31" s="124"/>
      <c r="AY31" s="124"/>
      <c r="AZ31" s="124"/>
      <c r="BA31" s="124"/>
      <c r="BB31" s="124"/>
      <c r="BC31" s="124"/>
      <c r="BD31" s="124"/>
      <c r="BE31" s="124"/>
      <c r="BF31" s="124"/>
      <c r="BG31" s="124"/>
      <c r="BH31" s="124">
        <f>データ!AB7</f>
        <v>11.5</v>
      </c>
      <c r="BI31" s="124"/>
      <c r="BJ31" s="124"/>
      <c r="BK31" s="124"/>
      <c r="BL31" s="124"/>
      <c r="BM31" s="124"/>
      <c r="BN31" s="124"/>
      <c r="BO31" s="124"/>
      <c r="BP31" s="124"/>
      <c r="BQ31" s="124"/>
      <c r="BR31" s="124"/>
      <c r="BS31" s="124"/>
      <c r="BT31" s="124"/>
      <c r="BU31" s="124"/>
      <c r="BV31" s="124">
        <f>データ!AC7</f>
        <v>20.3</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96.1</v>
      </c>
      <c r="DG31" s="124"/>
      <c r="DH31" s="124"/>
      <c r="DI31" s="124"/>
      <c r="DJ31" s="124"/>
      <c r="DK31" s="124"/>
      <c r="DL31" s="124"/>
      <c r="DM31" s="124"/>
      <c r="DN31" s="124"/>
      <c r="DO31" s="124"/>
      <c r="DP31" s="124"/>
      <c r="DQ31" s="124"/>
      <c r="DR31" s="124"/>
      <c r="DS31" s="124"/>
      <c r="DT31" s="124">
        <f>データ!AK7</f>
        <v>92.3</v>
      </c>
      <c r="DU31" s="124"/>
      <c r="DV31" s="124"/>
      <c r="DW31" s="124"/>
      <c r="DX31" s="124"/>
      <c r="DY31" s="124"/>
      <c r="DZ31" s="124"/>
      <c r="EA31" s="124"/>
      <c r="EB31" s="124"/>
      <c r="EC31" s="124"/>
      <c r="ED31" s="124"/>
      <c r="EE31" s="124"/>
      <c r="EF31" s="124"/>
      <c r="EG31" s="124"/>
      <c r="EH31" s="124">
        <f>データ!AL7</f>
        <v>0</v>
      </c>
      <c r="EI31" s="124"/>
      <c r="EJ31" s="124"/>
      <c r="EK31" s="124"/>
      <c r="EL31" s="124"/>
      <c r="EM31" s="124"/>
      <c r="EN31" s="124"/>
      <c r="EO31" s="124"/>
      <c r="EP31" s="124"/>
      <c r="EQ31" s="124"/>
      <c r="ER31" s="124"/>
      <c r="ES31" s="124"/>
      <c r="ET31" s="124"/>
      <c r="EU31" s="124"/>
      <c r="EV31" s="124">
        <f>データ!AM7</f>
        <v>90.2</v>
      </c>
      <c r="EW31" s="124"/>
      <c r="EX31" s="124"/>
      <c r="EY31" s="124"/>
      <c r="EZ31" s="124"/>
      <c r="FA31" s="124"/>
      <c r="FB31" s="124"/>
      <c r="FC31" s="124"/>
      <c r="FD31" s="124"/>
      <c r="FE31" s="124"/>
      <c r="FF31" s="124"/>
      <c r="FG31" s="124"/>
      <c r="FH31" s="124"/>
      <c r="FI31" s="124"/>
      <c r="FJ31" s="124">
        <f>データ!AN7</f>
        <v>0</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318</v>
      </c>
      <c r="GU31" s="125"/>
      <c r="GV31" s="125"/>
      <c r="GW31" s="125"/>
      <c r="GX31" s="125"/>
      <c r="GY31" s="125"/>
      <c r="GZ31" s="125"/>
      <c r="HA31" s="125"/>
      <c r="HB31" s="125"/>
      <c r="HC31" s="125"/>
      <c r="HD31" s="125"/>
      <c r="HE31" s="125"/>
      <c r="HF31" s="125"/>
      <c r="HG31" s="125"/>
      <c r="HH31" s="125">
        <f>データ!AV7</f>
        <v>193</v>
      </c>
      <c r="HI31" s="125"/>
      <c r="HJ31" s="125"/>
      <c r="HK31" s="125"/>
      <c r="HL31" s="125"/>
      <c r="HM31" s="125"/>
      <c r="HN31" s="125"/>
      <c r="HO31" s="125"/>
      <c r="HP31" s="125"/>
      <c r="HQ31" s="125"/>
      <c r="HR31" s="125"/>
      <c r="HS31" s="125"/>
      <c r="HT31" s="125"/>
      <c r="HU31" s="125"/>
      <c r="HV31" s="125">
        <f>データ!AW7</f>
        <v>0</v>
      </c>
      <c r="HW31" s="125"/>
      <c r="HX31" s="125"/>
      <c r="HY31" s="125"/>
      <c r="HZ31" s="125"/>
      <c r="IA31" s="125"/>
      <c r="IB31" s="125"/>
      <c r="IC31" s="125"/>
      <c r="ID31" s="125"/>
      <c r="IE31" s="125"/>
      <c r="IF31" s="125"/>
      <c r="IG31" s="125"/>
      <c r="IH31" s="125"/>
      <c r="II31" s="125"/>
      <c r="IJ31" s="125">
        <f>データ!AX7</f>
        <v>11</v>
      </c>
      <c r="IK31" s="125"/>
      <c r="IL31" s="125"/>
      <c r="IM31" s="125"/>
      <c r="IN31" s="125"/>
      <c r="IO31" s="125"/>
      <c r="IP31" s="125"/>
      <c r="IQ31" s="125"/>
      <c r="IR31" s="125"/>
      <c r="IS31" s="125"/>
      <c r="IT31" s="125"/>
      <c r="IU31" s="125"/>
      <c r="IV31" s="125"/>
      <c r="IW31" s="125"/>
      <c r="IX31" s="125">
        <f>データ!AY7</f>
        <v>0</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96.6</v>
      </c>
      <c r="S32" s="124"/>
      <c r="T32" s="124"/>
      <c r="U32" s="124"/>
      <c r="V32" s="124"/>
      <c r="W32" s="124"/>
      <c r="X32" s="124"/>
      <c r="Y32" s="124"/>
      <c r="Z32" s="124"/>
      <c r="AA32" s="124"/>
      <c r="AB32" s="124"/>
      <c r="AC32" s="124"/>
      <c r="AD32" s="124"/>
      <c r="AE32" s="124"/>
      <c r="AF32" s="124">
        <f>データ!AE7</f>
        <v>82.6</v>
      </c>
      <c r="AG32" s="124"/>
      <c r="AH32" s="124"/>
      <c r="AI32" s="124"/>
      <c r="AJ32" s="124"/>
      <c r="AK32" s="124"/>
      <c r="AL32" s="124"/>
      <c r="AM32" s="124"/>
      <c r="AN32" s="124"/>
      <c r="AO32" s="124"/>
      <c r="AP32" s="124"/>
      <c r="AQ32" s="124"/>
      <c r="AR32" s="124"/>
      <c r="AS32" s="124"/>
      <c r="AT32" s="124">
        <f>データ!AF7</f>
        <v>84.4</v>
      </c>
      <c r="AU32" s="124"/>
      <c r="AV32" s="124"/>
      <c r="AW32" s="124"/>
      <c r="AX32" s="124"/>
      <c r="AY32" s="124"/>
      <c r="AZ32" s="124"/>
      <c r="BA32" s="124"/>
      <c r="BB32" s="124"/>
      <c r="BC32" s="124"/>
      <c r="BD32" s="124"/>
      <c r="BE32" s="124"/>
      <c r="BF32" s="124"/>
      <c r="BG32" s="124"/>
      <c r="BH32" s="124">
        <f>データ!AG7</f>
        <v>83.9</v>
      </c>
      <c r="BI32" s="124"/>
      <c r="BJ32" s="124"/>
      <c r="BK32" s="124"/>
      <c r="BL32" s="124"/>
      <c r="BM32" s="124"/>
      <c r="BN32" s="124"/>
      <c r="BO32" s="124"/>
      <c r="BP32" s="124"/>
      <c r="BQ32" s="124"/>
      <c r="BR32" s="124"/>
      <c r="BS32" s="124"/>
      <c r="BT32" s="124"/>
      <c r="BU32" s="124"/>
      <c r="BV32" s="124">
        <f>データ!AH7</f>
        <v>154.5</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29.8</v>
      </c>
      <c r="DG32" s="124"/>
      <c r="DH32" s="124"/>
      <c r="DI32" s="124"/>
      <c r="DJ32" s="124"/>
      <c r="DK32" s="124"/>
      <c r="DL32" s="124"/>
      <c r="DM32" s="124"/>
      <c r="DN32" s="124"/>
      <c r="DO32" s="124"/>
      <c r="DP32" s="124"/>
      <c r="DQ32" s="124"/>
      <c r="DR32" s="124"/>
      <c r="DS32" s="124"/>
      <c r="DT32" s="124">
        <f>データ!AP7</f>
        <v>25.3</v>
      </c>
      <c r="DU32" s="124"/>
      <c r="DV32" s="124"/>
      <c r="DW32" s="124"/>
      <c r="DX32" s="124"/>
      <c r="DY32" s="124"/>
      <c r="DZ32" s="124"/>
      <c r="EA32" s="124"/>
      <c r="EB32" s="124"/>
      <c r="EC32" s="124"/>
      <c r="ED32" s="124"/>
      <c r="EE32" s="124"/>
      <c r="EF32" s="124"/>
      <c r="EG32" s="124"/>
      <c r="EH32" s="124">
        <f>データ!AQ7</f>
        <v>23</v>
      </c>
      <c r="EI32" s="124"/>
      <c r="EJ32" s="124"/>
      <c r="EK32" s="124"/>
      <c r="EL32" s="124"/>
      <c r="EM32" s="124"/>
      <c r="EN32" s="124"/>
      <c r="EO32" s="124"/>
      <c r="EP32" s="124"/>
      <c r="EQ32" s="124"/>
      <c r="ER32" s="124"/>
      <c r="ES32" s="124"/>
      <c r="ET32" s="124"/>
      <c r="EU32" s="124"/>
      <c r="EV32" s="124">
        <f>データ!AR7</f>
        <v>21.8</v>
      </c>
      <c r="EW32" s="124"/>
      <c r="EX32" s="124"/>
      <c r="EY32" s="124"/>
      <c r="EZ32" s="124"/>
      <c r="FA32" s="124"/>
      <c r="FB32" s="124"/>
      <c r="FC32" s="124"/>
      <c r="FD32" s="124"/>
      <c r="FE32" s="124"/>
      <c r="FF32" s="124"/>
      <c r="FG32" s="124"/>
      <c r="FH32" s="124"/>
      <c r="FI32" s="124"/>
      <c r="FJ32" s="124">
        <f>データ!AS7</f>
        <v>15.7</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400</v>
      </c>
      <c r="GU32" s="125"/>
      <c r="GV32" s="125"/>
      <c r="GW32" s="125"/>
      <c r="GX32" s="125"/>
      <c r="GY32" s="125"/>
      <c r="GZ32" s="125"/>
      <c r="HA32" s="125"/>
      <c r="HB32" s="125"/>
      <c r="HC32" s="125"/>
      <c r="HD32" s="125"/>
      <c r="HE32" s="125"/>
      <c r="HF32" s="125"/>
      <c r="HG32" s="125"/>
      <c r="HH32" s="125">
        <f>データ!BA7</f>
        <v>525</v>
      </c>
      <c r="HI32" s="125"/>
      <c r="HJ32" s="125"/>
      <c r="HK32" s="125"/>
      <c r="HL32" s="125"/>
      <c r="HM32" s="125"/>
      <c r="HN32" s="125"/>
      <c r="HO32" s="125"/>
      <c r="HP32" s="125"/>
      <c r="HQ32" s="125"/>
      <c r="HR32" s="125"/>
      <c r="HS32" s="125"/>
      <c r="HT32" s="125"/>
      <c r="HU32" s="125"/>
      <c r="HV32" s="125">
        <f>データ!BB7</f>
        <v>503</v>
      </c>
      <c r="HW32" s="125"/>
      <c r="HX32" s="125"/>
      <c r="HY32" s="125"/>
      <c r="HZ32" s="125"/>
      <c r="IA32" s="125"/>
      <c r="IB32" s="125"/>
      <c r="IC32" s="125"/>
      <c r="ID32" s="125"/>
      <c r="IE32" s="125"/>
      <c r="IF32" s="125"/>
      <c r="IG32" s="125"/>
      <c r="IH32" s="125"/>
      <c r="II32" s="125"/>
      <c r="IJ32" s="125">
        <f>データ!BC7</f>
        <v>457</v>
      </c>
      <c r="IK32" s="125"/>
      <c r="IL32" s="125"/>
      <c r="IM32" s="125"/>
      <c r="IN32" s="125"/>
      <c r="IO32" s="125"/>
      <c r="IP32" s="125"/>
      <c r="IQ32" s="125"/>
      <c r="IR32" s="125"/>
      <c r="IS32" s="125"/>
      <c r="IT32" s="125"/>
      <c r="IU32" s="125"/>
      <c r="IV32" s="125"/>
      <c r="IW32" s="125"/>
      <c r="IX32" s="125">
        <f>データ!BD7</f>
        <v>1153</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147</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145</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26.5</v>
      </c>
      <c r="S53" s="124"/>
      <c r="T53" s="124"/>
      <c r="U53" s="124"/>
      <c r="V53" s="124"/>
      <c r="W53" s="124"/>
      <c r="X53" s="124"/>
      <c r="Y53" s="124"/>
      <c r="Z53" s="124"/>
      <c r="AA53" s="124"/>
      <c r="AB53" s="124"/>
      <c r="AC53" s="124"/>
      <c r="AD53" s="124"/>
      <c r="AE53" s="124"/>
      <c r="AF53" s="124">
        <f>データ!BG7</f>
        <v>29</v>
      </c>
      <c r="AG53" s="124"/>
      <c r="AH53" s="124"/>
      <c r="AI53" s="124"/>
      <c r="AJ53" s="124"/>
      <c r="AK53" s="124"/>
      <c r="AL53" s="124"/>
      <c r="AM53" s="124"/>
      <c r="AN53" s="124"/>
      <c r="AO53" s="124"/>
      <c r="AP53" s="124"/>
      <c r="AQ53" s="124"/>
      <c r="AR53" s="124"/>
      <c r="AS53" s="124"/>
      <c r="AT53" s="124">
        <f>データ!BH7</f>
        <v>31.9</v>
      </c>
      <c r="AU53" s="124"/>
      <c r="AV53" s="124"/>
      <c r="AW53" s="124"/>
      <c r="AX53" s="124"/>
      <c r="AY53" s="124"/>
      <c r="AZ53" s="124"/>
      <c r="BA53" s="124"/>
      <c r="BB53" s="124"/>
      <c r="BC53" s="124"/>
      <c r="BD53" s="124"/>
      <c r="BE53" s="124"/>
      <c r="BF53" s="124"/>
      <c r="BG53" s="124"/>
      <c r="BH53" s="124">
        <f>データ!BI7</f>
        <v>32.1</v>
      </c>
      <c r="BI53" s="124"/>
      <c r="BJ53" s="124"/>
      <c r="BK53" s="124"/>
      <c r="BL53" s="124"/>
      <c r="BM53" s="124"/>
      <c r="BN53" s="124"/>
      <c r="BO53" s="124"/>
      <c r="BP53" s="124"/>
      <c r="BQ53" s="124"/>
      <c r="BR53" s="124"/>
      <c r="BS53" s="124"/>
      <c r="BT53" s="124"/>
      <c r="BU53" s="124"/>
      <c r="BV53" s="124">
        <f>データ!BJ7</f>
        <v>31.5</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38.9</v>
      </c>
      <c r="DG53" s="124"/>
      <c r="DH53" s="124"/>
      <c r="DI53" s="124"/>
      <c r="DJ53" s="124"/>
      <c r="DK53" s="124"/>
      <c r="DL53" s="124"/>
      <c r="DM53" s="124"/>
      <c r="DN53" s="124"/>
      <c r="DO53" s="124"/>
      <c r="DP53" s="124"/>
      <c r="DQ53" s="124"/>
      <c r="DR53" s="124"/>
      <c r="DS53" s="124"/>
      <c r="DT53" s="124">
        <f>データ!BR7</f>
        <v>35.799999999999997</v>
      </c>
      <c r="DU53" s="124"/>
      <c r="DV53" s="124"/>
      <c r="DW53" s="124"/>
      <c r="DX53" s="124"/>
      <c r="DY53" s="124"/>
      <c r="DZ53" s="124"/>
      <c r="EA53" s="124"/>
      <c r="EB53" s="124"/>
      <c r="EC53" s="124"/>
      <c r="ED53" s="124"/>
      <c r="EE53" s="124"/>
      <c r="EF53" s="124"/>
      <c r="EG53" s="124"/>
      <c r="EH53" s="124">
        <f>データ!BS7</f>
        <v>36.299999999999997</v>
      </c>
      <c r="EI53" s="124"/>
      <c r="EJ53" s="124"/>
      <c r="EK53" s="124"/>
      <c r="EL53" s="124"/>
      <c r="EM53" s="124"/>
      <c r="EN53" s="124"/>
      <c r="EO53" s="124"/>
      <c r="EP53" s="124"/>
      <c r="EQ53" s="124"/>
      <c r="ER53" s="124"/>
      <c r="ES53" s="124"/>
      <c r="ET53" s="124"/>
      <c r="EU53" s="124"/>
      <c r="EV53" s="124">
        <f>データ!BT7</f>
        <v>34</v>
      </c>
      <c r="EW53" s="124"/>
      <c r="EX53" s="124"/>
      <c r="EY53" s="124"/>
      <c r="EZ53" s="124"/>
      <c r="FA53" s="124"/>
      <c r="FB53" s="124"/>
      <c r="FC53" s="124"/>
      <c r="FD53" s="124"/>
      <c r="FE53" s="124"/>
      <c r="FF53" s="124"/>
      <c r="FG53" s="124"/>
      <c r="FH53" s="124"/>
      <c r="FI53" s="124"/>
      <c r="FJ53" s="124">
        <f>データ!BU7</f>
        <v>36</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100</v>
      </c>
      <c r="GU53" s="124"/>
      <c r="GV53" s="124"/>
      <c r="GW53" s="124"/>
      <c r="GX53" s="124"/>
      <c r="GY53" s="124"/>
      <c r="GZ53" s="124"/>
      <c r="HA53" s="124"/>
      <c r="HB53" s="124"/>
      <c r="HC53" s="124"/>
      <c r="HD53" s="124"/>
      <c r="HE53" s="124"/>
      <c r="HF53" s="124"/>
      <c r="HG53" s="124"/>
      <c r="HH53" s="124">
        <f>データ!CC7</f>
        <v>37.299999999999997</v>
      </c>
      <c r="HI53" s="124"/>
      <c r="HJ53" s="124"/>
      <c r="HK53" s="124"/>
      <c r="HL53" s="124"/>
      <c r="HM53" s="124"/>
      <c r="HN53" s="124"/>
      <c r="HO53" s="124"/>
      <c r="HP53" s="124"/>
      <c r="HQ53" s="124"/>
      <c r="HR53" s="124"/>
      <c r="HS53" s="124"/>
      <c r="HT53" s="124"/>
      <c r="HU53" s="124"/>
      <c r="HV53" s="124">
        <f>データ!CD7</f>
        <v>78.900000000000006</v>
      </c>
      <c r="HW53" s="124"/>
      <c r="HX53" s="124"/>
      <c r="HY53" s="124"/>
      <c r="HZ53" s="124"/>
      <c r="IA53" s="124"/>
      <c r="IB53" s="124"/>
      <c r="IC53" s="124"/>
      <c r="ID53" s="124"/>
      <c r="IE53" s="124"/>
      <c r="IF53" s="124"/>
      <c r="IG53" s="124"/>
      <c r="IH53" s="124"/>
      <c r="II53" s="124"/>
      <c r="IJ53" s="124">
        <f>データ!CE7</f>
        <v>26</v>
      </c>
      <c r="IK53" s="124"/>
      <c r="IL53" s="124"/>
      <c r="IM53" s="124"/>
      <c r="IN53" s="124"/>
      <c r="IO53" s="124"/>
      <c r="IP53" s="124"/>
      <c r="IQ53" s="124"/>
      <c r="IR53" s="124"/>
      <c r="IS53" s="124"/>
      <c r="IT53" s="124"/>
      <c r="IU53" s="124"/>
      <c r="IV53" s="124"/>
      <c r="IW53" s="124"/>
      <c r="IX53" s="124">
        <f>データ!CF7</f>
        <v>80.099999999999994</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3823</v>
      </c>
      <c r="KI53" s="125"/>
      <c r="KJ53" s="125"/>
      <c r="KK53" s="125"/>
      <c r="KL53" s="125"/>
      <c r="KM53" s="125"/>
      <c r="KN53" s="125"/>
      <c r="KO53" s="125"/>
      <c r="KP53" s="125"/>
      <c r="KQ53" s="125"/>
      <c r="KR53" s="125"/>
      <c r="KS53" s="125"/>
      <c r="KT53" s="125"/>
      <c r="KU53" s="125"/>
      <c r="KV53" s="125">
        <f>データ!CN7</f>
        <v>3476</v>
      </c>
      <c r="KW53" s="125"/>
      <c r="KX53" s="125"/>
      <c r="KY53" s="125"/>
      <c r="KZ53" s="125"/>
      <c r="LA53" s="125"/>
      <c r="LB53" s="125"/>
      <c r="LC53" s="125"/>
      <c r="LD53" s="125"/>
      <c r="LE53" s="125"/>
      <c r="LF53" s="125"/>
      <c r="LG53" s="125"/>
      <c r="LH53" s="125"/>
      <c r="LI53" s="125"/>
      <c r="LJ53" s="125">
        <f>データ!CO7</f>
        <v>8953</v>
      </c>
      <c r="LK53" s="125"/>
      <c r="LL53" s="125"/>
      <c r="LM53" s="125"/>
      <c r="LN53" s="125"/>
      <c r="LO53" s="125"/>
      <c r="LP53" s="125"/>
      <c r="LQ53" s="125"/>
      <c r="LR53" s="125"/>
      <c r="LS53" s="125"/>
      <c r="LT53" s="125"/>
      <c r="LU53" s="125"/>
      <c r="LV53" s="125"/>
      <c r="LW53" s="125"/>
      <c r="LX53" s="125">
        <f>データ!CP7</f>
        <v>2416</v>
      </c>
      <c r="LY53" s="125"/>
      <c r="LZ53" s="125"/>
      <c r="MA53" s="125"/>
      <c r="MB53" s="125"/>
      <c r="MC53" s="125"/>
      <c r="MD53" s="125"/>
      <c r="ME53" s="125"/>
      <c r="MF53" s="125"/>
      <c r="MG53" s="125"/>
      <c r="MH53" s="125"/>
      <c r="MI53" s="125"/>
      <c r="MJ53" s="125"/>
      <c r="MK53" s="125"/>
      <c r="ML53" s="125">
        <f>データ!CQ7</f>
        <v>7899</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32.200000000000003</v>
      </c>
      <c r="S54" s="124"/>
      <c r="T54" s="124"/>
      <c r="U54" s="124"/>
      <c r="V54" s="124"/>
      <c r="W54" s="124"/>
      <c r="X54" s="124"/>
      <c r="Y54" s="124"/>
      <c r="Z54" s="124"/>
      <c r="AA54" s="124"/>
      <c r="AB54" s="124"/>
      <c r="AC54" s="124"/>
      <c r="AD54" s="124"/>
      <c r="AE54" s="124"/>
      <c r="AF54" s="124">
        <f>データ!BL7</f>
        <v>31.3</v>
      </c>
      <c r="AG54" s="124"/>
      <c r="AH54" s="124"/>
      <c r="AI54" s="124"/>
      <c r="AJ54" s="124"/>
      <c r="AK54" s="124"/>
      <c r="AL54" s="124"/>
      <c r="AM54" s="124"/>
      <c r="AN54" s="124"/>
      <c r="AO54" s="124"/>
      <c r="AP54" s="124"/>
      <c r="AQ54" s="124"/>
      <c r="AR54" s="124"/>
      <c r="AS54" s="124"/>
      <c r="AT54" s="124">
        <f>データ!BM7</f>
        <v>31.6</v>
      </c>
      <c r="AU54" s="124"/>
      <c r="AV54" s="124"/>
      <c r="AW54" s="124"/>
      <c r="AX54" s="124"/>
      <c r="AY54" s="124"/>
      <c r="AZ54" s="124"/>
      <c r="BA54" s="124"/>
      <c r="BB54" s="124"/>
      <c r="BC54" s="124"/>
      <c r="BD54" s="124"/>
      <c r="BE54" s="124"/>
      <c r="BF54" s="124"/>
      <c r="BG54" s="124"/>
      <c r="BH54" s="124">
        <f>データ!BN7</f>
        <v>33.1</v>
      </c>
      <c r="BI54" s="124"/>
      <c r="BJ54" s="124"/>
      <c r="BK54" s="124"/>
      <c r="BL54" s="124"/>
      <c r="BM54" s="124"/>
      <c r="BN54" s="124"/>
      <c r="BO54" s="124"/>
      <c r="BP54" s="124"/>
      <c r="BQ54" s="124"/>
      <c r="BR54" s="124"/>
      <c r="BS54" s="124"/>
      <c r="BT54" s="124"/>
      <c r="BU54" s="124"/>
      <c r="BV54" s="124">
        <f>データ!BO7</f>
        <v>33.799999999999997</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27</v>
      </c>
      <c r="DG54" s="124"/>
      <c r="DH54" s="124"/>
      <c r="DI54" s="124"/>
      <c r="DJ54" s="124"/>
      <c r="DK54" s="124"/>
      <c r="DL54" s="124"/>
      <c r="DM54" s="124"/>
      <c r="DN54" s="124"/>
      <c r="DO54" s="124"/>
      <c r="DP54" s="124"/>
      <c r="DQ54" s="124"/>
      <c r="DR54" s="124"/>
      <c r="DS54" s="124"/>
      <c r="DT54" s="124">
        <f>データ!BW7</f>
        <v>28.8</v>
      </c>
      <c r="DU54" s="124"/>
      <c r="DV54" s="124"/>
      <c r="DW54" s="124"/>
      <c r="DX54" s="124"/>
      <c r="DY54" s="124"/>
      <c r="DZ54" s="124"/>
      <c r="EA54" s="124"/>
      <c r="EB54" s="124"/>
      <c r="EC54" s="124"/>
      <c r="ED54" s="124"/>
      <c r="EE54" s="124"/>
      <c r="EF54" s="124"/>
      <c r="EG54" s="124"/>
      <c r="EH54" s="124">
        <f>データ!BX7</f>
        <v>29.3</v>
      </c>
      <c r="EI54" s="124"/>
      <c r="EJ54" s="124"/>
      <c r="EK54" s="124"/>
      <c r="EL54" s="124"/>
      <c r="EM54" s="124"/>
      <c r="EN54" s="124"/>
      <c r="EO54" s="124"/>
      <c r="EP54" s="124"/>
      <c r="EQ54" s="124"/>
      <c r="ER54" s="124"/>
      <c r="ES54" s="124"/>
      <c r="ET54" s="124"/>
      <c r="EU54" s="124"/>
      <c r="EV54" s="124">
        <f>データ!BY7</f>
        <v>30.2</v>
      </c>
      <c r="EW54" s="124"/>
      <c r="EX54" s="124"/>
      <c r="EY54" s="124"/>
      <c r="EZ54" s="124"/>
      <c r="FA54" s="124"/>
      <c r="FB54" s="124"/>
      <c r="FC54" s="124"/>
      <c r="FD54" s="124"/>
      <c r="FE54" s="124"/>
      <c r="FF54" s="124"/>
      <c r="FG54" s="124"/>
      <c r="FH54" s="124"/>
      <c r="FI54" s="124"/>
      <c r="FJ54" s="124">
        <f>データ!BZ7</f>
        <v>28</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30</v>
      </c>
      <c r="GU54" s="124"/>
      <c r="GV54" s="124"/>
      <c r="GW54" s="124"/>
      <c r="GX54" s="124"/>
      <c r="GY54" s="124"/>
      <c r="GZ54" s="124"/>
      <c r="HA54" s="124"/>
      <c r="HB54" s="124"/>
      <c r="HC54" s="124"/>
      <c r="HD54" s="124"/>
      <c r="HE54" s="124"/>
      <c r="HF54" s="124"/>
      <c r="HG54" s="124"/>
      <c r="HH54" s="124">
        <f>データ!CH7</f>
        <v>18.600000000000001</v>
      </c>
      <c r="HI54" s="124"/>
      <c r="HJ54" s="124"/>
      <c r="HK54" s="124"/>
      <c r="HL54" s="124"/>
      <c r="HM54" s="124"/>
      <c r="HN54" s="124"/>
      <c r="HO54" s="124"/>
      <c r="HP54" s="124"/>
      <c r="HQ54" s="124"/>
      <c r="HR54" s="124"/>
      <c r="HS54" s="124"/>
      <c r="HT54" s="124"/>
      <c r="HU54" s="124"/>
      <c r="HV54" s="124">
        <f>データ!CI7</f>
        <v>29.3</v>
      </c>
      <c r="HW54" s="124"/>
      <c r="HX54" s="124"/>
      <c r="HY54" s="124"/>
      <c r="HZ54" s="124"/>
      <c r="IA54" s="124"/>
      <c r="IB54" s="124"/>
      <c r="IC54" s="124"/>
      <c r="ID54" s="124"/>
      <c r="IE54" s="124"/>
      <c r="IF54" s="124"/>
      <c r="IG54" s="124"/>
      <c r="IH54" s="124"/>
      <c r="II54" s="124"/>
      <c r="IJ54" s="124">
        <f>データ!CJ7</f>
        <v>17.2</v>
      </c>
      <c r="IK54" s="124"/>
      <c r="IL54" s="124"/>
      <c r="IM54" s="124"/>
      <c r="IN54" s="124"/>
      <c r="IO54" s="124"/>
      <c r="IP54" s="124"/>
      <c r="IQ54" s="124"/>
      <c r="IR54" s="124"/>
      <c r="IS54" s="124"/>
      <c r="IT54" s="124"/>
      <c r="IU54" s="124"/>
      <c r="IV54" s="124"/>
      <c r="IW54" s="124"/>
      <c r="IX54" s="124">
        <f>データ!CK7</f>
        <v>15.2</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6597</v>
      </c>
      <c r="KI54" s="132"/>
      <c r="KJ54" s="132"/>
      <c r="KK54" s="132"/>
      <c r="KL54" s="132"/>
      <c r="KM54" s="132"/>
      <c r="KN54" s="132"/>
      <c r="KO54" s="132"/>
      <c r="KP54" s="132"/>
      <c r="KQ54" s="132"/>
      <c r="KR54" s="132"/>
      <c r="KS54" s="132"/>
      <c r="KT54" s="132"/>
      <c r="KU54" s="133"/>
      <c r="KV54" s="131">
        <f>データ!CS7</f>
        <v>3486</v>
      </c>
      <c r="KW54" s="132"/>
      <c r="KX54" s="132"/>
      <c r="KY54" s="132"/>
      <c r="KZ54" s="132"/>
      <c r="LA54" s="132"/>
      <c r="LB54" s="132"/>
      <c r="LC54" s="132"/>
      <c r="LD54" s="132"/>
      <c r="LE54" s="132"/>
      <c r="LF54" s="132"/>
      <c r="LG54" s="132"/>
      <c r="LH54" s="132"/>
      <c r="LI54" s="133"/>
      <c r="LJ54" s="131">
        <f>データ!CT7</f>
        <v>9064</v>
      </c>
      <c r="LK54" s="132"/>
      <c r="LL54" s="132"/>
      <c r="LM54" s="132"/>
      <c r="LN54" s="132"/>
      <c r="LO54" s="132"/>
      <c r="LP54" s="132"/>
      <c r="LQ54" s="132"/>
      <c r="LR54" s="132"/>
      <c r="LS54" s="132"/>
      <c r="LT54" s="132"/>
      <c r="LU54" s="132"/>
      <c r="LV54" s="132"/>
      <c r="LW54" s="133"/>
      <c r="LX54" s="131">
        <f>データ!CU7</f>
        <v>2276</v>
      </c>
      <c r="LY54" s="132"/>
      <c r="LZ54" s="132"/>
      <c r="MA54" s="132"/>
      <c r="MB54" s="132"/>
      <c r="MC54" s="132"/>
      <c r="MD54" s="132"/>
      <c r="ME54" s="132"/>
      <c r="MF54" s="132"/>
      <c r="MG54" s="132"/>
      <c r="MH54" s="132"/>
      <c r="MI54" s="132"/>
      <c r="MJ54" s="132"/>
      <c r="MK54" s="133"/>
      <c r="ML54" s="131">
        <f>データ!CV7</f>
        <v>-8016</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148</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667365</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108700</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4131</v>
      </c>
      <c r="KI77" s="124"/>
      <c r="KJ77" s="124"/>
      <c r="KK77" s="124"/>
      <c r="KL77" s="124"/>
      <c r="KM77" s="124"/>
      <c r="KN77" s="124"/>
      <c r="KO77" s="124"/>
      <c r="KP77" s="124"/>
      <c r="KQ77" s="124"/>
      <c r="KR77" s="124"/>
      <c r="KS77" s="124"/>
      <c r="KT77" s="124"/>
      <c r="KU77" s="124"/>
      <c r="KV77" s="124">
        <f>データ!DW7</f>
        <v>2214.6</v>
      </c>
      <c r="KW77" s="124"/>
      <c r="KX77" s="124"/>
      <c r="KY77" s="124"/>
      <c r="KZ77" s="124"/>
      <c r="LA77" s="124"/>
      <c r="LB77" s="124"/>
      <c r="LC77" s="124"/>
      <c r="LD77" s="124"/>
      <c r="LE77" s="124"/>
      <c r="LF77" s="124"/>
      <c r="LG77" s="124"/>
      <c r="LH77" s="124"/>
      <c r="LI77" s="124"/>
      <c r="LJ77" s="124">
        <f>データ!DX7</f>
        <v>1206</v>
      </c>
      <c r="LK77" s="124"/>
      <c r="LL77" s="124"/>
      <c r="LM77" s="124"/>
      <c r="LN77" s="124"/>
      <c r="LO77" s="124"/>
      <c r="LP77" s="124"/>
      <c r="LQ77" s="124"/>
      <c r="LR77" s="124"/>
      <c r="LS77" s="124"/>
      <c r="LT77" s="124"/>
      <c r="LU77" s="124"/>
      <c r="LV77" s="124"/>
      <c r="LW77" s="124"/>
      <c r="LX77" s="124">
        <f>データ!DY7</f>
        <v>471.9</v>
      </c>
      <c r="LY77" s="124"/>
      <c r="LZ77" s="124"/>
      <c r="MA77" s="124"/>
      <c r="MB77" s="124"/>
      <c r="MC77" s="124"/>
      <c r="MD77" s="124"/>
      <c r="ME77" s="124"/>
      <c r="MF77" s="124"/>
      <c r="MG77" s="124"/>
      <c r="MH77" s="124"/>
      <c r="MI77" s="124"/>
      <c r="MJ77" s="124"/>
      <c r="MK77" s="124"/>
      <c r="ML77" s="124">
        <f>データ!DZ7</f>
        <v>0</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260.89999999999998</v>
      </c>
      <c r="KI78" s="124"/>
      <c r="KJ78" s="124"/>
      <c r="KK78" s="124"/>
      <c r="KL78" s="124"/>
      <c r="KM78" s="124"/>
      <c r="KN78" s="124"/>
      <c r="KO78" s="124"/>
      <c r="KP78" s="124"/>
      <c r="KQ78" s="124"/>
      <c r="KR78" s="124"/>
      <c r="KS78" s="124"/>
      <c r="KT78" s="124"/>
      <c r="KU78" s="124"/>
      <c r="KV78" s="124">
        <f>データ!EB7</f>
        <v>141.6</v>
      </c>
      <c r="KW78" s="124"/>
      <c r="KX78" s="124"/>
      <c r="KY78" s="124"/>
      <c r="KZ78" s="124"/>
      <c r="LA78" s="124"/>
      <c r="LB78" s="124"/>
      <c r="LC78" s="124"/>
      <c r="LD78" s="124"/>
      <c r="LE78" s="124"/>
      <c r="LF78" s="124"/>
      <c r="LG78" s="124"/>
      <c r="LH78" s="124"/>
      <c r="LI78" s="124"/>
      <c r="LJ78" s="124">
        <f>データ!EC7</f>
        <v>484.4</v>
      </c>
      <c r="LK78" s="124"/>
      <c r="LL78" s="124"/>
      <c r="LM78" s="124"/>
      <c r="LN78" s="124"/>
      <c r="LO78" s="124"/>
      <c r="LP78" s="124"/>
      <c r="LQ78" s="124"/>
      <c r="LR78" s="124"/>
      <c r="LS78" s="124"/>
      <c r="LT78" s="124"/>
      <c r="LU78" s="124"/>
      <c r="LV78" s="124"/>
      <c r="LW78" s="124"/>
      <c r="LX78" s="124">
        <f>データ!ED7</f>
        <v>94.3</v>
      </c>
      <c r="LY78" s="124"/>
      <c r="LZ78" s="124"/>
      <c r="MA78" s="124"/>
      <c r="MB78" s="124"/>
      <c r="MC78" s="124"/>
      <c r="MD78" s="124"/>
      <c r="ME78" s="124"/>
      <c r="MF78" s="124"/>
      <c r="MG78" s="124"/>
      <c r="MH78" s="124"/>
      <c r="MI78" s="124"/>
      <c r="MJ78" s="124"/>
      <c r="MK78" s="124"/>
      <c r="ML78" s="124">
        <f>データ!EE7</f>
        <v>39.6</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d/JeWNAuaa/Bns4Uk86EAkyU7ICqoTWfLs6U5Y36MnN4N6EMomq+rrnWfJ1dN9veVjW4ZjBdZwzcY8+JVlz35A==" saltValue="Cs3yu3gVBy1g3e6XJ4Jv5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112</v>
      </c>
      <c r="AL5" s="53" t="s">
        <v>103</v>
      </c>
      <c r="AM5" s="53" t="s">
        <v>104</v>
      </c>
      <c r="AN5" s="53" t="s">
        <v>105</v>
      </c>
      <c r="AO5" s="53" t="s">
        <v>106</v>
      </c>
      <c r="AP5" s="53" t="s">
        <v>107</v>
      </c>
      <c r="AQ5" s="53" t="s">
        <v>108</v>
      </c>
      <c r="AR5" s="53" t="s">
        <v>109</v>
      </c>
      <c r="AS5" s="53" t="s">
        <v>110</v>
      </c>
      <c r="AT5" s="53" t="s">
        <v>111</v>
      </c>
      <c r="AU5" s="53" t="s">
        <v>101</v>
      </c>
      <c r="AV5" s="53" t="s">
        <v>112</v>
      </c>
      <c r="AW5" s="53" t="s">
        <v>103</v>
      </c>
      <c r="AX5" s="53" t="s">
        <v>104</v>
      </c>
      <c r="AY5" s="53" t="s">
        <v>105</v>
      </c>
      <c r="AZ5" s="53" t="s">
        <v>106</v>
      </c>
      <c r="BA5" s="53" t="s">
        <v>107</v>
      </c>
      <c r="BB5" s="53" t="s">
        <v>108</v>
      </c>
      <c r="BC5" s="53" t="s">
        <v>109</v>
      </c>
      <c r="BD5" s="53" t="s">
        <v>110</v>
      </c>
      <c r="BE5" s="53" t="s">
        <v>111</v>
      </c>
      <c r="BF5" s="53" t="s">
        <v>113</v>
      </c>
      <c r="BG5" s="53" t="s">
        <v>112</v>
      </c>
      <c r="BH5" s="53" t="s">
        <v>114</v>
      </c>
      <c r="BI5" s="53" t="s">
        <v>104</v>
      </c>
      <c r="BJ5" s="53" t="s">
        <v>105</v>
      </c>
      <c r="BK5" s="53" t="s">
        <v>106</v>
      </c>
      <c r="BL5" s="53" t="s">
        <v>107</v>
      </c>
      <c r="BM5" s="53" t="s">
        <v>108</v>
      </c>
      <c r="BN5" s="53" t="s">
        <v>109</v>
      </c>
      <c r="BO5" s="53" t="s">
        <v>110</v>
      </c>
      <c r="BP5" s="53" t="s">
        <v>111</v>
      </c>
      <c r="BQ5" s="53" t="s">
        <v>101</v>
      </c>
      <c r="BR5" s="53" t="s">
        <v>112</v>
      </c>
      <c r="BS5" s="53" t="s">
        <v>103</v>
      </c>
      <c r="BT5" s="53" t="s">
        <v>104</v>
      </c>
      <c r="BU5" s="53" t="s">
        <v>105</v>
      </c>
      <c r="BV5" s="53" t="s">
        <v>106</v>
      </c>
      <c r="BW5" s="53" t="s">
        <v>107</v>
      </c>
      <c r="BX5" s="53" t="s">
        <v>108</v>
      </c>
      <c r="BY5" s="53" t="s">
        <v>109</v>
      </c>
      <c r="BZ5" s="53" t="s">
        <v>110</v>
      </c>
      <c r="CA5" s="53" t="s">
        <v>111</v>
      </c>
      <c r="CB5" s="53" t="s">
        <v>101</v>
      </c>
      <c r="CC5" s="53" t="s">
        <v>112</v>
      </c>
      <c r="CD5" s="53" t="s">
        <v>103</v>
      </c>
      <c r="CE5" s="53" t="s">
        <v>104</v>
      </c>
      <c r="CF5" s="53" t="s">
        <v>105</v>
      </c>
      <c r="CG5" s="53" t="s">
        <v>106</v>
      </c>
      <c r="CH5" s="53" t="s">
        <v>107</v>
      </c>
      <c r="CI5" s="53" t="s">
        <v>108</v>
      </c>
      <c r="CJ5" s="53" t="s">
        <v>109</v>
      </c>
      <c r="CK5" s="53" t="s">
        <v>110</v>
      </c>
      <c r="CL5" s="53" t="s">
        <v>111</v>
      </c>
      <c r="CM5" s="53" t="s">
        <v>113</v>
      </c>
      <c r="CN5" s="53" t="s">
        <v>112</v>
      </c>
      <c r="CO5" s="53" t="s">
        <v>103</v>
      </c>
      <c r="CP5" s="53" t="s">
        <v>104</v>
      </c>
      <c r="CQ5" s="53" t="s">
        <v>105</v>
      </c>
      <c r="CR5" s="53" t="s">
        <v>106</v>
      </c>
      <c r="CS5" s="53" t="s">
        <v>107</v>
      </c>
      <c r="CT5" s="53" t="s">
        <v>108</v>
      </c>
      <c r="CU5" s="53" t="s">
        <v>109</v>
      </c>
      <c r="CV5" s="53" t="s">
        <v>110</v>
      </c>
      <c r="CW5" s="53" t="s">
        <v>111</v>
      </c>
      <c r="CX5" s="53" t="s">
        <v>101</v>
      </c>
      <c r="CY5" s="53" t="s">
        <v>112</v>
      </c>
      <c r="CZ5" s="53" t="s">
        <v>103</v>
      </c>
      <c r="DA5" s="53" t="s">
        <v>104</v>
      </c>
      <c r="DB5" s="53" t="s">
        <v>105</v>
      </c>
      <c r="DC5" s="53" t="s">
        <v>106</v>
      </c>
      <c r="DD5" s="53" t="s">
        <v>107</v>
      </c>
      <c r="DE5" s="53" t="s">
        <v>108</v>
      </c>
      <c r="DF5" s="53" t="s">
        <v>109</v>
      </c>
      <c r="DG5" s="53" t="s">
        <v>110</v>
      </c>
      <c r="DH5" s="53" t="s">
        <v>111</v>
      </c>
      <c r="DI5" s="146"/>
      <c r="DJ5" s="146"/>
      <c r="DK5" s="53" t="s">
        <v>113</v>
      </c>
      <c r="DL5" s="53" t="s">
        <v>112</v>
      </c>
      <c r="DM5" s="53" t="s">
        <v>114</v>
      </c>
      <c r="DN5" s="53" t="s">
        <v>104</v>
      </c>
      <c r="DO5" s="53" t="s">
        <v>105</v>
      </c>
      <c r="DP5" s="53" t="s">
        <v>106</v>
      </c>
      <c r="DQ5" s="53" t="s">
        <v>107</v>
      </c>
      <c r="DR5" s="53" t="s">
        <v>108</v>
      </c>
      <c r="DS5" s="53" t="s">
        <v>109</v>
      </c>
      <c r="DT5" s="53" t="s">
        <v>110</v>
      </c>
      <c r="DU5" s="53" t="s">
        <v>46</v>
      </c>
      <c r="DV5" s="53" t="s">
        <v>101</v>
      </c>
      <c r="DW5" s="53" t="s">
        <v>112</v>
      </c>
      <c r="DX5" s="53" t="s">
        <v>103</v>
      </c>
      <c r="DY5" s="53" t="s">
        <v>104</v>
      </c>
      <c r="DZ5" s="53" t="s">
        <v>105</v>
      </c>
      <c r="EA5" s="53" t="s">
        <v>106</v>
      </c>
      <c r="EB5" s="53" t="s">
        <v>107</v>
      </c>
      <c r="EC5" s="53" t="s">
        <v>108</v>
      </c>
      <c r="ED5" s="53" t="s">
        <v>109</v>
      </c>
      <c r="EE5" s="53" t="s">
        <v>110</v>
      </c>
      <c r="EF5" s="53" t="s">
        <v>111</v>
      </c>
      <c r="EG5" s="53" t="s">
        <v>115</v>
      </c>
      <c r="EH5" s="53" t="s">
        <v>116</v>
      </c>
      <c r="EI5" s="53" t="s">
        <v>117</v>
      </c>
      <c r="EJ5" s="53" t="s">
        <v>118</v>
      </c>
      <c r="EK5" s="53" t="s">
        <v>119</v>
      </c>
      <c r="EL5" s="53" t="s">
        <v>120</v>
      </c>
      <c r="EM5" s="53" t="s">
        <v>121</v>
      </c>
      <c r="EN5" s="53" t="s">
        <v>122</v>
      </c>
      <c r="EO5" s="53" t="s">
        <v>123</v>
      </c>
      <c r="EP5" s="53" t="s">
        <v>124</v>
      </c>
    </row>
    <row r="6" spans="1:146" s="63" customFormat="1" x14ac:dyDescent="0.15">
      <c r="A6" s="39" t="s">
        <v>125</v>
      </c>
      <c r="B6" s="54">
        <f>B8</f>
        <v>2017</v>
      </c>
      <c r="C6" s="54">
        <f t="shared" ref="C6:X6" si="2">C8</f>
        <v>423220</v>
      </c>
      <c r="D6" s="54">
        <f t="shared" si="2"/>
        <v>47</v>
      </c>
      <c r="E6" s="54">
        <f t="shared" si="2"/>
        <v>11</v>
      </c>
      <c r="F6" s="54">
        <f t="shared" si="2"/>
        <v>1</v>
      </c>
      <c r="G6" s="54">
        <f t="shared" si="2"/>
        <v>1</v>
      </c>
      <c r="H6" s="54" t="str">
        <f>SUBSTITUTE(H8,"　","")</f>
        <v>長崎県川棚町</v>
      </c>
      <c r="I6" s="54" t="str">
        <f t="shared" si="2"/>
        <v>くじゃく荘</v>
      </c>
      <c r="J6" s="54" t="str">
        <f t="shared" si="2"/>
        <v>法非適用</v>
      </c>
      <c r="K6" s="54" t="str">
        <f t="shared" si="2"/>
        <v>観光施設事業</v>
      </c>
      <c r="L6" s="54" t="str">
        <f t="shared" si="2"/>
        <v>休養宿泊施設</v>
      </c>
      <c r="M6" s="54" t="str">
        <f t="shared" si="2"/>
        <v>Ａ２Ｂ２</v>
      </c>
      <c r="N6" s="54" t="str">
        <f t="shared" si="2"/>
        <v>非設置</v>
      </c>
      <c r="O6" s="55" t="str">
        <f t="shared" si="2"/>
        <v>該当数値なし</v>
      </c>
      <c r="P6" s="55" t="str">
        <f t="shared" si="2"/>
        <v>該当数値なし</v>
      </c>
      <c r="Q6" s="56">
        <f t="shared" si="2"/>
        <v>4168</v>
      </c>
      <c r="R6" s="57">
        <f t="shared" si="2"/>
        <v>149</v>
      </c>
      <c r="S6" s="58">
        <f t="shared" si="2"/>
        <v>9977</v>
      </c>
      <c r="T6" s="59" t="str">
        <f t="shared" si="2"/>
        <v>利用料金制</v>
      </c>
      <c r="U6" s="55">
        <f t="shared" si="2"/>
        <v>15.4</v>
      </c>
      <c r="V6" s="59" t="str">
        <f t="shared" si="2"/>
        <v>有</v>
      </c>
      <c r="W6" s="60">
        <f t="shared" si="2"/>
        <v>84</v>
      </c>
      <c r="X6" s="59" t="str">
        <f t="shared" si="2"/>
        <v>有</v>
      </c>
      <c r="Y6" s="61">
        <f>IF(Y8="-",NA(),Y8)</f>
        <v>12.8</v>
      </c>
      <c r="Z6" s="61">
        <f t="shared" ref="Z6:AH6" si="3">IF(Z8="-",NA(),Z8)</f>
        <v>13.6</v>
      </c>
      <c r="AA6" s="61">
        <f t="shared" si="3"/>
        <v>12.5</v>
      </c>
      <c r="AB6" s="61">
        <f t="shared" si="3"/>
        <v>11.5</v>
      </c>
      <c r="AC6" s="61">
        <f t="shared" si="3"/>
        <v>20.3</v>
      </c>
      <c r="AD6" s="61">
        <f t="shared" si="3"/>
        <v>96.6</v>
      </c>
      <c r="AE6" s="61">
        <f t="shared" si="3"/>
        <v>82.6</v>
      </c>
      <c r="AF6" s="61">
        <f t="shared" si="3"/>
        <v>84.4</v>
      </c>
      <c r="AG6" s="61">
        <f t="shared" si="3"/>
        <v>83.9</v>
      </c>
      <c r="AH6" s="61">
        <f t="shared" si="3"/>
        <v>154.5</v>
      </c>
      <c r="AI6" s="61" t="str">
        <f>IF(AI8="-","【-】","【"&amp;SUBSTITUTE(TEXT(AI8,"#,##0.0"),"-","△")&amp;"】")</f>
        <v>【108.5】</v>
      </c>
      <c r="AJ6" s="61">
        <f>IF(AJ8="-",NA(),AJ8)</f>
        <v>96.1</v>
      </c>
      <c r="AK6" s="61">
        <f t="shared" ref="AK6:AS6" si="4">IF(AK8="-",NA(),AK8)</f>
        <v>92.3</v>
      </c>
      <c r="AL6" s="61">
        <f t="shared" si="4"/>
        <v>0</v>
      </c>
      <c r="AM6" s="61">
        <f t="shared" si="4"/>
        <v>90.2</v>
      </c>
      <c r="AN6" s="61">
        <f t="shared" si="4"/>
        <v>0</v>
      </c>
      <c r="AO6" s="61">
        <f t="shared" si="4"/>
        <v>29.8</v>
      </c>
      <c r="AP6" s="61">
        <f t="shared" si="4"/>
        <v>25.3</v>
      </c>
      <c r="AQ6" s="61">
        <f t="shared" si="4"/>
        <v>23</v>
      </c>
      <c r="AR6" s="61">
        <f t="shared" si="4"/>
        <v>21.8</v>
      </c>
      <c r="AS6" s="61">
        <f t="shared" si="4"/>
        <v>15.7</v>
      </c>
      <c r="AT6" s="61" t="str">
        <f>IF(AT8="-","【-】","【"&amp;SUBSTITUTE(TEXT(AT8,"#,##0.0"),"-","△")&amp;"】")</f>
        <v>【25.4】</v>
      </c>
      <c r="AU6" s="56">
        <f>IF(AU8="-",NA(),AU8)</f>
        <v>318</v>
      </c>
      <c r="AV6" s="56">
        <f t="shared" ref="AV6:BD6" si="5">IF(AV8="-",NA(),AV8)</f>
        <v>193</v>
      </c>
      <c r="AW6" s="56">
        <f t="shared" si="5"/>
        <v>0</v>
      </c>
      <c r="AX6" s="56">
        <f t="shared" si="5"/>
        <v>11</v>
      </c>
      <c r="AY6" s="56">
        <f t="shared" si="5"/>
        <v>0</v>
      </c>
      <c r="AZ6" s="56">
        <f t="shared" si="5"/>
        <v>400</v>
      </c>
      <c r="BA6" s="56">
        <f t="shared" si="5"/>
        <v>525</v>
      </c>
      <c r="BB6" s="56">
        <f t="shared" si="5"/>
        <v>503</v>
      </c>
      <c r="BC6" s="56">
        <f t="shared" si="5"/>
        <v>457</v>
      </c>
      <c r="BD6" s="56">
        <f t="shared" si="5"/>
        <v>1153</v>
      </c>
      <c r="BE6" s="56" t="str">
        <f>IF(BE8="-","【-】","【"&amp;SUBSTITUTE(TEXT(BE8,"#,##0"),"-","△")&amp;"】")</f>
        <v>【6,552】</v>
      </c>
      <c r="BF6" s="61">
        <f>IF(BF8="-",NA(),BF8)</f>
        <v>26.5</v>
      </c>
      <c r="BG6" s="61">
        <f t="shared" ref="BG6:BO6" si="6">IF(BG8="-",NA(),BG8)</f>
        <v>29</v>
      </c>
      <c r="BH6" s="61">
        <f t="shared" si="6"/>
        <v>31.9</v>
      </c>
      <c r="BI6" s="61">
        <f t="shared" si="6"/>
        <v>32.1</v>
      </c>
      <c r="BJ6" s="61">
        <f t="shared" si="6"/>
        <v>31.5</v>
      </c>
      <c r="BK6" s="61">
        <f t="shared" si="6"/>
        <v>32.200000000000003</v>
      </c>
      <c r="BL6" s="61">
        <f t="shared" si="6"/>
        <v>31.3</v>
      </c>
      <c r="BM6" s="61">
        <f t="shared" si="6"/>
        <v>31.6</v>
      </c>
      <c r="BN6" s="61">
        <f t="shared" si="6"/>
        <v>33.1</v>
      </c>
      <c r="BO6" s="61">
        <f t="shared" si="6"/>
        <v>33.799999999999997</v>
      </c>
      <c r="BP6" s="61" t="str">
        <f>IF(BP8="-","【-】","【"&amp;SUBSTITUTE(TEXT(BP8,"#,##0.0"),"-","△")&amp;"】")</f>
        <v>【22.1】</v>
      </c>
      <c r="BQ6" s="61">
        <f>IF(BQ8="-",NA(),BQ8)</f>
        <v>38.9</v>
      </c>
      <c r="BR6" s="61">
        <f t="shared" ref="BR6:BZ6" si="7">IF(BR8="-",NA(),BR8)</f>
        <v>35.799999999999997</v>
      </c>
      <c r="BS6" s="61">
        <f t="shared" si="7"/>
        <v>36.299999999999997</v>
      </c>
      <c r="BT6" s="61">
        <f t="shared" si="7"/>
        <v>34</v>
      </c>
      <c r="BU6" s="61">
        <f t="shared" si="7"/>
        <v>36</v>
      </c>
      <c r="BV6" s="61">
        <f t="shared" si="7"/>
        <v>27</v>
      </c>
      <c r="BW6" s="61">
        <f t="shared" si="7"/>
        <v>28.8</v>
      </c>
      <c r="BX6" s="61">
        <f t="shared" si="7"/>
        <v>29.3</v>
      </c>
      <c r="BY6" s="61">
        <f t="shared" si="7"/>
        <v>30.2</v>
      </c>
      <c r="BZ6" s="61">
        <f t="shared" si="7"/>
        <v>28</v>
      </c>
      <c r="CA6" s="61" t="str">
        <f>IF(CA8="-","【-】","【"&amp;SUBSTITUTE(TEXT(CA8,"#,##0.0"),"-","△")&amp;"】")</f>
        <v>【37.1】</v>
      </c>
      <c r="CB6" s="61">
        <f>IF(CB8="-",NA(),CB8)</f>
        <v>100</v>
      </c>
      <c r="CC6" s="61">
        <f t="shared" ref="CC6:CK6" si="8">IF(CC8="-",NA(),CC8)</f>
        <v>37.299999999999997</v>
      </c>
      <c r="CD6" s="61">
        <f t="shared" si="8"/>
        <v>78.900000000000006</v>
      </c>
      <c r="CE6" s="61">
        <f t="shared" si="8"/>
        <v>26</v>
      </c>
      <c r="CF6" s="61">
        <f t="shared" si="8"/>
        <v>80.099999999999994</v>
      </c>
      <c r="CG6" s="61">
        <f t="shared" si="8"/>
        <v>30</v>
      </c>
      <c r="CH6" s="61">
        <f t="shared" si="8"/>
        <v>18.600000000000001</v>
      </c>
      <c r="CI6" s="61">
        <f t="shared" si="8"/>
        <v>29.3</v>
      </c>
      <c r="CJ6" s="61">
        <f t="shared" si="8"/>
        <v>17.2</v>
      </c>
      <c r="CK6" s="61">
        <f t="shared" si="8"/>
        <v>15.2</v>
      </c>
      <c r="CL6" s="61" t="str">
        <f>IF(CL8="-","【-】","【"&amp;SUBSTITUTE(TEXT(CL8,"#,##0.0"),"-","△")&amp;"】")</f>
        <v>【△21.3】</v>
      </c>
      <c r="CM6" s="56">
        <f>IF(CM8="-",NA(),CM8)</f>
        <v>3823</v>
      </c>
      <c r="CN6" s="56">
        <f t="shared" ref="CN6:CV6" si="9">IF(CN8="-",NA(),CN8)</f>
        <v>3476</v>
      </c>
      <c r="CO6" s="56">
        <f t="shared" si="9"/>
        <v>8953</v>
      </c>
      <c r="CP6" s="56">
        <f t="shared" si="9"/>
        <v>2416</v>
      </c>
      <c r="CQ6" s="56">
        <f t="shared" si="9"/>
        <v>7899</v>
      </c>
      <c r="CR6" s="56">
        <f t="shared" si="9"/>
        <v>6597</v>
      </c>
      <c r="CS6" s="56">
        <f t="shared" si="9"/>
        <v>3486</v>
      </c>
      <c r="CT6" s="56">
        <f t="shared" si="9"/>
        <v>9064</v>
      </c>
      <c r="CU6" s="56">
        <f t="shared" si="9"/>
        <v>2276</v>
      </c>
      <c r="CV6" s="56">
        <f t="shared" si="9"/>
        <v>-8016</v>
      </c>
      <c r="CW6" s="56" t="str">
        <f>IF(CW8="-","【-】","【"&amp;SUBSTITUTE(TEXT(CW8,"#,##0"),"-","△")&amp;"】")</f>
        <v>【△10,266】</v>
      </c>
      <c r="CX6" s="61"/>
      <c r="CY6" s="61"/>
      <c r="CZ6" s="61"/>
      <c r="DA6" s="61"/>
      <c r="DB6" s="61"/>
      <c r="DC6" s="61"/>
      <c r="DD6" s="61"/>
      <c r="DE6" s="61"/>
      <c r="DF6" s="61"/>
      <c r="DG6" s="61"/>
      <c r="DH6" s="61" t="s">
        <v>126</v>
      </c>
      <c r="DI6" s="57">
        <f t="shared" ref="DI6:DJ6" si="10">DI8</f>
        <v>667365</v>
      </c>
      <c r="DJ6" s="57">
        <f t="shared" si="10"/>
        <v>108700</v>
      </c>
      <c r="DK6" s="61"/>
      <c r="DL6" s="61"/>
      <c r="DM6" s="61"/>
      <c r="DN6" s="61"/>
      <c r="DO6" s="61"/>
      <c r="DP6" s="61"/>
      <c r="DQ6" s="61"/>
      <c r="DR6" s="61"/>
      <c r="DS6" s="61"/>
      <c r="DT6" s="61"/>
      <c r="DU6" s="61" t="s">
        <v>126</v>
      </c>
      <c r="DV6" s="61">
        <f>IF(DV8="-",NA(),DV8)</f>
        <v>4131</v>
      </c>
      <c r="DW6" s="61">
        <f t="shared" ref="DW6:EE6" si="11">IF(DW8="-",NA(),DW8)</f>
        <v>2214.6</v>
      </c>
      <c r="DX6" s="61">
        <f t="shared" si="11"/>
        <v>1206</v>
      </c>
      <c r="DY6" s="61">
        <f t="shared" si="11"/>
        <v>471.9</v>
      </c>
      <c r="DZ6" s="61">
        <f t="shared" si="11"/>
        <v>0</v>
      </c>
      <c r="EA6" s="61">
        <f t="shared" si="11"/>
        <v>260.89999999999998</v>
      </c>
      <c r="EB6" s="61">
        <f t="shared" si="11"/>
        <v>141.6</v>
      </c>
      <c r="EC6" s="61">
        <f t="shared" si="11"/>
        <v>484.4</v>
      </c>
      <c r="ED6" s="61">
        <f t="shared" si="11"/>
        <v>94.3</v>
      </c>
      <c r="EE6" s="61">
        <f t="shared" si="11"/>
        <v>39.6</v>
      </c>
      <c r="EF6" s="61" t="str">
        <f>IF(EF8="-","【-】","【"&amp;SUBSTITUTE(TEXT(EF8,"#,##0.0"),"-","△")&amp;"】")</f>
        <v>【31.1】</v>
      </c>
      <c r="EG6" s="62">
        <f>IF(EG8="-",NA(),EG8)</f>
        <v>2E-3</v>
      </c>
      <c r="EH6" s="62">
        <f t="shared" ref="EH6:EP6" si="12">IF(EH8="-",NA(),EH8)</f>
        <v>2.2000000000000001E-3</v>
      </c>
      <c r="EI6" s="62">
        <f t="shared" si="12"/>
        <v>2E-3</v>
      </c>
      <c r="EJ6" s="62">
        <f t="shared" si="12"/>
        <v>2.3999999999999998E-3</v>
      </c>
      <c r="EK6" s="62">
        <f t="shared" si="12"/>
        <v>2.2000000000000001E-3</v>
      </c>
      <c r="EL6" s="62">
        <f t="shared" si="12"/>
        <v>2.8999999999999998E-3</v>
      </c>
      <c r="EM6" s="62">
        <f t="shared" si="12"/>
        <v>3.5000000000000001E-3</v>
      </c>
      <c r="EN6" s="62">
        <f t="shared" si="12"/>
        <v>3.7000000000000002E-3</v>
      </c>
      <c r="EO6" s="62">
        <f t="shared" si="12"/>
        <v>3.5999999999999999E-3</v>
      </c>
      <c r="EP6" s="62">
        <f t="shared" si="12"/>
        <v>4.4000000000000003E-3</v>
      </c>
    </row>
    <row r="7" spans="1:146" s="63" customFormat="1" x14ac:dyDescent="0.15">
      <c r="A7" s="39" t="s">
        <v>127</v>
      </c>
      <c r="B7" s="54">
        <f t="shared" ref="B7:X7" si="13">B8</f>
        <v>2017</v>
      </c>
      <c r="C7" s="54">
        <f t="shared" si="13"/>
        <v>423220</v>
      </c>
      <c r="D7" s="54">
        <f t="shared" si="13"/>
        <v>47</v>
      </c>
      <c r="E7" s="54">
        <f t="shared" si="13"/>
        <v>11</v>
      </c>
      <c r="F7" s="54">
        <f t="shared" si="13"/>
        <v>1</v>
      </c>
      <c r="G7" s="54">
        <f t="shared" si="13"/>
        <v>1</v>
      </c>
      <c r="H7" s="54" t="str">
        <f t="shared" si="13"/>
        <v>長崎県　川棚町</v>
      </c>
      <c r="I7" s="54" t="str">
        <f t="shared" si="13"/>
        <v>くじゃく荘</v>
      </c>
      <c r="J7" s="54" t="str">
        <f t="shared" si="13"/>
        <v>法非適用</v>
      </c>
      <c r="K7" s="54" t="str">
        <f t="shared" si="13"/>
        <v>観光施設事業</v>
      </c>
      <c r="L7" s="54" t="str">
        <f t="shared" si="13"/>
        <v>休養宿泊施設</v>
      </c>
      <c r="M7" s="54" t="str">
        <f t="shared" si="13"/>
        <v>Ａ２Ｂ２</v>
      </c>
      <c r="N7" s="54" t="str">
        <f t="shared" si="13"/>
        <v>非設置</v>
      </c>
      <c r="O7" s="55" t="str">
        <f t="shared" si="13"/>
        <v>該当数値なし</v>
      </c>
      <c r="P7" s="55" t="str">
        <f t="shared" si="13"/>
        <v>該当数値なし</v>
      </c>
      <c r="Q7" s="56">
        <f t="shared" si="13"/>
        <v>4168</v>
      </c>
      <c r="R7" s="57">
        <f t="shared" si="13"/>
        <v>149</v>
      </c>
      <c r="S7" s="58">
        <f t="shared" si="13"/>
        <v>9977</v>
      </c>
      <c r="T7" s="59" t="str">
        <f t="shared" si="13"/>
        <v>利用料金制</v>
      </c>
      <c r="U7" s="55">
        <f t="shared" si="13"/>
        <v>15.4</v>
      </c>
      <c r="V7" s="59" t="str">
        <f t="shared" si="13"/>
        <v>有</v>
      </c>
      <c r="W7" s="60">
        <f t="shared" si="13"/>
        <v>84</v>
      </c>
      <c r="X7" s="59" t="str">
        <f t="shared" si="13"/>
        <v>有</v>
      </c>
      <c r="Y7" s="61">
        <f>Y8</f>
        <v>12.8</v>
      </c>
      <c r="Z7" s="61">
        <f t="shared" ref="Z7:AH7" si="14">Z8</f>
        <v>13.6</v>
      </c>
      <c r="AA7" s="61">
        <f t="shared" si="14"/>
        <v>12.5</v>
      </c>
      <c r="AB7" s="61">
        <f t="shared" si="14"/>
        <v>11.5</v>
      </c>
      <c r="AC7" s="61">
        <f t="shared" si="14"/>
        <v>20.3</v>
      </c>
      <c r="AD7" s="61">
        <f t="shared" si="14"/>
        <v>96.6</v>
      </c>
      <c r="AE7" s="61">
        <f t="shared" si="14"/>
        <v>82.6</v>
      </c>
      <c r="AF7" s="61">
        <f t="shared" si="14"/>
        <v>84.4</v>
      </c>
      <c r="AG7" s="61">
        <f t="shared" si="14"/>
        <v>83.9</v>
      </c>
      <c r="AH7" s="61">
        <f t="shared" si="14"/>
        <v>154.5</v>
      </c>
      <c r="AI7" s="61"/>
      <c r="AJ7" s="61">
        <f>AJ8</f>
        <v>96.1</v>
      </c>
      <c r="AK7" s="61">
        <f t="shared" ref="AK7:AS7" si="15">AK8</f>
        <v>92.3</v>
      </c>
      <c r="AL7" s="61">
        <f t="shared" si="15"/>
        <v>0</v>
      </c>
      <c r="AM7" s="61">
        <f t="shared" si="15"/>
        <v>90.2</v>
      </c>
      <c r="AN7" s="61">
        <f t="shared" si="15"/>
        <v>0</v>
      </c>
      <c r="AO7" s="61">
        <f t="shared" si="15"/>
        <v>29.8</v>
      </c>
      <c r="AP7" s="61">
        <f t="shared" si="15"/>
        <v>25.3</v>
      </c>
      <c r="AQ7" s="61">
        <f t="shared" si="15"/>
        <v>23</v>
      </c>
      <c r="AR7" s="61">
        <f t="shared" si="15"/>
        <v>21.8</v>
      </c>
      <c r="AS7" s="61">
        <f t="shared" si="15"/>
        <v>15.7</v>
      </c>
      <c r="AT7" s="61"/>
      <c r="AU7" s="56">
        <f>AU8</f>
        <v>318</v>
      </c>
      <c r="AV7" s="56">
        <f t="shared" ref="AV7:BD7" si="16">AV8</f>
        <v>193</v>
      </c>
      <c r="AW7" s="56">
        <f t="shared" si="16"/>
        <v>0</v>
      </c>
      <c r="AX7" s="56">
        <f t="shared" si="16"/>
        <v>11</v>
      </c>
      <c r="AY7" s="56">
        <f t="shared" si="16"/>
        <v>0</v>
      </c>
      <c r="AZ7" s="56">
        <f t="shared" si="16"/>
        <v>400</v>
      </c>
      <c r="BA7" s="56">
        <f t="shared" si="16"/>
        <v>525</v>
      </c>
      <c r="BB7" s="56">
        <f t="shared" si="16"/>
        <v>503</v>
      </c>
      <c r="BC7" s="56">
        <f t="shared" si="16"/>
        <v>457</v>
      </c>
      <c r="BD7" s="56">
        <f t="shared" si="16"/>
        <v>1153</v>
      </c>
      <c r="BE7" s="56"/>
      <c r="BF7" s="61">
        <f>BF8</f>
        <v>26.5</v>
      </c>
      <c r="BG7" s="61">
        <f t="shared" ref="BG7:BO7" si="17">BG8</f>
        <v>29</v>
      </c>
      <c r="BH7" s="61">
        <f t="shared" si="17"/>
        <v>31.9</v>
      </c>
      <c r="BI7" s="61">
        <f t="shared" si="17"/>
        <v>32.1</v>
      </c>
      <c r="BJ7" s="61">
        <f t="shared" si="17"/>
        <v>31.5</v>
      </c>
      <c r="BK7" s="61">
        <f t="shared" si="17"/>
        <v>32.200000000000003</v>
      </c>
      <c r="BL7" s="61">
        <f t="shared" si="17"/>
        <v>31.3</v>
      </c>
      <c r="BM7" s="61">
        <f t="shared" si="17"/>
        <v>31.6</v>
      </c>
      <c r="BN7" s="61">
        <f t="shared" si="17"/>
        <v>33.1</v>
      </c>
      <c r="BO7" s="61">
        <f t="shared" si="17"/>
        <v>33.799999999999997</v>
      </c>
      <c r="BP7" s="61"/>
      <c r="BQ7" s="61">
        <f>BQ8</f>
        <v>38.9</v>
      </c>
      <c r="BR7" s="61">
        <f t="shared" ref="BR7:BZ7" si="18">BR8</f>
        <v>35.799999999999997</v>
      </c>
      <c r="BS7" s="61">
        <f t="shared" si="18"/>
        <v>36.299999999999997</v>
      </c>
      <c r="BT7" s="61">
        <f t="shared" si="18"/>
        <v>34</v>
      </c>
      <c r="BU7" s="61">
        <f t="shared" si="18"/>
        <v>36</v>
      </c>
      <c r="BV7" s="61">
        <f t="shared" si="18"/>
        <v>27</v>
      </c>
      <c r="BW7" s="61">
        <f t="shared" si="18"/>
        <v>28.8</v>
      </c>
      <c r="BX7" s="61">
        <f t="shared" si="18"/>
        <v>29.3</v>
      </c>
      <c r="BY7" s="61">
        <f t="shared" si="18"/>
        <v>30.2</v>
      </c>
      <c r="BZ7" s="61">
        <f t="shared" si="18"/>
        <v>28</v>
      </c>
      <c r="CA7" s="61"/>
      <c r="CB7" s="61">
        <f>CB8</f>
        <v>100</v>
      </c>
      <c r="CC7" s="61">
        <f t="shared" ref="CC7:CK7" si="19">CC8</f>
        <v>37.299999999999997</v>
      </c>
      <c r="CD7" s="61">
        <f t="shared" si="19"/>
        <v>78.900000000000006</v>
      </c>
      <c r="CE7" s="61">
        <f t="shared" si="19"/>
        <v>26</v>
      </c>
      <c r="CF7" s="61">
        <f t="shared" si="19"/>
        <v>80.099999999999994</v>
      </c>
      <c r="CG7" s="61">
        <f t="shared" si="19"/>
        <v>30</v>
      </c>
      <c r="CH7" s="61">
        <f t="shared" si="19"/>
        <v>18.600000000000001</v>
      </c>
      <c r="CI7" s="61">
        <f t="shared" si="19"/>
        <v>29.3</v>
      </c>
      <c r="CJ7" s="61">
        <f t="shared" si="19"/>
        <v>17.2</v>
      </c>
      <c r="CK7" s="61">
        <f t="shared" si="19"/>
        <v>15.2</v>
      </c>
      <c r="CL7" s="61"/>
      <c r="CM7" s="56">
        <f>CM8</f>
        <v>3823</v>
      </c>
      <c r="CN7" s="56">
        <f t="shared" ref="CN7:CV7" si="20">CN8</f>
        <v>3476</v>
      </c>
      <c r="CO7" s="56">
        <f t="shared" si="20"/>
        <v>8953</v>
      </c>
      <c r="CP7" s="56">
        <f t="shared" si="20"/>
        <v>2416</v>
      </c>
      <c r="CQ7" s="56">
        <f t="shared" si="20"/>
        <v>7899</v>
      </c>
      <c r="CR7" s="56">
        <f t="shared" si="20"/>
        <v>6597</v>
      </c>
      <c r="CS7" s="56">
        <f t="shared" si="20"/>
        <v>3486</v>
      </c>
      <c r="CT7" s="56">
        <f t="shared" si="20"/>
        <v>9064</v>
      </c>
      <c r="CU7" s="56">
        <f t="shared" si="20"/>
        <v>2276</v>
      </c>
      <c r="CV7" s="56">
        <f t="shared" si="20"/>
        <v>-8016</v>
      </c>
      <c r="CW7" s="56"/>
      <c r="CX7" s="61" t="s">
        <v>128</v>
      </c>
      <c r="CY7" s="61" t="s">
        <v>128</v>
      </c>
      <c r="CZ7" s="61" t="s">
        <v>128</v>
      </c>
      <c r="DA7" s="61" t="s">
        <v>128</v>
      </c>
      <c r="DB7" s="61" t="s">
        <v>128</v>
      </c>
      <c r="DC7" s="61" t="s">
        <v>128</v>
      </c>
      <c r="DD7" s="61" t="s">
        <v>128</v>
      </c>
      <c r="DE7" s="61" t="s">
        <v>128</v>
      </c>
      <c r="DF7" s="61" t="s">
        <v>128</v>
      </c>
      <c r="DG7" s="61" t="s">
        <v>126</v>
      </c>
      <c r="DH7" s="61"/>
      <c r="DI7" s="57">
        <f>DI8</f>
        <v>667365</v>
      </c>
      <c r="DJ7" s="57">
        <f>DJ8</f>
        <v>108700</v>
      </c>
      <c r="DK7" s="61" t="s">
        <v>128</v>
      </c>
      <c r="DL7" s="61" t="s">
        <v>128</v>
      </c>
      <c r="DM7" s="61" t="s">
        <v>128</v>
      </c>
      <c r="DN7" s="61" t="s">
        <v>128</v>
      </c>
      <c r="DO7" s="61" t="s">
        <v>128</v>
      </c>
      <c r="DP7" s="61" t="s">
        <v>128</v>
      </c>
      <c r="DQ7" s="61" t="s">
        <v>128</v>
      </c>
      <c r="DR7" s="61" t="s">
        <v>128</v>
      </c>
      <c r="DS7" s="61" t="s">
        <v>128</v>
      </c>
      <c r="DT7" s="61" t="s">
        <v>126</v>
      </c>
      <c r="DU7" s="61"/>
      <c r="DV7" s="61">
        <f>DV8</f>
        <v>4131</v>
      </c>
      <c r="DW7" s="61">
        <f t="shared" ref="DW7:EE7" si="21">DW8</f>
        <v>2214.6</v>
      </c>
      <c r="DX7" s="61">
        <f t="shared" si="21"/>
        <v>1206</v>
      </c>
      <c r="DY7" s="61">
        <f t="shared" si="21"/>
        <v>471.9</v>
      </c>
      <c r="DZ7" s="61">
        <f t="shared" si="21"/>
        <v>0</v>
      </c>
      <c r="EA7" s="61">
        <f t="shared" si="21"/>
        <v>260.89999999999998</v>
      </c>
      <c r="EB7" s="61">
        <f t="shared" si="21"/>
        <v>141.6</v>
      </c>
      <c r="EC7" s="61">
        <f t="shared" si="21"/>
        <v>484.4</v>
      </c>
      <c r="ED7" s="61">
        <f t="shared" si="21"/>
        <v>94.3</v>
      </c>
      <c r="EE7" s="61">
        <f t="shared" si="21"/>
        <v>39.6</v>
      </c>
      <c r="EF7" s="61"/>
      <c r="EG7" s="62"/>
      <c r="EH7" s="62"/>
      <c r="EI7" s="62"/>
      <c r="EJ7" s="62"/>
      <c r="EK7" s="62"/>
      <c r="EL7" s="62"/>
      <c r="EM7" s="62"/>
      <c r="EN7" s="62"/>
      <c r="EO7" s="62"/>
      <c r="EP7" s="62"/>
    </row>
    <row r="8" spans="1:146" s="63" customFormat="1" x14ac:dyDescent="0.15">
      <c r="A8" s="39"/>
      <c r="B8" s="64">
        <v>2017</v>
      </c>
      <c r="C8" s="64">
        <v>423220</v>
      </c>
      <c r="D8" s="64">
        <v>47</v>
      </c>
      <c r="E8" s="64">
        <v>11</v>
      </c>
      <c r="F8" s="64">
        <v>1</v>
      </c>
      <c r="G8" s="64">
        <v>1</v>
      </c>
      <c r="H8" s="64" t="s">
        <v>129</v>
      </c>
      <c r="I8" s="64" t="s">
        <v>130</v>
      </c>
      <c r="J8" s="64" t="s">
        <v>131</v>
      </c>
      <c r="K8" s="64" t="s">
        <v>132</v>
      </c>
      <c r="L8" s="64" t="s">
        <v>133</v>
      </c>
      <c r="M8" s="64" t="s">
        <v>134</v>
      </c>
      <c r="N8" s="64" t="s">
        <v>135</v>
      </c>
      <c r="O8" s="65" t="s">
        <v>136</v>
      </c>
      <c r="P8" s="65" t="s">
        <v>136</v>
      </c>
      <c r="Q8" s="66">
        <v>4168</v>
      </c>
      <c r="R8" s="66">
        <v>149</v>
      </c>
      <c r="S8" s="67">
        <v>9977</v>
      </c>
      <c r="T8" s="68" t="s">
        <v>137</v>
      </c>
      <c r="U8" s="65">
        <v>15.4</v>
      </c>
      <c r="V8" s="68" t="s">
        <v>138</v>
      </c>
      <c r="W8" s="69">
        <v>84</v>
      </c>
      <c r="X8" s="68" t="s">
        <v>138</v>
      </c>
      <c r="Y8" s="70">
        <v>12.8</v>
      </c>
      <c r="Z8" s="70">
        <v>13.6</v>
      </c>
      <c r="AA8" s="70">
        <v>12.5</v>
      </c>
      <c r="AB8" s="70">
        <v>11.5</v>
      </c>
      <c r="AC8" s="70">
        <v>20.3</v>
      </c>
      <c r="AD8" s="70">
        <v>96.6</v>
      </c>
      <c r="AE8" s="70">
        <v>82.6</v>
      </c>
      <c r="AF8" s="70">
        <v>84.4</v>
      </c>
      <c r="AG8" s="70">
        <v>83.9</v>
      </c>
      <c r="AH8" s="70">
        <v>154.5</v>
      </c>
      <c r="AI8" s="70">
        <v>108.5</v>
      </c>
      <c r="AJ8" s="70">
        <v>96.1</v>
      </c>
      <c r="AK8" s="70">
        <v>92.3</v>
      </c>
      <c r="AL8" s="70">
        <v>0</v>
      </c>
      <c r="AM8" s="70">
        <v>90.2</v>
      </c>
      <c r="AN8" s="70">
        <v>0</v>
      </c>
      <c r="AO8" s="70">
        <v>29.8</v>
      </c>
      <c r="AP8" s="70">
        <v>25.3</v>
      </c>
      <c r="AQ8" s="70">
        <v>23</v>
      </c>
      <c r="AR8" s="70">
        <v>21.8</v>
      </c>
      <c r="AS8" s="70">
        <v>15.7</v>
      </c>
      <c r="AT8" s="70">
        <v>25.4</v>
      </c>
      <c r="AU8" s="71">
        <v>318</v>
      </c>
      <c r="AV8" s="71">
        <v>193</v>
      </c>
      <c r="AW8" s="71">
        <v>0</v>
      </c>
      <c r="AX8" s="71">
        <v>11</v>
      </c>
      <c r="AY8" s="71">
        <v>0</v>
      </c>
      <c r="AZ8" s="71">
        <v>400</v>
      </c>
      <c r="BA8" s="71">
        <v>525</v>
      </c>
      <c r="BB8" s="71">
        <v>503</v>
      </c>
      <c r="BC8" s="71">
        <v>457</v>
      </c>
      <c r="BD8" s="71">
        <v>1153</v>
      </c>
      <c r="BE8" s="71">
        <v>6552</v>
      </c>
      <c r="BF8" s="70">
        <v>26.5</v>
      </c>
      <c r="BG8" s="70">
        <v>29</v>
      </c>
      <c r="BH8" s="70">
        <v>31.9</v>
      </c>
      <c r="BI8" s="70">
        <v>32.1</v>
      </c>
      <c r="BJ8" s="70">
        <v>31.5</v>
      </c>
      <c r="BK8" s="70">
        <v>32.200000000000003</v>
      </c>
      <c r="BL8" s="70">
        <v>31.3</v>
      </c>
      <c r="BM8" s="70">
        <v>31.6</v>
      </c>
      <c r="BN8" s="70">
        <v>33.1</v>
      </c>
      <c r="BO8" s="70">
        <v>33.799999999999997</v>
      </c>
      <c r="BP8" s="70">
        <v>22.1</v>
      </c>
      <c r="BQ8" s="70">
        <v>38.9</v>
      </c>
      <c r="BR8" s="70">
        <v>35.799999999999997</v>
      </c>
      <c r="BS8" s="70">
        <v>36.299999999999997</v>
      </c>
      <c r="BT8" s="70">
        <v>34</v>
      </c>
      <c r="BU8" s="70">
        <v>36</v>
      </c>
      <c r="BV8" s="70">
        <v>27</v>
      </c>
      <c r="BW8" s="70">
        <v>28.8</v>
      </c>
      <c r="BX8" s="70">
        <v>29.3</v>
      </c>
      <c r="BY8" s="70">
        <v>30.2</v>
      </c>
      <c r="BZ8" s="70">
        <v>28</v>
      </c>
      <c r="CA8" s="70">
        <v>37.1</v>
      </c>
      <c r="CB8" s="70">
        <v>100</v>
      </c>
      <c r="CC8" s="70">
        <v>37.299999999999997</v>
      </c>
      <c r="CD8" s="70">
        <v>78.900000000000006</v>
      </c>
      <c r="CE8" s="72">
        <v>26</v>
      </c>
      <c r="CF8" s="72">
        <v>80.099999999999994</v>
      </c>
      <c r="CG8" s="70">
        <v>30</v>
      </c>
      <c r="CH8" s="70">
        <v>18.600000000000001</v>
      </c>
      <c r="CI8" s="70">
        <v>29.3</v>
      </c>
      <c r="CJ8" s="70">
        <v>17.2</v>
      </c>
      <c r="CK8" s="70">
        <v>15.2</v>
      </c>
      <c r="CL8" s="70">
        <v>-21.3</v>
      </c>
      <c r="CM8" s="71">
        <v>3823</v>
      </c>
      <c r="CN8" s="71">
        <v>3476</v>
      </c>
      <c r="CO8" s="71">
        <v>8953</v>
      </c>
      <c r="CP8" s="71">
        <v>2416</v>
      </c>
      <c r="CQ8" s="71">
        <v>7899</v>
      </c>
      <c r="CR8" s="71">
        <v>6597</v>
      </c>
      <c r="CS8" s="71">
        <v>3486</v>
      </c>
      <c r="CT8" s="71">
        <v>9064</v>
      </c>
      <c r="CU8" s="71">
        <v>2276</v>
      </c>
      <c r="CV8" s="71">
        <v>-8016</v>
      </c>
      <c r="CW8" s="71">
        <v>-10266</v>
      </c>
      <c r="CX8" s="70" t="s">
        <v>139</v>
      </c>
      <c r="CY8" s="70" t="s">
        <v>139</v>
      </c>
      <c r="CZ8" s="70" t="s">
        <v>139</v>
      </c>
      <c r="DA8" s="70" t="s">
        <v>139</v>
      </c>
      <c r="DB8" s="70" t="s">
        <v>139</v>
      </c>
      <c r="DC8" s="70" t="s">
        <v>139</v>
      </c>
      <c r="DD8" s="70" t="s">
        <v>139</v>
      </c>
      <c r="DE8" s="70" t="s">
        <v>139</v>
      </c>
      <c r="DF8" s="70" t="s">
        <v>139</v>
      </c>
      <c r="DG8" s="70" t="s">
        <v>139</v>
      </c>
      <c r="DH8" s="70" t="s">
        <v>139</v>
      </c>
      <c r="DI8" s="66">
        <v>667365</v>
      </c>
      <c r="DJ8" s="66">
        <v>108700</v>
      </c>
      <c r="DK8" s="70" t="s">
        <v>139</v>
      </c>
      <c r="DL8" s="70" t="s">
        <v>139</v>
      </c>
      <c r="DM8" s="70" t="s">
        <v>139</v>
      </c>
      <c r="DN8" s="70" t="s">
        <v>139</v>
      </c>
      <c r="DO8" s="70" t="s">
        <v>139</v>
      </c>
      <c r="DP8" s="70" t="s">
        <v>139</v>
      </c>
      <c r="DQ8" s="70" t="s">
        <v>139</v>
      </c>
      <c r="DR8" s="70" t="s">
        <v>139</v>
      </c>
      <c r="DS8" s="70" t="s">
        <v>139</v>
      </c>
      <c r="DT8" s="70" t="s">
        <v>139</v>
      </c>
      <c r="DU8" s="70" t="s">
        <v>139</v>
      </c>
      <c r="DV8" s="70">
        <v>4131</v>
      </c>
      <c r="DW8" s="70">
        <v>2214.6</v>
      </c>
      <c r="DX8" s="70">
        <v>1206</v>
      </c>
      <c r="DY8" s="70">
        <v>471.9</v>
      </c>
      <c r="DZ8" s="70">
        <v>0</v>
      </c>
      <c r="EA8" s="70">
        <v>260.89999999999998</v>
      </c>
      <c r="EB8" s="70">
        <v>141.6</v>
      </c>
      <c r="EC8" s="70">
        <v>484.4</v>
      </c>
      <c r="ED8" s="70">
        <v>94.3</v>
      </c>
      <c r="EE8" s="70">
        <v>39.6</v>
      </c>
      <c r="EF8" s="70">
        <v>31.1</v>
      </c>
      <c r="EG8" s="73">
        <v>2E-3</v>
      </c>
      <c r="EH8" s="74">
        <v>2.2000000000000001E-3</v>
      </c>
      <c r="EI8" s="74">
        <v>2E-3</v>
      </c>
      <c r="EJ8" s="74">
        <v>2.3999999999999998E-3</v>
      </c>
      <c r="EK8" s="74">
        <v>2.2000000000000001E-3</v>
      </c>
      <c r="EL8" s="74">
        <v>2.8999999999999998E-3</v>
      </c>
      <c r="EM8" s="74">
        <v>3.5000000000000001E-3</v>
      </c>
      <c r="EN8" s="74">
        <v>3.7000000000000002E-3</v>
      </c>
      <c r="EO8" s="74">
        <v>3.5999999999999999E-3</v>
      </c>
      <c r="EP8" s="74">
        <v>4.4000000000000003E-3</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140</v>
      </c>
      <c r="C10" s="79" t="s">
        <v>141</v>
      </c>
      <c r="D10" s="79" t="s">
        <v>142</v>
      </c>
      <c r="E10" s="79" t="s">
        <v>143</v>
      </c>
      <c r="F10" s="79" t="s">
        <v>144</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一瀬 太佳子</cp:lastModifiedBy>
  <cp:lastPrinted>2019-01-31T06:18:13Z</cp:lastPrinted>
  <dcterms:created xsi:type="dcterms:W3CDTF">2018-12-07T10:26:35Z</dcterms:created>
  <dcterms:modified xsi:type="dcterms:W3CDTF">2019-01-31T06:32:33Z</dcterms:modified>
  <cp:category/>
</cp:coreProperties>
</file>