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財政班\平成30年度\公営企業関係\201901171303【照会：2月7日（木）17：00〆】公営企業に係る経営比較分\回答\"/>
    </mc:Choice>
  </mc:AlternateContent>
  <workbookProtection workbookAlgorithmName="SHA-512" workbookHashValue="jbgApogEzhqEuTzix2DXrG6IKAXUHTV07b93Tr7zF6UQed6mtVdwYfg2B/Spo+dNNKK3UuLs0njr5YZujBwdxQ==" workbookSaltValue="QagZ6XClBkxZ9jDIj/4Sz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BV76" i="4"/>
  <c r="FJ52" i="4"/>
  <c r="IX30" i="4"/>
  <c r="ML76" i="4"/>
  <c r="BV52" i="4"/>
  <c r="FJ30" i="4"/>
  <c r="ML52" i="4"/>
  <c r="BV30" i="4"/>
  <c r="C11" i="5"/>
  <c r="M88" i="4"/>
  <c r="D11" i="5"/>
  <c r="E11" i="5"/>
  <c r="B11" i="5"/>
  <c r="R30" i="4" l="1"/>
  <c r="GT52" i="4"/>
  <c r="R52" i="4"/>
  <c r="DF30" i="4"/>
  <c r="KH52" i="4"/>
  <c r="R76" i="4"/>
  <c r="DF52" i="4"/>
  <c r="GT30" i="4"/>
  <c r="KH76" i="4"/>
  <c r="GT76" i="4"/>
  <c r="AF76" i="4"/>
  <c r="DT52" i="4"/>
  <c r="HH30" i="4"/>
  <c r="HH76" i="4"/>
  <c r="KV76" i="4"/>
  <c r="AF52" i="4"/>
  <c r="DT30" i="4"/>
  <c r="KV52" i="4"/>
  <c r="AF30" i="4"/>
  <c r="HH52" i="4"/>
  <c r="IJ76" i="4"/>
  <c r="LX52" i="4"/>
  <c r="BH30" i="4"/>
  <c r="EV52" i="4"/>
  <c r="BH52" i="4"/>
  <c r="EV30" i="4"/>
  <c r="IJ52" i="4"/>
  <c r="BH76" i="4"/>
  <c r="IJ30" i="4"/>
  <c r="LX76" i="4"/>
  <c r="LJ76" i="4"/>
  <c r="AT52" i="4"/>
  <c r="EH30" i="4"/>
  <c r="HV52" i="4"/>
  <c r="AT76" i="4"/>
  <c r="EH52" i="4"/>
  <c r="HV76" i="4"/>
  <c r="LJ52" i="4"/>
  <c r="AT30" i="4"/>
  <c r="HV30" i="4"/>
</calcChain>
</file>

<file path=xl/sharedStrings.xml><?xml version="1.0" encoding="utf-8"?>
<sst xmlns="http://schemas.openxmlformats.org/spreadsheetml/2006/main" count="312" uniqueCount="152">
  <si>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</si>
  <si>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</si>
  <si>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</si>
  <si>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</si>
  <si>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</si>
  <si>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</si>
  <si>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</si>
  <si>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</si>
  <si>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</si>
  <si>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</si>
  <si>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</si>
  <si>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</si>
  <si>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</si>
  <si>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</si>
  <si>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</si>
  <si>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</si>
  <si>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</si>
  <si>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</si>
  <si>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</si>
  <si>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</si>
  <si>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</si>
  <si>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</si>
  <si>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</si>
  <si>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</si>
  <si>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</si>
  <si>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</si>
  <si>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</si>
  <si>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</si>
  <si>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</si>
  <si>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</si>
  <si>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</si>
  <si>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</si>
  <si>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</si>
  <si>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</si>
  <si>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</si>
  <si>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</si>
  <si>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</si>
  <si>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</si>
  <si>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</si>
  <si>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</si>
  <si>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</si>
  <si>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</si>
  <si>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</si>
  <si>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</si>
  <si>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</si>
  <si>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</si>
  <si>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</si>
  <si>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</si>
  <si>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</si>
  <si>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</si>
  <si>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</si>
  <si>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</si>
  <si>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</si>
  <si>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</si>
  <si>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</si>
  <si>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</si>
  <si>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</si>
  <si>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</si>
  <si>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</si>
  <si>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</si>
  <si>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</si>
  <si>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</si>
  <si>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</si>
  <si>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</si>
  <si>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</si>
  <si>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</si>
  <si>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</si>
  <si>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</si>
  <si>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</si>
  <si>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</si>
  <si>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</si>
  <si>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</si>
  <si>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</si>
  <si>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</si>
  <si>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</si>
  <si>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</si>
  <si>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</si>
  <si>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</si>
  <si>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</si>
  <si>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</si>
  <si>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</si>
  <si>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</si>
  <si>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</si>
  <si>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</si>
  <si>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</si>
  <si>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</si>
  <si>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</si>
  <si>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</si>
  <si>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</si>
  <si>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</si>
  <si>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</si>
  <si>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</si>
  <si>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</si>
  <si>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</si>
  <si>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</si>
  <si>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</si>
  <si>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</si>
  <si>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</si>
  <si>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</si>
  <si>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</si>
  <si>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</si>
  <si>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</si>
  <si>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</si>
  <si>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</si>
  <si>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</si>
  <si>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</si>
  <si>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</si>
  <si>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</si>
  <si>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</si>
  <si>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</si>
  <si>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</si>
  <si>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</si>
  <si>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</si>
  <si>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</si>
  <si>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当該値(N-1)</t>
    <phoneticPr fontId="5"/>
  </si>
  <si>
    <t>当該値(N-3)</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</si>
  <si>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</si>
  <si>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</si>
  <si>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</si>
  <si>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</si>
  <si>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</si>
  <si>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</si>
  <si>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</si>
  <si>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</si>
  <si>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</si>
  <si>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</si>
  <si>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</si>
  <si>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</si>
  <si>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</si>
  <si>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</si>
  <si>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</si>
  <si>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</si>
  <si>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</si>
  <si>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あづち大島いさりびの里</t>
  </si>
  <si>
    <t>法非適用</t>
  </si>
  <si>
    <t>観光施設事業</t>
  </si>
  <si>
    <t>休養宿泊施設</t>
  </si>
  <si>
    <t>Ａ１Ｂ２</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</si>
  <si>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</si>
  <si>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</si>
  <si>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</si>
  <si>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</si>
  <si>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</si>
  <si>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</si>
  <si>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</si>
  <si>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</si>
  <si>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</si>
  <si>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</si>
  <si>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島内には宿泊施設が少なく、平成28年度以降は増加傾向にある。今後も大きな増加は見込めないが、一定量の利用は見込まれるものと考えられる。</t>
    <rPh sb="1" eb="3">
      <t>トウナイ</t>
    </rPh>
    <rPh sb="5" eb="7">
      <t>シュクハク</t>
    </rPh>
    <rPh sb="7" eb="9">
      <t>シセツ</t>
    </rPh>
    <rPh sb="10" eb="11">
      <t>スク</t>
    </rPh>
    <rPh sb="14" eb="16">
      <t>ヘイセイ</t>
    </rPh>
    <rPh sb="18" eb="20">
      <t>ネンド</t>
    </rPh>
    <rPh sb="20" eb="22">
      <t>イコウ</t>
    </rPh>
    <rPh sb="23" eb="25">
      <t>ゾウカ</t>
    </rPh>
    <rPh sb="25" eb="27">
      <t>ケイコウ</t>
    </rPh>
    <rPh sb="31" eb="33">
      <t>コンゴ</t>
    </rPh>
    <rPh sb="34" eb="35">
      <t>オオ</t>
    </rPh>
    <rPh sb="37" eb="39">
      <t>ゾウカ</t>
    </rPh>
    <rPh sb="40" eb="42">
      <t>ミコ</t>
    </rPh>
    <rPh sb="47" eb="49">
      <t>イッテイ</t>
    </rPh>
    <rPh sb="49" eb="50">
      <t>リョウ</t>
    </rPh>
    <rPh sb="51" eb="53">
      <t>リヨウ</t>
    </rPh>
    <rPh sb="54" eb="56">
      <t>ミコ</t>
    </rPh>
    <rPh sb="62" eb="63">
      <t>カンガ</t>
    </rPh>
    <phoneticPr fontId="5"/>
  </si>
  <si>
    <t>　離島に存在する施設であり、今後の大きな集客数の増加は見込まれないが、島内には宿泊施設が少ないため、事業継続が求められているところである。
　しかし、人口減少及び地域経済の低迷等による収益の減少と施設の維持・更新（老朽化対策）を含む維持管理費の増大が課題となり、民間譲渡は難しい状況である。中長期的な視点に立った施設の整備・更新を図り、指定管理者とも協力して引き続き経営改善を図っていく必要がある。</t>
    <rPh sb="168" eb="170">
      <t>シテイ</t>
    </rPh>
    <rPh sb="170" eb="173">
      <t>カンリシャ</t>
    </rPh>
    <rPh sb="175" eb="177">
      <t>キョウリョク</t>
    </rPh>
    <phoneticPr fontId="5"/>
  </si>
  <si>
    <t>　収益面では、売上高GOP比率やEBITDAの数値については減少傾向であり、島内には受け皿となる民間企業も無く、民間譲渡は難しい状況である。現在は、指定管理制度の活用による管理を行っているところであり、収入については一般会計からの繰入金に依存している状況である。</t>
    <phoneticPr fontId="5"/>
  </si>
  <si>
    <t>　建設より20年が経過しており、施設の各所に経年劣化が見受けられ、毎年、支障の生じている設備を中心に更新を行っているが、抜本的な解決には至っていないのが現状である。事業継続に向けた各種設備の更新計画を策定するなど計画的な更新を今後も行っていく必要がある。</t>
    <rPh sb="33" eb="35">
      <t>マイトシ</t>
    </rPh>
    <rPh sb="39" eb="40">
      <t>ショウ</t>
    </rPh>
    <rPh sb="82" eb="84">
      <t>ジギョウ</t>
    </rPh>
    <rPh sb="84" eb="86">
      <t>ケイゾク</t>
    </rPh>
    <rPh sb="87" eb="88">
      <t>ム</t>
    </rPh>
    <rPh sb="113" eb="115">
      <t>コンゴ</t>
    </rPh>
    <rPh sb="121" eb="1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</si>
</sst>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5406</c:v>
                </c:pt>
                <c:pt idx="1">
                  <c:v>6030</c:v>
                </c:pt>
                <c:pt idx="2">
                  <c:v>5499</c:v>
                </c:pt>
                <c:pt idx="3">
                  <c:v>5341</c:v>
                </c:pt>
                <c:pt idx="4">
                  <c:v>5051</c:v>
                </c:pt>
              </c:numCache>
            </c:numRef>
          </c:val>
          <c:extLst xmlns:c16r2="http://schemas.microsoft.com/office/drawing/2015/06/chart">
            <c:ext xmlns:c16="http://schemas.microsoft.com/office/drawing/2014/chart" uri="{C3380CC4-5D6E-409C-BE32-E72D297353CC}">
              <c16:uniqueId val="{00000000-ACDE-44BD-AEE4-93BD31932415}"/>
            </c:ext>
          </c:extLst>
        </c:ser>
        <c:dLbls>
          <c:showLegendKey val="0"/>
          <c:showVal val="0"/>
          <c:showCatName val="0"/>
          <c:showSerName val="0"/>
          <c:showPercent val="0"/>
          <c:showBubbleSize val="0"/>
        </c:dLbls>
        <c:gapWidth val="150"/>
        <c:axId val="445939288"/>
        <c:axId val="4459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xmlns:c16r2="http://schemas.microsoft.com/office/drawing/2015/06/chart">
            <c:ext xmlns:c16="http://schemas.microsoft.com/office/drawing/2014/chart" uri="{C3380CC4-5D6E-409C-BE32-E72D297353CC}">
              <c16:uniqueId val="{00000001-ACDE-44BD-AEE4-93BD31932415}"/>
            </c:ext>
          </c:extLst>
        </c:ser>
        <c:dLbls>
          <c:showLegendKey val="0"/>
          <c:showVal val="0"/>
          <c:showCatName val="0"/>
          <c:showSerName val="0"/>
          <c:showPercent val="0"/>
          <c:showBubbleSize val="0"/>
        </c:dLbls>
        <c:marker val="1"/>
        <c:smooth val="0"/>
        <c:axId val="445939288"/>
        <c:axId val="445939680"/>
      </c:lineChart>
      <c:dateAx>
        <c:axId val="445939288"/>
        <c:scaling>
          <c:orientation val="minMax"/>
        </c:scaling>
        <c:delete val="1"/>
        <c:axPos val="b"/>
        <c:numFmt formatCode="ge" sourceLinked="1"/>
        <c:majorTickMark val="none"/>
        <c:minorTickMark val="none"/>
        <c:tickLblPos val="none"/>
        <c:crossAx val="445939680"/>
        <c:crosses val="autoZero"/>
        <c:auto val="1"/>
        <c:lblOffset val="100"/>
        <c:baseTimeUnit val="years"/>
      </c:dateAx>
      <c:valAx>
        <c:axId val="44593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93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57A6-4D6E-A07D-EFB891DC4A05}"/>
            </c:ext>
          </c:extLst>
        </c:ser>
        <c:dLbls>
          <c:showLegendKey val="0"/>
          <c:showVal val="0"/>
          <c:showCatName val="0"/>
          <c:showSerName val="0"/>
          <c:showPercent val="0"/>
          <c:showBubbleSize val="0"/>
        </c:dLbls>
        <c:gapWidth val="150"/>
        <c:axId val="420098560"/>
        <c:axId val="4498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57A6-4D6E-A07D-EFB891DC4A05}"/>
            </c:ext>
          </c:extLst>
        </c:ser>
        <c:dLbls>
          <c:showLegendKey val="0"/>
          <c:showVal val="0"/>
          <c:showCatName val="0"/>
          <c:showSerName val="0"/>
          <c:showPercent val="0"/>
          <c:showBubbleSize val="0"/>
        </c:dLbls>
        <c:marker val="1"/>
        <c:smooth val="0"/>
        <c:axId val="420098560"/>
        <c:axId val="449865520"/>
      </c:lineChart>
      <c:dateAx>
        <c:axId val="420098560"/>
        <c:scaling>
          <c:orientation val="minMax"/>
        </c:scaling>
        <c:delete val="1"/>
        <c:axPos val="b"/>
        <c:numFmt formatCode="ge" sourceLinked="1"/>
        <c:majorTickMark val="none"/>
        <c:minorTickMark val="none"/>
        <c:tickLblPos val="none"/>
        <c:crossAx val="449865520"/>
        <c:crosses val="autoZero"/>
        <c:auto val="1"/>
        <c:lblOffset val="100"/>
        <c:baseTimeUnit val="years"/>
      </c:dateAx>
      <c:valAx>
        <c:axId val="44986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0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3.9399999999999998E-2</c:v>
                </c:pt>
                <c:pt idx="1">
                  <c:v>3.8600000000000002E-2</c:v>
                </c:pt>
                <c:pt idx="2">
                  <c:v>2.7E-2</c:v>
                </c:pt>
                <c:pt idx="3">
                  <c:v>2.8899999999999999E-2</c:v>
                </c:pt>
                <c:pt idx="4">
                  <c:v>3.5000000000000003E-2</c:v>
                </c:pt>
              </c:numCache>
            </c:numRef>
          </c:val>
          <c:smooth val="0"/>
          <c:extLst xmlns:c16r2="http://schemas.microsoft.com/office/drawing/2015/06/chart">
            <c:ext xmlns:c16="http://schemas.microsoft.com/office/drawing/2014/chart" uri="{C3380CC4-5D6E-409C-BE32-E72D297353CC}">
              <c16:uniqueId val="{00000000-154A-4DA4-885E-75852C205EA0}"/>
            </c:ext>
          </c:extLst>
        </c:ser>
        <c:dLbls>
          <c:showLegendKey val="0"/>
          <c:showVal val="0"/>
          <c:showCatName val="0"/>
          <c:showSerName val="0"/>
          <c:showPercent val="0"/>
          <c:showBubbleSize val="0"/>
        </c:dLbls>
        <c:marker val="1"/>
        <c:smooth val="0"/>
        <c:axId val="449866304"/>
        <c:axId val="44986669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2.9999999999999997E-4</c:v>
                </c:pt>
                <c:pt idx="1">
                  <c:v>2.9999999999999997E-4</c:v>
                </c:pt>
                <c:pt idx="2">
                  <c:v>2.0000000000000001E-4</c:v>
                </c:pt>
                <c:pt idx="3">
                  <c:v>2.9999999999999997E-4</c:v>
                </c:pt>
                <c:pt idx="4">
                  <c:v>2.9999999999999997E-4</c:v>
                </c:pt>
              </c:numCache>
            </c:numRef>
          </c:val>
          <c:smooth val="0"/>
          <c:extLst xmlns:c16r2="http://schemas.microsoft.com/office/drawing/2015/06/chart">
            <c:ext xmlns:c16="http://schemas.microsoft.com/office/drawing/2014/chart" uri="{C3380CC4-5D6E-409C-BE32-E72D297353CC}">
              <c16:uniqueId val="{00000001-154A-4DA4-885E-75852C205EA0}"/>
            </c:ext>
          </c:extLst>
        </c:ser>
        <c:dLbls>
          <c:showLegendKey val="0"/>
          <c:showVal val="0"/>
          <c:showCatName val="0"/>
          <c:showSerName val="0"/>
          <c:showPercent val="0"/>
          <c:showBubbleSize val="0"/>
        </c:dLbls>
        <c:marker val="1"/>
        <c:smooth val="0"/>
        <c:axId val="449867480"/>
        <c:axId val="449867088"/>
      </c:lineChart>
      <c:dateAx>
        <c:axId val="44986630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49866696"/>
        <c:crosses val="autoZero"/>
        <c:auto val="1"/>
        <c:lblOffset val="100"/>
        <c:baseTimeUnit val="years"/>
      </c:dateAx>
      <c:valAx>
        <c:axId val="4498666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9866304"/>
        <c:crosses val="autoZero"/>
        <c:crossBetween val="between"/>
      </c:valAx>
      <c:valAx>
        <c:axId val="44986708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49867480"/>
        <c:crosses val="max"/>
        <c:crossBetween val="between"/>
      </c:valAx>
      <c:dateAx>
        <c:axId val="449867480"/>
        <c:scaling>
          <c:orientation val="minMax"/>
        </c:scaling>
        <c:delete val="1"/>
        <c:axPos val="b"/>
        <c:numFmt formatCode="ge" sourceLinked="1"/>
        <c:majorTickMark val="out"/>
        <c:minorTickMark val="none"/>
        <c:tickLblPos val="nextTo"/>
        <c:crossAx val="44986708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29</c:v>
                </c:pt>
                <c:pt idx="1">
                  <c:v>28.4</c:v>
                </c:pt>
                <c:pt idx="2">
                  <c:v>27</c:v>
                </c:pt>
                <c:pt idx="3">
                  <c:v>26.4</c:v>
                </c:pt>
                <c:pt idx="4">
                  <c:v>25.4</c:v>
                </c:pt>
              </c:numCache>
            </c:numRef>
          </c:val>
          <c:extLst xmlns:c16r2="http://schemas.microsoft.com/office/drawing/2015/06/chart">
            <c:ext xmlns:c16="http://schemas.microsoft.com/office/drawing/2014/chart" uri="{C3380CC4-5D6E-409C-BE32-E72D297353CC}">
              <c16:uniqueId val="{00000000-DF71-4AD5-8CD2-E38A0F3936A9}"/>
            </c:ext>
          </c:extLst>
        </c:ser>
        <c:dLbls>
          <c:showLegendKey val="0"/>
          <c:showVal val="0"/>
          <c:showCatName val="0"/>
          <c:showSerName val="0"/>
          <c:showPercent val="0"/>
          <c:showBubbleSize val="0"/>
        </c:dLbls>
        <c:gapWidth val="150"/>
        <c:axId val="445940464"/>
        <c:axId val="42739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xmlns:c16r2="http://schemas.microsoft.com/office/drawing/2015/06/chart">
            <c:ext xmlns:c16="http://schemas.microsoft.com/office/drawing/2014/chart" uri="{C3380CC4-5D6E-409C-BE32-E72D297353CC}">
              <c16:uniqueId val="{00000001-DF71-4AD5-8CD2-E38A0F3936A9}"/>
            </c:ext>
          </c:extLst>
        </c:ser>
        <c:dLbls>
          <c:showLegendKey val="0"/>
          <c:showVal val="0"/>
          <c:showCatName val="0"/>
          <c:showSerName val="0"/>
          <c:showPercent val="0"/>
          <c:showBubbleSize val="0"/>
        </c:dLbls>
        <c:marker val="1"/>
        <c:smooth val="0"/>
        <c:axId val="445940464"/>
        <c:axId val="427398000"/>
      </c:lineChart>
      <c:dateAx>
        <c:axId val="445940464"/>
        <c:scaling>
          <c:orientation val="minMax"/>
        </c:scaling>
        <c:delete val="1"/>
        <c:axPos val="b"/>
        <c:numFmt formatCode="ge" sourceLinked="1"/>
        <c:majorTickMark val="none"/>
        <c:minorTickMark val="none"/>
        <c:tickLblPos val="none"/>
        <c:crossAx val="427398000"/>
        <c:crosses val="autoZero"/>
        <c:auto val="1"/>
        <c:lblOffset val="100"/>
        <c:baseTimeUnit val="years"/>
      </c:dateAx>
      <c:valAx>
        <c:axId val="42739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4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104.5</c:v>
                </c:pt>
                <c:pt idx="1">
                  <c:v>102.4</c:v>
                </c:pt>
                <c:pt idx="2">
                  <c:v>101.5</c:v>
                </c:pt>
                <c:pt idx="3">
                  <c:v>100.1</c:v>
                </c:pt>
                <c:pt idx="4">
                  <c:v>101</c:v>
                </c:pt>
              </c:numCache>
            </c:numRef>
          </c:val>
          <c:extLst xmlns:c16r2="http://schemas.microsoft.com/office/drawing/2015/06/chart">
            <c:ext xmlns:c16="http://schemas.microsoft.com/office/drawing/2014/chart" uri="{C3380CC4-5D6E-409C-BE32-E72D297353CC}">
              <c16:uniqueId val="{00000000-C1B7-4521-85A6-5462A9E2C535}"/>
            </c:ext>
          </c:extLst>
        </c:ser>
        <c:dLbls>
          <c:showLegendKey val="0"/>
          <c:showVal val="0"/>
          <c:showCatName val="0"/>
          <c:showSerName val="0"/>
          <c:showPercent val="0"/>
          <c:showBubbleSize val="0"/>
        </c:dLbls>
        <c:gapWidth val="150"/>
        <c:axId val="427398784"/>
        <c:axId val="4455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xmlns:c16r2="http://schemas.microsoft.com/office/drawing/2015/06/chart">
            <c:ext xmlns:c16="http://schemas.microsoft.com/office/drawing/2014/chart" uri="{C3380CC4-5D6E-409C-BE32-E72D297353CC}">
              <c16:uniqueId val="{00000001-C1B7-4521-85A6-5462A9E2C535}"/>
            </c:ext>
          </c:extLst>
        </c:ser>
        <c:dLbls>
          <c:showLegendKey val="0"/>
          <c:showVal val="0"/>
          <c:showCatName val="0"/>
          <c:showSerName val="0"/>
          <c:showPercent val="0"/>
          <c:showBubbleSize val="0"/>
        </c:dLbls>
        <c:marker val="1"/>
        <c:smooth val="0"/>
        <c:axId val="427398784"/>
        <c:axId val="445540040"/>
      </c:lineChart>
      <c:dateAx>
        <c:axId val="427398784"/>
        <c:scaling>
          <c:orientation val="minMax"/>
        </c:scaling>
        <c:delete val="1"/>
        <c:axPos val="b"/>
        <c:numFmt formatCode="ge" sourceLinked="1"/>
        <c:majorTickMark val="none"/>
        <c:minorTickMark val="none"/>
        <c:tickLblPos val="none"/>
        <c:crossAx val="445540040"/>
        <c:crosses val="autoZero"/>
        <c:auto val="1"/>
        <c:lblOffset val="100"/>
        <c:baseTimeUnit val="years"/>
      </c:dateAx>
      <c:valAx>
        <c:axId val="44554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-12500</c:v>
                </c:pt>
                <c:pt idx="1">
                  <c:v>-12018</c:v>
                </c:pt>
                <c:pt idx="2">
                  <c:v>-12077</c:v>
                </c:pt>
                <c:pt idx="3">
                  <c:v>-12632</c:v>
                </c:pt>
                <c:pt idx="4">
                  <c:v>-14240</c:v>
                </c:pt>
              </c:numCache>
            </c:numRef>
          </c:val>
          <c:extLst xmlns:c16r2="http://schemas.microsoft.com/office/drawing/2015/06/chart">
            <c:ext xmlns:c16="http://schemas.microsoft.com/office/drawing/2014/chart" uri="{C3380CC4-5D6E-409C-BE32-E72D297353CC}">
              <c16:uniqueId val="{00000000-D116-4428-BCA1-5E282651EEEA}"/>
            </c:ext>
          </c:extLst>
        </c:ser>
        <c:dLbls>
          <c:showLegendKey val="0"/>
          <c:showVal val="0"/>
          <c:showCatName val="0"/>
          <c:showSerName val="0"/>
          <c:showPercent val="0"/>
          <c:showBubbleSize val="0"/>
        </c:dLbls>
        <c:gapWidth val="150"/>
        <c:axId val="445543176"/>
        <c:axId val="4376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xmlns:c16r2="http://schemas.microsoft.com/office/drawing/2015/06/chart">
            <c:ext xmlns:c16="http://schemas.microsoft.com/office/drawing/2014/chart" uri="{C3380CC4-5D6E-409C-BE32-E72D297353CC}">
              <c16:uniqueId val="{00000001-D116-4428-BCA1-5E282651EEEA}"/>
            </c:ext>
          </c:extLst>
        </c:ser>
        <c:dLbls>
          <c:showLegendKey val="0"/>
          <c:showVal val="0"/>
          <c:showCatName val="0"/>
          <c:showSerName val="0"/>
          <c:showPercent val="0"/>
          <c:showBubbleSize val="0"/>
        </c:dLbls>
        <c:marker val="1"/>
        <c:smooth val="0"/>
        <c:axId val="445543176"/>
        <c:axId val="437638664"/>
      </c:lineChart>
      <c:dateAx>
        <c:axId val="445543176"/>
        <c:scaling>
          <c:orientation val="minMax"/>
        </c:scaling>
        <c:delete val="1"/>
        <c:axPos val="b"/>
        <c:numFmt formatCode="ge" sourceLinked="1"/>
        <c:majorTickMark val="none"/>
        <c:minorTickMark val="none"/>
        <c:tickLblPos val="none"/>
        <c:crossAx val="437638664"/>
        <c:crosses val="autoZero"/>
        <c:auto val="1"/>
        <c:lblOffset val="100"/>
        <c:baseTimeUnit val="years"/>
      </c:dateAx>
      <c:valAx>
        <c:axId val="43763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54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-29.7</c:v>
                </c:pt>
                <c:pt idx="1">
                  <c:v>-32.4</c:v>
                </c:pt>
                <c:pt idx="2">
                  <c:v>-31.5</c:v>
                </c:pt>
                <c:pt idx="3">
                  <c:v>-36.799999999999997</c:v>
                </c:pt>
                <c:pt idx="4">
                  <c:v>-36.9</c:v>
                </c:pt>
              </c:numCache>
            </c:numRef>
          </c:val>
          <c:extLst xmlns:c16r2="http://schemas.microsoft.com/office/drawing/2015/06/chart">
            <c:ext xmlns:c16="http://schemas.microsoft.com/office/drawing/2014/chart" uri="{C3380CC4-5D6E-409C-BE32-E72D297353CC}">
              <c16:uniqueId val="{00000000-F8DF-4641-AAC2-5F8267D2E3CF}"/>
            </c:ext>
          </c:extLst>
        </c:ser>
        <c:dLbls>
          <c:showLegendKey val="0"/>
          <c:showVal val="0"/>
          <c:showCatName val="0"/>
          <c:showSerName val="0"/>
          <c:showPercent val="0"/>
          <c:showBubbleSize val="0"/>
        </c:dLbls>
        <c:gapWidth val="150"/>
        <c:axId val="437637880"/>
        <c:axId val="4258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xmlns:c16r2="http://schemas.microsoft.com/office/drawing/2015/06/chart">
            <c:ext xmlns:c16="http://schemas.microsoft.com/office/drawing/2014/chart" uri="{C3380CC4-5D6E-409C-BE32-E72D297353CC}">
              <c16:uniqueId val="{00000001-F8DF-4641-AAC2-5F8267D2E3CF}"/>
            </c:ext>
          </c:extLst>
        </c:ser>
        <c:dLbls>
          <c:showLegendKey val="0"/>
          <c:showVal val="0"/>
          <c:showCatName val="0"/>
          <c:showSerName val="0"/>
          <c:showPercent val="0"/>
          <c:showBubbleSize val="0"/>
        </c:dLbls>
        <c:marker val="1"/>
        <c:smooth val="0"/>
        <c:axId val="437637880"/>
        <c:axId val="425812848"/>
      </c:lineChart>
      <c:dateAx>
        <c:axId val="437637880"/>
        <c:scaling>
          <c:orientation val="minMax"/>
        </c:scaling>
        <c:delete val="1"/>
        <c:axPos val="b"/>
        <c:numFmt formatCode="ge" sourceLinked="1"/>
        <c:majorTickMark val="none"/>
        <c:minorTickMark val="none"/>
        <c:tickLblPos val="none"/>
        <c:crossAx val="425812848"/>
        <c:crosses val="autoZero"/>
        <c:auto val="1"/>
        <c:lblOffset val="100"/>
        <c:baseTimeUnit val="years"/>
      </c:dateAx>
      <c:valAx>
        <c:axId val="42581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63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64.2</c:v>
                </c:pt>
                <c:pt idx="1">
                  <c:v>71</c:v>
                </c:pt>
                <c:pt idx="2">
                  <c:v>69.5</c:v>
                </c:pt>
                <c:pt idx="3">
                  <c:v>69.099999999999994</c:v>
                </c:pt>
                <c:pt idx="4">
                  <c:v>69.7</c:v>
                </c:pt>
              </c:numCache>
            </c:numRef>
          </c:val>
          <c:extLst xmlns:c16r2="http://schemas.microsoft.com/office/drawing/2015/06/chart">
            <c:ext xmlns:c16="http://schemas.microsoft.com/office/drawing/2014/chart" uri="{C3380CC4-5D6E-409C-BE32-E72D297353CC}">
              <c16:uniqueId val="{00000000-97E4-46B4-90DB-4F13E66F4D54}"/>
            </c:ext>
          </c:extLst>
        </c:ser>
        <c:dLbls>
          <c:showLegendKey val="0"/>
          <c:showVal val="0"/>
          <c:showCatName val="0"/>
          <c:showSerName val="0"/>
          <c:showPercent val="0"/>
          <c:showBubbleSize val="0"/>
        </c:dLbls>
        <c:gapWidth val="150"/>
        <c:axId val="420100520"/>
        <c:axId val="42002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xmlns:c16r2="http://schemas.microsoft.com/office/drawing/2015/06/chart">
            <c:ext xmlns:c16="http://schemas.microsoft.com/office/drawing/2014/chart" uri="{C3380CC4-5D6E-409C-BE32-E72D297353CC}">
              <c16:uniqueId val="{00000001-97E4-46B4-90DB-4F13E66F4D54}"/>
            </c:ext>
          </c:extLst>
        </c:ser>
        <c:dLbls>
          <c:showLegendKey val="0"/>
          <c:showVal val="0"/>
          <c:showCatName val="0"/>
          <c:showSerName val="0"/>
          <c:showPercent val="0"/>
          <c:showBubbleSize val="0"/>
        </c:dLbls>
        <c:marker val="1"/>
        <c:smooth val="0"/>
        <c:axId val="420100520"/>
        <c:axId val="420024360"/>
      </c:lineChart>
      <c:dateAx>
        <c:axId val="420100520"/>
        <c:scaling>
          <c:orientation val="minMax"/>
        </c:scaling>
        <c:delete val="1"/>
        <c:axPos val="b"/>
        <c:numFmt formatCode="ge" sourceLinked="1"/>
        <c:majorTickMark val="none"/>
        <c:minorTickMark val="none"/>
        <c:tickLblPos val="none"/>
        <c:crossAx val="420024360"/>
        <c:crosses val="autoZero"/>
        <c:auto val="1"/>
        <c:lblOffset val="100"/>
        <c:baseTimeUnit val="years"/>
      </c:dateAx>
      <c:valAx>
        <c:axId val="42002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0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c:v>
                </c:pt>
                <c:pt idx="1">
                  <c:v>19.5</c:v>
                </c:pt>
                <c:pt idx="2">
                  <c:v>20.8</c:v>
                </c:pt>
                <c:pt idx="3">
                  <c:v>22.8</c:v>
                </c:pt>
                <c:pt idx="4">
                  <c:v>25.9</c:v>
                </c:pt>
              </c:numCache>
            </c:numRef>
          </c:val>
          <c:extLst xmlns:c16r2="http://schemas.microsoft.com/office/drawing/2015/06/chart">
            <c:ext xmlns:c16="http://schemas.microsoft.com/office/drawing/2014/chart" uri="{C3380CC4-5D6E-409C-BE32-E72D297353CC}">
              <c16:uniqueId val="{00000000-A75E-4311-9672-E9240053F468}"/>
            </c:ext>
          </c:extLst>
        </c:ser>
        <c:dLbls>
          <c:showLegendKey val="0"/>
          <c:showVal val="0"/>
          <c:showCatName val="0"/>
          <c:showSerName val="0"/>
          <c:showPercent val="0"/>
          <c:showBubbleSize val="0"/>
        </c:dLbls>
        <c:gapWidth val="150"/>
        <c:axId val="449460824"/>
        <c:axId val="4494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xmlns:c16r2="http://schemas.microsoft.com/office/drawing/2015/06/chart">
            <c:ext xmlns:c16="http://schemas.microsoft.com/office/drawing/2014/chart" uri="{C3380CC4-5D6E-409C-BE32-E72D297353CC}">
              <c16:uniqueId val="{00000001-A75E-4311-9672-E9240053F468}"/>
            </c:ext>
          </c:extLst>
        </c:ser>
        <c:dLbls>
          <c:showLegendKey val="0"/>
          <c:showVal val="0"/>
          <c:showCatName val="0"/>
          <c:showSerName val="0"/>
          <c:showPercent val="0"/>
          <c:showBubbleSize val="0"/>
        </c:dLbls>
        <c:marker val="1"/>
        <c:smooth val="0"/>
        <c:axId val="449460824"/>
        <c:axId val="449461216"/>
      </c:lineChart>
      <c:dateAx>
        <c:axId val="449460824"/>
        <c:scaling>
          <c:orientation val="minMax"/>
        </c:scaling>
        <c:delete val="1"/>
        <c:axPos val="b"/>
        <c:numFmt formatCode="ge" sourceLinked="1"/>
        <c:majorTickMark val="none"/>
        <c:minorTickMark val="none"/>
        <c:tickLblPos val="none"/>
        <c:crossAx val="449461216"/>
        <c:crosses val="autoZero"/>
        <c:auto val="1"/>
        <c:lblOffset val="100"/>
        <c:baseTimeUnit val="years"/>
      </c:dateAx>
      <c:valAx>
        <c:axId val="4494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460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0-4777-B132-A5F5BC8C8FA0}"/>
            </c:ext>
          </c:extLst>
        </c:ser>
        <c:dLbls>
          <c:showLegendKey val="0"/>
          <c:showVal val="0"/>
          <c:showCatName val="0"/>
          <c:showSerName val="0"/>
          <c:showPercent val="0"/>
          <c:showBubbleSize val="0"/>
        </c:dLbls>
        <c:gapWidth val="150"/>
        <c:axId val="424741992"/>
        <c:axId val="4241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xmlns:c16r2="http://schemas.microsoft.com/office/drawing/2015/06/chart">
            <c:ext xmlns:c16="http://schemas.microsoft.com/office/drawing/2014/chart" uri="{C3380CC4-5D6E-409C-BE32-E72D297353CC}">
              <c16:uniqueId val="{00000001-6220-4777-B132-A5F5BC8C8FA0}"/>
            </c:ext>
          </c:extLst>
        </c:ser>
        <c:dLbls>
          <c:showLegendKey val="0"/>
          <c:showVal val="0"/>
          <c:showCatName val="0"/>
          <c:showSerName val="0"/>
          <c:showPercent val="0"/>
          <c:showBubbleSize val="0"/>
        </c:dLbls>
        <c:marker val="1"/>
        <c:smooth val="0"/>
        <c:axId val="424741992"/>
        <c:axId val="424162824"/>
      </c:lineChart>
      <c:dateAx>
        <c:axId val="424741992"/>
        <c:scaling>
          <c:orientation val="minMax"/>
        </c:scaling>
        <c:delete val="1"/>
        <c:axPos val="b"/>
        <c:numFmt formatCode="ge" sourceLinked="1"/>
        <c:majorTickMark val="none"/>
        <c:minorTickMark val="none"/>
        <c:tickLblPos val="none"/>
        <c:crossAx val="424162824"/>
        <c:crosses val="autoZero"/>
        <c:auto val="1"/>
        <c:lblOffset val="100"/>
        <c:baseTimeUnit val="years"/>
      </c:dateAx>
      <c:valAx>
        <c:axId val="42416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4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AAC-48C6-8248-8BFEDE3191B5}"/>
            </c:ext>
          </c:extLst>
        </c:ser>
        <c:dLbls>
          <c:showLegendKey val="0"/>
          <c:showVal val="0"/>
          <c:showCatName val="0"/>
          <c:showSerName val="0"/>
          <c:showPercent val="0"/>
          <c:showBubbleSize val="0"/>
        </c:dLbls>
        <c:gapWidth val="150"/>
        <c:axId val="424372768"/>
        <c:axId val="4498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AAC-48C6-8248-8BFEDE3191B5}"/>
            </c:ext>
          </c:extLst>
        </c:ser>
        <c:dLbls>
          <c:showLegendKey val="0"/>
          <c:showVal val="0"/>
          <c:showCatName val="0"/>
          <c:showSerName val="0"/>
          <c:showPercent val="0"/>
          <c:showBubbleSize val="0"/>
        </c:dLbls>
        <c:marker val="1"/>
        <c:smooth val="0"/>
        <c:axId val="424372768"/>
        <c:axId val="449864736"/>
      </c:lineChart>
      <c:dateAx>
        <c:axId val="424372768"/>
        <c:scaling>
          <c:orientation val="minMax"/>
        </c:scaling>
        <c:delete val="1"/>
        <c:axPos val="b"/>
        <c:numFmt formatCode="ge" sourceLinked="1"/>
        <c:majorTickMark val="none"/>
        <c:minorTickMark val="none"/>
        <c:tickLblPos val="none"/>
        <c:crossAx val="449864736"/>
        <c:crosses val="autoZero"/>
        <c:auto val="1"/>
        <c:lblOffset val="100"/>
        <c:baseTimeUnit val="years"/>
      </c:dateAx>
      <c:valAx>
        <c:axId val="4498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3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115" zoomScaleNormal="11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長崎県平戸市　あづち大島いさりびの里</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7767</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1168</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28</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75</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150</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104.5</v>
      </c>
      <c r="S31" s="124"/>
      <c r="T31" s="124"/>
      <c r="U31" s="124"/>
      <c r="V31" s="124"/>
      <c r="W31" s="124"/>
      <c r="X31" s="124"/>
      <c r="Y31" s="124"/>
      <c r="Z31" s="124"/>
      <c r="AA31" s="124"/>
      <c r="AB31" s="124"/>
      <c r="AC31" s="124"/>
      <c r="AD31" s="124"/>
      <c r="AE31" s="124"/>
      <c r="AF31" s="124">
        <f>データ!Z7</f>
        <v>102.4</v>
      </c>
      <c r="AG31" s="124"/>
      <c r="AH31" s="124"/>
      <c r="AI31" s="124"/>
      <c r="AJ31" s="124"/>
      <c r="AK31" s="124"/>
      <c r="AL31" s="124"/>
      <c r="AM31" s="124"/>
      <c r="AN31" s="124"/>
      <c r="AO31" s="124"/>
      <c r="AP31" s="124"/>
      <c r="AQ31" s="124"/>
      <c r="AR31" s="124"/>
      <c r="AS31" s="124"/>
      <c r="AT31" s="124">
        <f>データ!AA7</f>
        <v>101.5</v>
      </c>
      <c r="AU31" s="124"/>
      <c r="AV31" s="124"/>
      <c r="AW31" s="124"/>
      <c r="AX31" s="124"/>
      <c r="AY31" s="124"/>
      <c r="AZ31" s="124"/>
      <c r="BA31" s="124"/>
      <c r="BB31" s="124"/>
      <c r="BC31" s="124"/>
      <c r="BD31" s="124"/>
      <c r="BE31" s="124"/>
      <c r="BF31" s="124"/>
      <c r="BG31" s="124"/>
      <c r="BH31" s="124">
        <f>データ!AB7</f>
        <v>100.1</v>
      </c>
      <c r="BI31" s="124"/>
      <c r="BJ31" s="124"/>
      <c r="BK31" s="124"/>
      <c r="BL31" s="124"/>
      <c r="BM31" s="124"/>
      <c r="BN31" s="124"/>
      <c r="BO31" s="124"/>
      <c r="BP31" s="124"/>
      <c r="BQ31" s="124"/>
      <c r="BR31" s="124"/>
      <c r="BS31" s="124"/>
      <c r="BT31" s="124"/>
      <c r="BU31" s="124"/>
      <c r="BV31" s="124">
        <f>データ!AC7</f>
        <v>101</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29</v>
      </c>
      <c r="DG31" s="124"/>
      <c r="DH31" s="124"/>
      <c r="DI31" s="124"/>
      <c r="DJ31" s="124"/>
      <c r="DK31" s="124"/>
      <c r="DL31" s="124"/>
      <c r="DM31" s="124"/>
      <c r="DN31" s="124"/>
      <c r="DO31" s="124"/>
      <c r="DP31" s="124"/>
      <c r="DQ31" s="124"/>
      <c r="DR31" s="124"/>
      <c r="DS31" s="124"/>
      <c r="DT31" s="124">
        <f>データ!AK7</f>
        <v>28.4</v>
      </c>
      <c r="DU31" s="124"/>
      <c r="DV31" s="124"/>
      <c r="DW31" s="124"/>
      <c r="DX31" s="124"/>
      <c r="DY31" s="124"/>
      <c r="DZ31" s="124"/>
      <c r="EA31" s="124"/>
      <c r="EB31" s="124"/>
      <c r="EC31" s="124"/>
      <c r="ED31" s="124"/>
      <c r="EE31" s="124"/>
      <c r="EF31" s="124"/>
      <c r="EG31" s="124"/>
      <c r="EH31" s="124">
        <f>データ!AL7</f>
        <v>27</v>
      </c>
      <c r="EI31" s="124"/>
      <c r="EJ31" s="124"/>
      <c r="EK31" s="124"/>
      <c r="EL31" s="124"/>
      <c r="EM31" s="124"/>
      <c r="EN31" s="124"/>
      <c r="EO31" s="124"/>
      <c r="EP31" s="124"/>
      <c r="EQ31" s="124"/>
      <c r="ER31" s="124"/>
      <c r="ES31" s="124"/>
      <c r="ET31" s="124"/>
      <c r="EU31" s="124"/>
      <c r="EV31" s="124">
        <f>データ!AM7</f>
        <v>26.4</v>
      </c>
      <c r="EW31" s="124"/>
      <c r="EX31" s="124"/>
      <c r="EY31" s="124"/>
      <c r="EZ31" s="124"/>
      <c r="FA31" s="124"/>
      <c r="FB31" s="124"/>
      <c r="FC31" s="124"/>
      <c r="FD31" s="124"/>
      <c r="FE31" s="124"/>
      <c r="FF31" s="124"/>
      <c r="FG31" s="124"/>
      <c r="FH31" s="124"/>
      <c r="FI31" s="124"/>
      <c r="FJ31" s="124">
        <f>データ!AN7</f>
        <v>25.4</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5406</v>
      </c>
      <c r="GU31" s="125"/>
      <c r="GV31" s="125"/>
      <c r="GW31" s="125"/>
      <c r="GX31" s="125"/>
      <c r="GY31" s="125"/>
      <c r="GZ31" s="125"/>
      <c r="HA31" s="125"/>
      <c r="HB31" s="125"/>
      <c r="HC31" s="125"/>
      <c r="HD31" s="125"/>
      <c r="HE31" s="125"/>
      <c r="HF31" s="125"/>
      <c r="HG31" s="125"/>
      <c r="HH31" s="125">
        <f>データ!AV7</f>
        <v>6030</v>
      </c>
      <c r="HI31" s="125"/>
      <c r="HJ31" s="125"/>
      <c r="HK31" s="125"/>
      <c r="HL31" s="125"/>
      <c r="HM31" s="125"/>
      <c r="HN31" s="125"/>
      <c r="HO31" s="125"/>
      <c r="HP31" s="125"/>
      <c r="HQ31" s="125"/>
      <c r="HR31" s="125"/>
      <c r="HS31" s="125"/>
      <c r="HT31" s="125"/>
      <c r="HU31" s="125"/>
      <c r="HV31" s="125">
        <f>データ!AW7</f>
        <v>5499</v>
      </c>
      <c r="HW31" s="125"/>
      <c r="HX31" s="125"/>
      <c r="HY31" s="125"/>
      <c r="HZ31" s="125"/>
      <c r="IA31" s="125"/>
      <c r="IB31" s="125"/>
      <c r="IC31" s="125"/>
      <c r="ID31" s="125"/>
      <c r="IE31" s="125"/>
      <c r="IF31" s="125"/>
      <c r="IG31" s="125"/>
      <c r="IH31" s="125"/>
      <c r="II31" s="125"/>
      <c r="IJ31" s="125">
        <f>データ!AX7</f>
        <v>5341</v>
      </c>
      <c r="IK31" s="125"/>
      <c r="IL31" s="125"/>
      <c r="IM31" s="125"/>
      <c r="IN31" s="125"/>
      <c r="IO31" s="125"/>
      <c r="IP31" s="125"/>
      <c r="IQ31" s="125"/>
      <c r="IR31" s="125"/>
      <c r="IS31" s="125"/>
      <c r="IT31" s="125"/>
      <c r="IU31" s="125"/>
      <c r="IV31" s="125"/>
      <c r="IW31" s="125"/>
      <c r="IX31" s="125">
        <f>データ!AY7</f>
        <v>5051</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151</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148</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24</v>
      </c>
      <c r="S53" s="124"/>
      <c r="T53" s="124"/>
      <c r="U53" s="124"/>
      <c r="V53" s="124"/>
      <c r="W53" s="124"/>
      <c r="X53" s="124"/>
      <c r="Y53" s="124"/>
      <c r="Z53" s="124"/>
      <c r="AA53" s="124"/>
      <c r="AB53" s="124"/>
      <c r="AC53" s="124"/>
      <c r="AD53" s="124"/>
      <c r="AE53" s="124"/>
      <c r="AF53" s="124">
        <f>データ!BG7</f>
        <v>19.5</v>
      </c>
      <c r="AG53" s="124"/>
      <c r="AH53" s="124"/>
      <c r="AI53" s="124"/>
      <c r="AJ53" s="124"/>
      <c r="AK53" s="124"/>
      <c r="AL53" s="124"/>
      <c r="AM53" s="124"/>
      <c r="AN53" s="124"/>
      <c r="AO53" s="124"/>
      <c r="AP53" s="124"/>
      <c r="AQ53" s="124"/>
      <c r="AR53" s="124"/>
      <c r="AS53" s="124"/>
      <c r="AT53" s="124">
        <f>データ!BH7</f>
        <v>20.8</v>
      </c>
      <c r="AU53" s="124"/>
      <c r="AV53" s="124"/>
      <c r="AW53" s="124"/>
      <c r="AX53" s="124"/>
      <c r="AY53" s="124"/>
      <c r="AZ53" s="124"/>
      <c r="BA53" s="124"/>
      <c r="BB53" s="124"/>
      <c r="BC53" s="124"/>
      <c r="BD53" s="124"/>
      <c r="BE53" s="124"/>
      <c r="BF53" s="124"/>
      <c r="BG53" s="124"/>
      <c r="BH53" s="124">
        <f>データ!BI7</f>
        <v>22.8</v>
      </c>
      <c r="BI53" s="124"/>
      <c r="BJ53" s="124"/>
      <c r="BK53" s="124"/>
      <c r="BL53" s="124"/>
      <c r="BM53" s="124"/>
      <c r="BN53" s="124"/>
      <c r="BO53" s="124"/>
      <c r="BP53" s="124"/>
      <c r="BQ53" s="124"/>
      <c r="BR53" s="124"/>
      <c r="BS53" s="124"/>
      <c r="BT53" s="124"/>
      <c r="BU53" s="124"/>
      <c r="BV53" s="124">
        <f>データ!BJ7</f>
        <v>25.9</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64.2</v>
      </c>
      <c r="DG53" s="124"/>
      <c r="DH53" s="124"/>
      <c r="DI53" s="124"/>
      <c r="DJ53" s="124"/>
      <c r="DK53" s="124"/>
      <c r="DL53" s="124"/>
      <c r="DM53" s="124"/>
      <c r="DN53" s="124"/>
      <c r="DO53" s="124"/>
      <c r="DP53" s="124"/>
      <c r="DQ53" s="124"/>
      <c r="DR53" s="124"/>
      <c r="DS53" s="124"/>
      <c r="DT53" s="124">
        <f>データ!BR7</f>
        <v>71</v>
      </c>
      <c r="DU53" s="124"/>
      <c r="DV53" s="124"/>
      <c r="DW53" s="124"/>
      <c r="DX53" s="124"/>
      <c r="DY53" s="124"/>
      <c r="DZ53" s="124"/>
      <c r="EA53" s="124"/>
      <c r="EB53" s="124"/>
      <c r="EC53" s="124"/>
      <c r="ED53" s="124"/>
      <c r="EE53" s="124"/>
      <c r="EF53" s="124"/>
      <c r="EG53" s="124"/>
      <c r="EH53" s="124">
        <f>データ!BS7</f>
        <v>69.5</v>
      </c>
      <c r="EI53" s="124"/>
      <c r="EJ53" s="124"/>
      <c r="EK53" s="124"/>
      <c r="EL53" s="124"/>
      <c r="EM53" s="124"/>
      <c r="EN53" s="124"/>
      <c r="EO53" s="124"/>
      <c r="EP53" s="124"/>
      <c r="EQ53" s="124"/>
      <c r="ER53" s="124"/>
      <c r="ES53" s="124"/>
      <c r="ET53" s="124"/>
      <c r="EU53" s="124"/>
      <c r="EV53" s="124">
        <f>データ!BT7</f>
        <v>69.099999999999994</v>
      </c>
      <c r="EW53" s="124"/>
      <c r="EX53" s="124"/>
      <c r="EY53" s="124"/>
      <c r="EZ53" s="124"/>
      <c r="FA53" s="124"/>
      <c r="FB53" s="124"/>
      <c r="FC53" s="124"/>
      <c r="FD53" s="124"/>
      <c r="FE53" s="124"/>
      <c r="FF53" s="124"/>
      <c r="FG53" s="124"/>
      <c r="FH53" s="124"/>
      <c r="FI53" s="124"/>
      <c r="FJ53" s="124">
        <f>データ!BU7</f>
        <v>69.7</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-29.7</v>
      </c>
      <c r="GU53" s="124"/>
      <c r="GV53" s="124"/>
      <c r="GW53" s="124"/>
      <c r="GX53" s="124"/>
      <c r="GY53" s="124"/>
      <c r="GZ53" s="124"/>
      <c r="HA53" s="124"/>
      <c r="HB53" s="124"/>
      <c r="HC53" s="124"/>
      <c r="HD53" s="124"/>
      <c r="HE53" s="124"/>
      <c r="HF53" s="124"/>
      <c r="HG53" s="124"/>
      <c r="HH53" s="124">
        <f>データ!CC7</f>
        <v>-32.4</v>
      </c>
      <c r="HI53" s="124"/>
      <c r="HJ53" s="124"/>
      <c r="HK53" s="124"/>
      <c r="HL53" s="124"/>
      <c r="HM53" s="124"/>
      <c r="HN53" s="124"/>
      <c r="HO53" s="124"/>
      <c r="HP53" s="124"/>
      <c r="HQ53" s="124"/>
      <c r="HR53" s="124"/>
      <c r="HS53" s="124"/>
      <c r="HT53" s="124"/>
      <c r="HU53" s="124"/>
      <c r="HV53" s="124">
        <f>データ!CD7</f>
        <v>-31.5</v>
      </c>
      <c r="HW53" s="124"/>
      <c r="HX53" s="124"/>
      <c r="HY53" s="124"/>
      <c r="HZ53" s="124"/>
      <c r="IA53" s="124"/>
      <c r="IB53" s="124"/>
      <c r="IC53" s="124"/>
      <c r="ID53" s="124"/>
      <c r="IE53" s="124"/>
      <c r="IF53" s="124"/>
      <c r="IG53" s="124"/>
      <c r="IH53" s="124"/>
      <c r="II53" s="124"/>
      <c r="IJ53" s="124">
        <f>データ!CE7</f>
        <v>-36.799999999999997</v>
      </c>
      <c r="IK53" s="124"/>
      <c r="IL53" s="124"/>
      <c r="IM53" s="124"/>
      <c r="IN53" s="124"/>
      <c r="IO53" s="124"/>
      <c r="IP53" s="124"/>
      <c r="IQ53" s="124"/>
      <c r="IR53" s="124"/>
      <c r="IS53" s="124"/>
      <c r="IT53" s="124"/>
      <c r="IU53" s="124"/>
      <c r="IV53" s="124"/>
      <c r="IW53" s="124"/>
      <c r="IX53" s="124">
        <f>データ!CF7</f>
        <v>-36.9</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-12500</v>
      </c>
      <c r="KI53" s="125"/>
      <c r="KJ53" s="125"/>
      <c r="KK53" s="125"/>
      <c r="KL53" s="125"/>
      <c r="KM53" s="125"/>
      <c r="KN53" s="125"/>
      <c r="KO53" s="125"/>
      <c r="KP53" s="125"/>
      <c r="KQ53" s="125"/>
      <c r="KR53" s="125"/>
      <c r="KS53" s="125"/>
      <c r="KT53" s="125"/>
      <c r="KU53" s="125"/>
      <c r="KV53" s="125">
        <f>データ!CN7</f>
        <v>-12018</v>
      </c>
      <c r="KW53" s="125"/>
      <c r="KX53" s="125"/>
      <c r="KY53" s="125"/>
      <c r="KZ53" s="125"/>
      <c r="LA53" s="125"/>
      <c r="LB53" s="125"/>
      <c r="LC53" s="125"/>
      <c r="LD53" s="125"/>
      <c r="LE53" s="125"/>
      <c r="LF53" s="125"/>
      <c r="LG53" s="125"/>
      <c r="LH53" s="125"/>
      <c r="LI53" s="125"/>
      <c r="LJ53" s="125">
        <f>データ!CO7</f>
        <v>-12077</v>
      </c>
      <c r="LK53" s="125"/>
      <c r="LL53" s="125"/>
      <c r="LM53" s="125"/>
      <c r="LN53" s="125"/>
      <c r="LO53" s="125"/>
      <c r="LP53" s="125"/>
      <c r="LQ53" s="125"/>
      <c r="LR53" s="125"/>
      <c r="LS53" s="125"/>
      <c r="LT53" s="125"/>
      <c r="LU53" s="125"/>
      <c r="LV53" s="125"/>
      <c r="LW53" s="125"/>
      <c r="LX53" s="125">
        <f>データ!CP7</f>
        <v>-12632</v>
      </c>
      <c r="LY53" s="125"/>
      <c r="LZ53" s="125"/>
      <c r="MA53" s="125"/>
      <c r="MB53" s="125"/>
      <c r="MC53" s="125"/>
      <c r="MD53" s="125"/>
      <c r="ME53" s="125"/>
      <c r="MF53" s="125"/>
      <c r="MG53" s="125"/>
      <c r="MH53" s="125"/>
      <c r="MI53" s="125"/>
      <c r="MJ53" s="125"/>
      <c r="MK53" s="125"/>
      <c r="ML53" s="125">
        <f>データ!CQ7</f>
        <v>-14240</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149</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170115</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25347</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NT7W/HkIX+E3mRa9CuJvTvWCyxInGxNuc8/oEVT8iX3tzvYIvHi4oGsZbVbcnt1y3yE/w+7N6l744KhObFHgTQ==" saltValue="3dWj0r/7irhrRQO+EzqxS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9"/>
      <c r="I4" s="140"/>
      <c r="J4" s="140"/>
      <c r="K4" s="140"/>
      <c r="L4" s="140"/>
      <c r="M4" s="140"/>
      <c r="N4" s="140"/>
      <c r="O4" s="140"/>
      <c r="P4" s="140"/>
      <c r="Q4" s="140"/>
      <c r="R4" s="140"/>
      <c r="S4" s="140"/>
      <c r="T4" s="140"/>
      <c r="U4" s="140"/>
      <c r="V4" s="140"/>
      <c r="W4" s="140"/>
      <c r="X4" s="140"/>
      <c r="Y4" s="141" t="s">
        <v>73</v>
      </c>
      <c r="Z4" s="142"/>
      <c r="AA4" s="142"/>
      <c r="AB4" s="142"/>
      <c r="AC4" s="142"/>
      <c r="AD4" s="142"/>
      <c r="AE4" s="142"/>
      <c r="AF4" s="142"/>
      <c r="AG4" s="142"/>
      <c r="AH4" s="142"/>
      <c r="AI4" s="143"/>
      <c r="AJ4" s="136" t="s">
        <v>74</v>
      </c>
      <c r="AK4" s="136"/>
      <c r="AL4" s="136"/>
      <c r="AM4" s="136"/>
      <c r="AN4" s="136"/>
      <c r="AO4" s="136"/>
      <c r="AP4" s="136"/>
      <c r="AQ4" s="136"/>
      <c r="AR4" s="136"/>
      <c r="AS4" s="136"/>
      <c r="AT4" s="136"/>
      <c r="AU4" s="144" t="s">
        <v>75</v>
      </c>
      <c r="AV4" s="136"/>
      <c r="AW4" s="136"/>
      <c r="AX4" s="136"/>
      <c r="AY4" s="136"/>
      <c r="AZ4" s="136"/>
      <c r="BA4" s="136"/>
      <c r="BB4" s="136"/>
      <c r="BC4" s="136"/>
      <c r="BD4" s="136"/>
      <c r="BE4" s="136"/>
      <c r="BF4" s="141" t="s">
        <v>76</v>
      </c>
      <c r="BG4" s="142"/>
      <c r="BH4" s="142"/>
      <c r="BI4" s="142"/>
      <c r="BJ4" s="142"/>
      <c r="BK4" s="142"/>
      <c r="BL4" s="142"/>
      <c r="BM4" s="142"/>
      <c r="BN4" s="142"/>
      <c r="BO4" s="142"/>
      <c r="BP4" s="143"/>
      <c r="BQ4" s="136" t="s">
        <v>77</v>
      </c>
      <c r="BR4" s="136"/>
      <c r="BS4" s="136"/>
      <c r="BT4" s="136"/>
      <c r="BU4" s="136"/>
      <c r="BV4" s="136"/>
      <c r="BW4" s="136"/>
      <c r="BX4" s="136"/>
      <c r="BY4" s="136"/>
      <c r="BZ4" s="136"/>
      <c r="CA4" s="136"/>
      <c r="CB4" s="144" t="s">
        <v>78</v>
      </c>
      <c r="CC4" s="136"/>
      <c r="CD4" s="136"/>
      <c r="CE4" s="136"/>
      <c r="CF4" s="136"/>
      <c r="CG4" s="136"/>
      <c r="CH4" s="136"/>
      <c r="CI4" s="136"/>
      <c r="CJ4" s="136"/>
      <c r="CK4" s="136"/>
      <c r="CL4" s="136"/>
      <c r="CM4" s="136" t="s">
        <v>79</v>
      </c>
      <c r="CN4" s="136"/>
      <c r="CO4" s="136"/>
      <c r="CP4" s="136"/>
      <c r="CQ4" s="136"/>
      <c r="CR4" s="136"/>
      <c r="CS4" s="136"/>
      <c r="CT4" s="136"/>
      <c r="CU4" s="136"/>
      <c r="CV4" s="136"/>
      <c r="CW4" s="136"/>
      <c r="CX4" s="141" t="s">
        <v>80</v>
      </c>
      <c r="CY4" s="142"/>
      <c r="CZ4" s="142"/>
      <c r="DA4" s="142"/>
      <c r="DB4" s="142"/>
      <c r="DC4" s="142"/>
      <c r="DD4" s="142"/>
      <c r="DE4" s="142"/>
      <c r="DF4" s="142"/>
      <c r="DG4" s="142"/>
      <c r="DH4" s="143"/>
      <c r="DI4" s="145" t="s">
        <v>81</v>
      </c>
      <c r="DJ4" s="145" t="s">
        <v>82</v>
      </c>
      <c r="DK4" s="136" t="s">
        <v>83</v>
      </c>
      <c r="DL4" s="136"/>
      <c r="DM4" s="136"/>
      <c r="DN4" s="136"/>
      <c r="DO4" s="136"/>
      <c r="DP4" s="136"/>
      <c r="DQ4" s="136"/>
      <c r="DR4" s="136"/>
      <c r="DS4" s="136"/>
      <c r="DT4" s="136"/>
      <c r="DU4" s="136"/>
      <c r="DV4" s="136" t="s">
        <v>84</v>
      </c>
      <c r="DW4" s="136"/>
      <c r="DX4" s="136"/>
      <c r="DY4" s="136"/>
      <c r="DZ4" s="136"/>
      <c r="EA4" s="136"/>
      <c r="EB4" s="136"/>
      <c r="EC4" s="136"/>
      <c r="ED4" s="136"/>
      <c r="EE4" s="136"/>
      <c r="EF4" s="136"/>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112</v>
      </c>
      <c r="AM5" s="53" t="s">
        <v>103</v>
      </c>
      <c r="AN5" s="53" t="s">
        <v>104</v>
      </c>
      <c r="AO5" s="53" t="s">
        <v>105</v>
      </c>
      <c r="AP5" s="53" t="s">
        <v>106</v>
      </c>
      <c r="AQ5" s="53" t="s">
        <v>107</v>
      </c>
      <c r="AR5" s="53" t="s">
        <v>108</v>
      </c>
      <c r="AS5" s="53" t="s">
        <v>109</v>
      </c>
      <c r="AT5" s="53" t="s">
        <v>110</v>
      </c>
      <c r="AU5" s="53" t="s">
        <v>113</v>
      </c>
      <c r="AV5" s="53" t="s">
        <v>101</v>
      </c>
      <c r="AW5" s="53" t="s">
        <v>102</v>
      </c>
      <c r="AX5" s="53" t="s">
        <v>114</v>
      </c>
      <c r="AY5" s="53" t="s">
        <v>104</v>
      </c>
      <c r="AZ5" s="53" t="s">
        <v>105</v>
      </c>
      <c r="BA5" s="53" t="s">
        <v>106</v>
      </c>
      <c r="BB5" s="53" t="s">
        <v>107</v>
      </c>
      <c r="BC5" s="53" t="s">
        <v>108</v>
      </c>
      <c r="BD5" s="53" t="s">
        <v>109</v>
      </c>
      <c r="BE5" s="53" t="s">
        <v>110</v>
      </c>
      <c r="BF5" s="53" t="s">
        <v>100</v>
      </c>
      <c r="BG5" s="53" t="s">
        <v>115</v>
      </c>
      <c r="BH5" s="53" t="s">
        <v>102</v>
      </c>
      <c r="BI5" s="53" t="s">
        <v>114</v>
      </c>
      <c r="BJ5" s="53" t="s">
        <v>104</v>
      </c>
      <c r="BK5" s="53" t="s">
        <v>105</v>
      </c>
      <c r="BL5" s="53" t="s">
        <v>106</v>
      </c>
      <c r="BM5" s="53" t="s">
        <v>107</v>
      </c>
      <c r="BN5" s="53" t="s">
        <v>108</v>
      </c>
      <c r="BO5" s="53" t="s">
        <v>109</v>
      </c>
      <c r="BP5" s="53" t="s">
        <v>110</v>
      </c>
      <c r="BQ5" s="53" t="s">
        <v>100</v>
      </c>
      <c r="BR5" s="53" t="s">
        <v>101</v>
      </c>
      <c r="BS5" s="53" t="s">
        <v>116</v>
      </c>
      <c r="BT5" s="53" t="s">
        <v>114</v>
      </c>
      <c r="BU5" s="53" t="s">
        <v>117</v>
      </c>
      <c r="BV5" s="53" t="s">
        <v>105</v>
      </c>
      <c r="BW5" s="53" t="s">
        <v>106</v>
      </c>
      <c r="BX5" s="53" t="s">
        <v>107</v>
      </c>
      <c r="BY5" s="53" t="s">
        <v>108</v>
      </c>
      <c r="BZ5" s="53" t="s">
        <v>109</v>
      </c>
      <c r="CA5" s="53" t="s">
        <v>110</v>
      </c>
      <c r="CB5" s="53" t="s">
        <v>111</v>
      </c>
      <c r="CC5" s="53" t="s">
        <v>101</v>
      </c>
      <c r="CD5" s="53" t="s">
        <v>112</v>
      </c>
      <c r="CE5" s="53" t="s">
        <v>114</v>
      </c>
      <c r="CF5" s="53" t="s">
        <v>104</v>
      </c>
      <c r="CG5" s="53" t="s">
        <v>105</v>
      </c>
      <c r="CH5" s="53" t="s">
        <v>106</v>
      </c>
      <c r="CI5" s="53" t="s">
        <v>107</v>
      </c>
      <c r="CJ5" s="53" t="s">
        <v>108</v>
      </c>
      <c r="CK5" s="53" t="s">
        <v>109</v>
      </c>
      <c r="CL5" s="53" t="s">
        <v>110</v>
      </c>
      <c r="CM5" s="53" t="s">
        <v>100</v>
      </c>
      <c r="CN5" s="53" t="s">
        <v>101</v>
      </c>
      <c r="CO5" s="53" t="s">
        <v>102</v>
      </c>
      <c r="CP5" s="53" t="s">
        <v>103</v>
      </c>
      <c r="CQ5" s="53" t="s">
        <v>117</v>
      </c>
      <c r="CR5" s="53" t="s">
        <v>105</v>
      </c>
      <c r="CS5" s="53" t="s">
        <v>106</v>
      </c>
      <c r="CT5" s="53" t="s">
        <v>107</v>
      </c>
      <c r="CU5" s="53" t="s">
        <v>108</v>
      </c>
      <c r="CV5" s="53" t="s">
        <v>109</v>
      </c>
      <c r="CW5" s="53" t="s">
        <v>110</v>
      </c>
      <c r="CX5" s="53" t="s">
        <v>100</v>
      </c>
      <c r="CY5" s="53" t="s">
        <v>101</v>
      </c>
      <c r="CZ5" s="53" t="s">
        <v>102</v>
      </c>
      <c r="DA5" s="53" t="s">
        <v>114</v>
      </c>
      <c r="DB5" s="53" t="s">
        <v>104</v>
      </c>
      <c r="DC5" s="53" t="s">
        <v>105</v>
      </c>
      <c r="DD5" s="53" t="s">
        <v>106</v>
      </c>
      <c r="DE5" s="53" t="s">
        <v>107</v>
      </c>
      <c r="DF5" s="53" t="s">
        <v>108</v>
      </c>
      <c r="DG5" s="53" t="s">
        <v>109</v>
      </c>
      <c r="DH5" s="53" t="s">
        <v>110</v>
      </c>
      <c r="DI5" s="146"/>
      <c r="DJ5" s="146"/>
      <c r="DK5" s="53" t="s">
        <v>100</v>
      </c>
      <c r="DL5" s="53" t="s">
        <v>115</v>
      </c>
      <c r="DM5" s="53" t="s">
        <v>102</v>
      </c>
      <c r="DN5" s="53" t="s">
        <v>114</v>
      </c>
      <c r="DO5" s="53" t="s">
        <v>117</v>
      </c>
      <c r="DP5" s="53" t="s">
        <v>105</v>
      </c>
      <c r="DQ5" s="53" t="s">
        <v>106</v>
      </c>
      <c r="DR5" s="53" t="s">
        <v>107</v>
      </c>
      <c r="DS5" s="53" t="s">
        <v>108</v>
      </c>
      <c r="DT5" s="53" t="s">
        <v>109</v>
      </c>
      <c r="DU5" s="53" t="s">
        <v>46</v>
      </c>
      <c r="DV5" s="53" t="s">
        <v>111</v>
      </c>
      <c r="DW5" s="53" t="s">
        <v>101</v>
      </c>
      <c r="DX5" s="53" t="s">
        <v>102</v>
      </c>
      <c r="DY5" s="53" t="s">
        <v>114</v>
      </c>
      <c r="DZ5" s="53" t="s">
        <v>117</v>
      </c>
      <c r="EA5" s="53" t="s">
        <v>105</v>
      </c>
      <c r="EB5" s="53" t="s">
        <v>106</v>
      </c>
      <c r="EC5" s="53" t="s">
        <v>107</v>
      </c>
      <c r="ED5" s="53" t="s">
        <v>108</v>
      </c>
      <c r="EE5" s="53" t="s">
        <v>109</v>
      </c>
      <c r="EF5" s="53" t="s">
        <v>110</v>
      </c>
      <c r="EG5" s="53" t="s">
        <v>118</v>
      </c>
      <c r="EH5" s="53" t="s">
        <v>119</v>
      </c>
      <c r="EI5" s="53" t="s">
        <v>120</v>
      </c>
      <c r="EJ5" s="53" t="s">
        <v>121</v>
      </c>
      <c r="EK5" s="53" t="s">
        <v>122</v>
      </c>
      <c r="EL5" s="53" t="s">
        <v>123</v>
      </c>
      <c r="EM5" s="53" t="s">
        <v>124</v>
      </c>
      <c r="EN5" s="53" t="s">
        <v>125</v>
      </c>
      <c r="EO5" s="53" t="s">
        <v>126</v>
      </c>
      <c r="EP5" s="53" t="s">
        <v>127</v>
      </c>
    </row>
    <row r="6" spans="1:146" s="63" customFormat="1" x14ac:dyDescent="0.15">
      <c r="A6" s="39" t="s">
        <v>128</v>
      </c>
      <c r="B6" s="54">
        <f>B8</f>
        <v>2017</v>
      </c>
      <c r="C6" s="54">
        <f t="shared" ref="C6:X6" si="2">C8</f>
        <v>422070</v>
      </c>
      <c r="D6" s="54">
        <f t="shared" si="2"/>
        <v>47</v>
      </c>
      <c r="E6" s="54">
        <f t="shared" si="2"/>
        <v>11</v>
      </c>
      <c r="F6" s="54">
        <f t="shared" si="2"/>
        <v>1</v>
      </c>
      <c r="G6" s="54">
        <f t="shared" si="2"/>
        <v>2</v>
      </c>
      <c r="H6" s="54" t="str">
        <f>SUBSTITUTE(H8,"　","")</f>
        <v>長崎県平戸市</v>
      </c>
      <c r="I6" s="54" t="str">
        <f t="shared" si="2"/>
        <v>あづち大島いさりびの里</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1168</v>
      </c>
      <c r="R6" s="57">
        <f t="shared" si="2"/>
        <v>28</v>
      </c>
      <c r="S6" s="58">
        <f t="shared" si="2"/>
        <v>7767</v>
      </c>
      <c r="T6" s="59" t="str">
        <f t="shared" si="2"/>
        <v>利用料金制</v>
      </c>
      <c r="U6" s="55">
        <f t="shared" si="2"/>
        <v>0</v>
      </c>
      <c r="V6" s="59" t="str">
        <f t="shared" si="2"/>
        <v>無</v>
      </c>
      <c r="W6" s="60">
        <f t="shared" si="2"/>
        <v>75</v>
      </c>
      <c r="X6" s="59" t="str">
        <f t="shared" si="2"/>
        <v>無</v>
      </c>
      <c r="Y6" s="61">
        <f>IF(Y8="-",NA(),Y8)</f>
        <v>104.5</v>
      </c>
      <c r="Z6" s="61">
        <f t="shared" ref="Z6:AH6" si="3">IF(Z8="-",NA(),Z8)</f>
        <v>102.4</v>
      </c>
      <c r="AA6" s="61">
        <f t="shared" si="3"/>
        <v>101.5</v>
      </c>
      <c r="AB6" s="61">
        <f t="shared" si="3"/>
        <v>100.1</v>
      </c>
      <c r="AC6" s="61">
        <f t="shared" si="3"/>
        <v>101</v>
      </c>
      <c r="AD6" s="61">
        <f t="shared" si="3"/>
        <v>108.8</v>
      </c>
      <c r="AE6" s="61">
        <f t="shared" si="3"/>
        <v>91.3</v>
      </c>
      <c r="AF6" s="61">
        <f t="shared" si="3"/>
        <v>91.8</v>
      </c>
      <c r="AG6" s="61">
        <f t="shared" si="3"/>
        <v>93.3</v>
      </c>
      <c r="AH6" s="61">
        <f t="shared" si="3"/>
        <v>94.6</v>
      </c>
      <c r="AI6" s="61" t="str">
        <f>IF(AI8="-","【-】","【"&amp;SUBSTITUTE(TEXT(AI8,"#,##0.0"),"-","△")&amp;"】")</f>
        <v>【108.5】</v>
      </c>
      <c r="AJ6" s="61">
        <f>IF(AJ8="-",NA(),AJ8)</f>
        <v>29</v>
      </c>
      <c r="AK6" s="61">
        <f t="shared" ref="AK6:AS6" si="4">IF(AK8="-",NA(),AK8)</f>
        <v>28.4</v>
      </c>
      <c r="AL6" s="61">
        <f t="shared" si="4"/>
        <v>27</v>
      </c>
      <c r="AM6" s="61">
        <f t="shared" si="4"/>
        <v>26.4</v>
      </c>
      <c r="AN6" s="61">
        <f t="shared" si="4"/>
        <v>25.4</v>
      </c>
      <c r="AO6" s="61">
        <f t="shared" si="4"/>
        <v>26.8</v>
      </c>
      <c r="AP6" s="61">
        <f t="shared" si="4"/>
        <v>24.8</v>
      </c>
      <c r="AQ6" s="61">
        <f t="shared" si="4"/>
        <v>25.9</v>
      </c>
      <c r="AR6" s="61">
        <f t="shared" si="4"/>
        <v>25.2</v>
      </c>
      <c r="AS6" s="61">
        <f t="shared" si="4"/>
        <v>27.3</v>
      </c>
      <c r="AT6" s="61" t="str">
        <f>IF(AT8="-","【-】","【"&amp;SUBSTITUTE(TEXT(AT8,"#,##0.0"),"-","△")&amp;"】")</f>
        <v>【25.4】</v>
      </c>
      <c r="AU6" s="56">
        <f>IF(AU8="-",NA(),AU8)</f>
        <v>5406</v>
      </c>
      <c r="AV6" s="56">
        <f t="shared" ref="AV6:BD6" si="5">IF(AV8="-",NA(),AV8)</f>
        <v>6030</v>
      </c>
      <c r="AW6" s="56">
        <f t="shared" si="5"/>
        <v>5499</v>
      </c>
      <c r="AX6" s="56">
        <f t="shared" si="5"/>
        <v>5341</v>
      </c>
      <c r="AY6" s="56">
        <f t="shared" si="5"/>
        <v>5051</v>
      </c>
      <c r="AZ6" s="56">
        <f t="shared" si="5"/>
        <v>2179</v>
      </c>
      <c r="BA6" s="56">
        <f t="shared" si="5"/>
        <v>2500</v>
      </c>
      <c r="BB6" s="56">
        <f t="shared" si="5"/>
        <v>2895</v>
      </c>
      <c r="BC6" s="56">
        <f t="shared" si="5"/>
        <v>2798</v>
      </c>
      <c r="BD6" s="56">
        <f t="shared" si="5"/>
        <v>2646</v>
      </c>
      <c r="BE6" s="56" t="str">
        <f>IF(BE8="-","【-】","【"&amp;SUBSTITUTE(TEXT(BE8,"#,##0"),"-","△")&amp;"】")</f>
        <v>【6,552】</v>
      </c>
      <c r="BF6" s="61">
        <f>IF(BF8="-",NA(),BF8)</f>
        <v>24</v>
      </c>
      <c r="BG6" s="61">
        <f t="shared" ref="BG6:BO6" si="6">IF(BG8="-",NA(),BG8)</f>
        <v>19.5</v>
      </c>
      <c r="BH6" s="61">
        <f t="shared" si="6"/>
        <v>20.8</v>
      </c>
      <c r="BI6" s="61">
        <f t="shared" si="6"/>
        <v>22.8</v>
      </c>
      <c r="BJ6" s="61">
        <f t="shared" si="6"/>
        <v>25.9</v>
      </c>
      <c r="BK6" s="61">
        <f t="shared" si="6"/>
        <v>23.3</v>
      </c>
      <c r="BL6" s="61">
        <f t="shared" si="6"/>
        <v>22.7</v>
      </c>
      <c r="BM6" s="61">
        <f t="shared" si="6"/>
        <v>23.4</v>
      </c>
      <c r="BN6" s="61">
        <f t="shared" si="6"/>
        <v>22.8</v>
      </c>
      <c r="BO6" s="61">
        <f t="shared" si="6"/>
        <v>23.5</v>
      </c>
      <c r="BP6" s="61" t="str">
        <f>IF(BP8="-","【-】","【"&amp;SUBSTITUTE(TEXT(BP8,"#,##0.0"),"-","△")&amp;"】")</f>
        <v>【22.1】</v>
      </c>
      <c r="BQ6" s="61">
        <f>IF(BQ8="-",NA(),BQ8)</f>
        <v>64.2</v>
      </c>
      <c r="BR6" s="61">
        <f t="shared" ref="BR6:BZ6" si="7">IF(BR8="-",NA(),BR8)</f>
        <v>71</v>
      </c>
      <c r="BS6" s="61">
        <f t="shared" si="7"/>
        <v>69.5</v>
      </c>
      <c r="BT6" s="61">
        <f t="shared" si="7"/>
        <v>69.099999999999994</v>
      </c>
      <c r="BU6" s="61">
        <f t="shared" si="7"/>
        <v>69.7</v>
      </c>
      <c r="BV6" s="61">
        <f t="shared" si="7"/>
        <v>33.9</v>
      </c>
      <c r="BW6" s="61">
        <f t="shared" si="7"/>
        <v>35.1</v>
      </c>
      <c r="BX6" s="61">
        <f t="shared" si="7"/>
        <v>35.4</v>
      </c>
      <c r="BY6" s="61">
        <f t="shared" si="7"/>
        <v>37.299999999999997</v>
      </c>
      <c r="BZ6" s="61">
        <f t="shared" si="7"/>
        <v>33.799999999999997</v>
      </c>
      <c r="CA6" s="61" t="str">
        <f>IF(CA8="-","【-】","【"&amp;SUBSTITUTE(TEXT(CA8,"#,##0.0"),"-","△")&amp;"】")</f>
        <v>【37.1】</v>
      </c>
      <c r="CB6" s="61">
        <f>IF(CB8="-",NA(),CB8)</f>
        <v>-29.7</v>
      </c>
      <c r="CC6" s="61">
        <f t="shared" ref="CC6:CK6" si="8">IF(CC8="-",NA(),CC8)</f>
        <v>-32.4</v>
      </c>
      <c r="CD6" s="61">
        <f t="shared" si="8"/>
        <v>-31.5</v>
      </c>
      <c r="CE6" s="61">
        <f t="shared" si="8"/>
        <v>-36.799999999999997</v>
      </c>
      <c r="CF6" s="61">
        <f t="shared" si="8"/>
        <v>-36.9</v>
      </c>
      <c r="CG6" s="61">
        <f t="shared" si="8"/>
        <v>-1934.5</v>
      </c>
      <c r="CH6" s="61">
        <f t="shared" si="8"/>
        <v>-17.5</v>
      </c>
      <c r="CI6" s="61">
        <f t="shared" si="8"/>
        <v>-15.9</v>
      </c>
      <c r="CJ6" s="61">
        <f t="shared" si="8"/>
        <v>-17.7</v>
      </c>
      <c r="CK6" s="61">
        <f t="shared" si="8"/>
        <v>-33.5</v>
      </c>
      <c r="CL6" s="61" t="str">
        <f>IF(CL8="-","【-】","【"&amp;SUBSTITUTE(TEXT(CL8,"#,##0.0"),"-","△")&amp;"】")</f>
        <v>【△21.3】</v>
      </c>
      <c r="CM6" s="56">
        <f>IF(CM8="-",NA(),CM8)</f>
        <v>-12500</v>
      </c>
      <c r="CN6" s="56">
        <f t="shared" ref="CN6:CV6" si="9">IF(CN8="-",NA(),CN8)</f>
        <v>-12018</v>
      </c>
      <c r="CO6" s="56">
        <f t="shared" si="9"/>
        <v>-12077</v>
      </c>
      <c r="CP6" s="56">
        <f t="shared" si="9"/>
        <v>-12632</v>
      </c>
      <c r="CQ6" s="56">
        <f t="shared" si="9"/>
        <v>-14240</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129</v>
      </c>
      <c r="DI6" s="57">
        <f t="shared" ref="DI6:DJ6" si="10">DI8</f>
        <v>170115</v>
      </c>
      <c r="DJ6" s="57">
        <f t="shared" si="10"/>
        <v>25347</v>
      </c>
      <c r="DK6" s="61"/>
      <c r="DL6" s="61"/>
      <c r="DM6" s="61"/>
      <c r="DN6" s="61"/>
      <c r="DO6" s="61"/>
      <c r="DP6" s="61"/>
      <c r="DQ6" s="61"/>
      <c r="DR6" s="61"/>
      <c r="DS6" s="61"/>
      <c r="DT6" s="61"/>
      <c r="DU6" s="61" t="s">
        <v>129</v>
      </c>
      <c r="DV6" s="61">
        <f>IF(DV8="-",NA(),DV8)</f>
        <v>0</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2.9999999999999997E-4</v>
      </c>
      <c r="EH6" s="62">
        <f t="shared" ref="EH6:EP6" si="12">IF(EH8="-",NA(),EH8)</f>
        <v>2.9999999999999997E-4</v>
      </c>
      <c r="EI6" s="62">
        <f t="shared" si="12"/>
        <v>2.0000000000000001E-4</v>
      </c>
      <c r="EJ6" s="62">
        <f t="shared" si="12"/>
        <v>2.9999999999999997E-4</v>
      </c>
      <c r="EK6" s="62">
        <f t="shared" si="12"/>
        <v>2.9999999999999997E-4</v>
      </c>
      <c r="EL6" s="62">
        <f t="shared" si="12"/>
        <v>3.9399999999999998E-2</v>
      </c>
      <c r="EM6" s="62">
        <f t="shared" si="12"/>
        <v>3.8600000000000002E-2</v>
      </c>
      <c r="EN6" s="62">
        <f t="shared" si="12"/>
        <v>2.7E-2</v>
      </c>
      <c r="EO6" s="62">
        <f t="shared" si="12"/>
        <v>2.8899999999999999E-2</v>
      </c>
      <c r="EP6" s="62">
        <f t="shared" si="12"/>
        <v>3.5000000000000003E-2</v>
      </c>
    </row>
    <row r="7" spans="1:146" s="63" customFormat="1" x14ac:dyDescent="0.15">
      <c r="A7" s="39" t="s">
        <v>130</v>
      </c>
      <c r="B7" s="54">
        <f t="shared" ref="B7:X7" si="13">B8</f>
        <v>2017</v>
      </c>
      <c r="C7" s="54">
        <f t="shared" si="13"/>
        <v>422070</v>
      </c>
      <c r="D7" s="54">
        <f t="shared" si="13"/>
        <v>47</v>
      </c>
      <c r="E7" s="54">
        <f t="shared" si="13"/>
        <v>11</v>
      </c>
      <c r="F7" s="54">
        <f t="shared" si="13"/>
        <v>1</v>
      </c>
      <c r="G7" s="54">
        <f t="shared" si="13"/>
        <v>2</v>
      </c>
      <c r="H7" s="54" t="str">
        <f t="shared" si="13"/>
        <v>長崎県　平戸市</v>
      </c>
      <c r="I7" s="54" t="str">
        <f t="shared" si="13"/>
        <v>あづち大島いさりびの里</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1168</v>
      </c>
      <c r="R7" s="57">
        <f t="shared" si="13"/>
        <v>28</v>
      </c>
      <c r="S7" s="58">
        <f t="shared" si="13"/>
        <v>7767</v>
      </c>
      <c r="T7" s="59" t="str">
        <f t="shared" si="13"/>
        <v>利用料金制</v>
      </c>
      <c r="U7" s="55">
        <f t="shared" si="13"/>
        <v>0</v>
      </c>
      <c r="V7" s="59" t="str">
        <f t="shared" si="13"/>
        <v>無</v>
      </c>
      <c r="W7" s="60">
        <f t="shared" si="13"/>
        <v>75</v>
      </c>
      <c r="X7" s="59" t="str">
        <f t="shared" si="13"/>
        <v>無</v>
      </c>
      <c r="Y7" s="61">
        <f>Y8</f>
        <v>104.5</v>
      </c>
      <c r="Z7" s="61">
        <f t="shared" ref="Z7:AH7" si="14">Z8</f>
        <v>102.4</v>
      </c>
      <c r="AA7" s="61">
        <f t="shared" si="14"/>
        <v>101.5</v>
      </c>
      <c r="AB7" s="61">
        <f t="shared" si="14"/>
        <v>100.1</v>
      </c>
      <c r="AC7" s="61">
        <f t="shared" si="14"/>
        <v>101</v>
      </c>
      <c r="AD7" s="61">
        <f t="shared" si="14"/>
        <v>108.8</v>
      </c>
      <c r="AE7" s="61">
        <f t="shared" si="14"/>
        <v>91.3</v>
      </c>
      <c r="AF7" s="61">
        <f t="shared" si="14"/>
        <v>91.8</v>
      </c>
      <c r="AG7" s="61">
        <f t="shared" si="14"/>
        <v>93.3</v>
      </c>
      <c r="AH7" s="61">
        <f t="shared" si="14"/>
        <v>94.6</v>
      </c>
      <c r="AI7" s="61"/>
      <c r="AJ7" s="61">
        <f>AJ8</f>
        <v>29</v>
      </c>
      <c r="AK7" s="61">
        <f t="shared" ref="AK7:AS7" si="15">AK8</f>
        <v>28.4</v>
      </c>
      <c r="AL7" s="61">
        <f t="shared" si="15"/>
        <v>27</v>
      </c>
      <c r="AM7" s="61">
        <f t="shared" si="15"/>
        <v>26.4</v>
      </c>
      <c r="AN7" s="61">
        <f t="shared" si="15"/>
        <v>25.4</v>
      </c>
      <c r="AO7" s="61">
        <f t="shared" si="15"/>
        <v>26.8</v>
      </c>
      <c r="AP7" s="61">
        <f t="shared" si="15"/>
        <v>24.8</v>
      </c>
      <c r="AQ7" s="61">
        <f t="shared" si="15"/>
        <v>25.9</v>
      </c>
      <c r="AR7" s="61">
        <f t="shared" si="15"/>
        <v>25.2</v>
      </c>
      <c r="AS7" s="61">
        <f t="shared" si="15"/>
        <v>27.3</v>
      </c>
      <c r="AT7" s="61"/>
      <c r="AU7" s="56">
        <f>AU8</f>
        <v>5406</v>
      </c>
      <c r="AV7" s="56">
        <f t="shared" ref="AV7:BD7" si="16">AV8</f>
        <v>6030</v>
      </c>
      <c r="AW7" s="56">
        <f t="shared" si="16"/>
        <v>5499</v>
      </c>
      <c r="AX7" s="56">
        <f t="shared" si="16"/>
        <v>5341</v>
      </c>
      <c r="AY7" s="56">
        <f t="shared" si="16"/>
        <v>5051</v>
      </c>
      <c r="AZ7" s="56">
        <f t="shared" si="16"/>
        <v>2179</v>
      </c>
      <c r="BA7" s="56">
        <f t="shared" si="16"/>
        <v>2500</v>
      </c>
      <c r="BB7" s="56">
        <f t="shared" si="16"/>
        <v>2895</v>
      </c>
      <c r="BC7" s="56">
        <f t="shared" si="16"/>
        <v>2798</v>
      </c>
      <c r="BD7" s="56">
        <f t="shared" si="16"/>
        <v>2646</v>
      </c>
      <c r="BE7" s="56"/>
      <c r="BF7" s="61">
        <f>BF8</f>
        <v>24</v>
      </c>
      <c r="BG7" s="61">
        <f t="shared" ref="BG7:BO7" si="17">BG8</f>
        <v>19.5</v>
      </c>
      <c r="BH7" s="61">
        <f t="shared" si="17"/>
        <v>20.8</v>
      </c>
      <c r="BI7" s="61">
        <f t="shared" si="17"/>
        <v>22.8</v>
      </c>
      <c r="BJ7" s="61">
        <f t="shared" si="17"/>
        <v>25.9</v>
      </c>
      <c r="BK7" s="61">
        <f t="shared" si="17"/>
        <v>23.3</v>
      </c>
      <c r="BL7" s="61">
        <f t="shared" si="17"/>
        <v>22.7</v>
      </c>
      <c r="BM7" s="61">
        <f t="shared" si="17"/>
        <v>23.4</v>
      </c>
      <c r="BN7" s="61">
        <f t="shared" si="17"/>
        <v>22.8</v>
      </c>
      <c r="BO7" s="61">
        <f t="shared" si="17"/>
        <v>23.5</v>
      </c>
      <c r="BP7" s="61"/>
      <c r="BQ7" s="61">
        <f>BQ8</f>
        <v>64.2</v>
      </c>
      <c r="BR7" s="61">
        <f t="shared" ref="BR7:BZ7" si="18">BR8</f>
        <v>71</v>
      </c>
      <c r="BS7" s="61">
        <f t="shared" si="18"/>
        <v>69.5</v>
      </c>
      <c r="BT7" s="61">
        <f t="shared" si="18"/>
        <v>69.099999999999994</v>
      </c>
      <c r="BU7" s="61">
        <f t="shared" si="18"/>
        <v>69.7</v>
      </c>
      <c r="BV7" s="61">
        <f t="shared" si="18"/>
        <v>33.9</v>
      </c>
      <c r="BW7" s="61">
        <f t="shared" si="18"/>
        <v>35.1</v>
      </c>
      <c r="BX7" s="61">
        <f t="shared" si="18"/>
        <v>35.4</v>
      </c>
      <c r="BY7" s="61">
        <f t="shared" si="18"/>
        <v>37.299999999999997</v>
      </c>
      <c r="BZ7" s="61">
        <f t="shared" si="18"/>
        <v>33.799999999999997</v>
      </c>
      <c r="CA7" s="61"/>
      <c r="CB7" s="61">
        <f>CB8</f>
        <v>-29.7</v>
      </c>
      <c r="CC7" s="61">
        <f t="shared" ref="CC7:CK7" si="19">CC8</f>
        <v>-32.4</v>
      </c>
      <c r="CD7" s="61">
        <f t="shared" si="19"/>
        <v>-31.5</v>
      </c>
      <c r="CE7" s="61">
        <f t="shared" si="19"/>
        <v>-36.799999999999997</v>
      </c>
      <c r="CF7" s="61">
        <f t="shared" si="19"/>
        <v>-36.9</v>
      </c>
      <c r="CG7" s="61">
        <f t="shared" si="19"/>
        <v>-1934.5</v>
      </c>
      <c r="CH7" s="61">
        <f t="shared" si="19"/>
        <v>-17.5</v>
      </c>
      <c r="CI7" s="61">
        <f t="shared" si="19"/>
        <v>-15.9</v>
      </c>
      <c r="CJ7" s="61">
        <f t="shared" si="19"/>
        <v>-17.7</v>
      </c>
      <c r="CK7" s="61">
        <f t="shared" si="19"/>
        <v>-33.5</v>
      </c>
      <c r="CL7" s="61"/>
      <c r="CM7" s="56">
        <f>CM8</f>
        <v>-12500</v>
      </c>
      <c r="CN7" s="56">
        <f t="shared" ref="CN7:CV7" si="20">CN8</f>
        <v>-12018</v>
      </c>
      <c r="CO7" s="56">
        <f t="shared" si="20"/>
        <v>-12077</v>
      </c>
      <c r="CP7" s="56">
        <f t="shared" si="20"/>
        <v>-12632</v>
      </c>
      <c r="CQ7" s="56">
        <f t="shared" si="20"/>
        <v>-14240</v>
      </c>
      <c r="CR7" s="56">
        <f t="shared" si="20"/>
        <v>-5760</v>
      </c>
      <c r="CS7" s="56">
        <f t="shared" si="20"/>
        <v>-6167</v>
      </c>
      <c r="CT7" s="56">
        <f t="shared" si="20"/>
        <v>-9455</v>
      </c>
      <c r="CU7" s="56">
        <f t="shared" si="20"/>
        <v>-9799</v>
      </c>
      <c r="CV7" s="56">
        <f t="shared" si="20"/>
        <v>-10359</v>
      </c>
      <c r="CW7" s="56"/>
      <c r="CX7" s="61" t="s">
        <v>131</v>
      </c>
      <c r="CY7" s="61" t="s">
        <v>131</v>
      </c>
      <c r="CZ7" s="61" t="s">
        <v>131</v>
      </c>
      <c r="DA7" s="61" t="s">
        <v>131</v>
      </c>
      <c r="DB7" s="61" t="s">
        <v>131</v>
      </c>
      <c r="DC7" s="61" t="s">
        <v>131</v>
      </c>
      <c r="DD7" s="61" t="s">
        <v>131</v>
      </c>
      <c r="DE7" s="61" t="s">
        <v>131</v>
      </c>
      <c r="DF7" s="61" t="s">
        <v>131</v>
      </c>
      <c r="DG7" s="61" t="s">
        <v>129</v>
      </c>
      <c r="DH7" s="61"/>
      <c r="DI7" s="57">
        <f>DI8</f>
        <v>170115</v>
      </c>
      <c r="DJ7" s="57">
        <f>DJ8</f>
        <v>25347</v>
      </c>
      <c r="DK7" s="61" t="s">
        <v>131</v>
      </c>
      <c r="DL7" s="61" t="s">
        <v>131</v>
      </c>
      <c r="DM7" s="61" t="s">
        <v>131</v>
      </c>
      <c r="DN7" s="61" t="s">
        <v>131</v>
      </c>
      <c r="DO7" s="61" t="s">
        <v>131</v>
      </c>
      <c r="DP7" s="61" t="s">
        <v>131</v>
      </c>
      <c r="DQ7" s="61" t="s">
        <v>131</v>
      </c>
      <c r="DR7" s="61" t="s">
        <v>131</v>
      </c>
      <c r="DS7" s="61" t="s">
        <v>131</v>
      </c>
      <c r="DT7" s="61" t="s">
        <v>129</v>
      </c>
      <c r="DU7" s="61"/>
      <c r="DV7" s="61">
        <f>DV8</f>
        <v>0</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422070</v>
      </c>
      <c r="D8" s="64">
        <v>47</v>
      </c>
      <c r="E8" s="64">
        <v>11</v>
      </c>
      <c r="F8" s="64">
        <v>1</v>
      </c>
      <c r="G8" s="64">
        <v>2</v>
      </c>
      <c r="H8" s="64" t="s">
        <v>132</v>
      </c>
      <c r="I8" s="64" t="s">
        <v>133</v>
      </c>
      <c r="J8" s="64" t="s">
        <v>134</v>
      </c>
      <c r="K8" s="64" t="s">
        <v>135</v>
      </c>
      <c r="L8" s="64" t="s">
        <v>136</v>
      </c>
      <c r="M8" s="64" t="s">
        <v>137</v>
      </c>
      <c r="N8" s="64" t="s">
        <v>138</v>
      </c>
      <c r="O8" s="65" t="s">
        <v>139</v>
      </c>
      <c r="P8" s="65" t="s">
        <v>139</v>
      </c>
      <c r="Q8" s="66">
        <v>1168</v>
      </c>
      <c r="R8" s="66">
        <v>28</v>
      </c>
      <c r="S8" s="67">
        <v>7767</v>
      </c>
      <c r="T8" s="68" t="s">
        <v>140</v>
      </c>
      <c r="U8" s="65">
        <v>0</v>
      </c>
      <c r="V8" s="68" t="s">
        <v>141</v>
      </c>
      <c r="W8" s="69">
        <v>75</v>
      </c>
      <c r="X8" s="68" t="s">
        <v>141</v>
      </c>
      <c r="Y8" s="70">
        <v>104.5</v>
      </c>
      <c r="Z8" s="70">
        <v>102.4</v>
      </c>
      <c r="AA8" s="70">
        <v>101.5</v>
      </c>
      <c r="AB8" s="70">
        <v>100.1</v>
      </c>
      <c r="AC8" s="70">
        <v>101</v>
      </c>
      <c r="AD8" s="70">
        <v>108.8</v>
      </c>
      <c r="AE8" s="70">
        <v>91.3</v>
      </c>
      <c r="AF8" s="70">
        <v>91.8</v>
      </c>
      <c r="AG8" s="70">
        <v>93.3</v>
      </c>
      <c r="AH8" s="70">
        <v>94.6</v>
      </c>
      <c r="AI8" s="70">
        <v>108.5</v>
      </c>
      <c r="AJ8" s="70">
        <v>29</v>
      </c>
      <c r="AK8" s="70">
        <v>28.4</v>
      </c>
      <c r="AL8" s="70">
        <v>27</v>
      </c>
      <c r="AM8" s="70">
        <v>26.4</v>
      </c>
      <c r="AN8" s="70">
        <v>25.4</v>
      </c>
      <c r="AO8" s="70">
        <v>26.8</v>
      </c>
      <c r="AP8" s="70">
        <v>24.8</v>
      </c>
      <c r="AQ8" s="70">
        <v>25.9</v>
      </c>
      <c r="AR8" s="70">
        <v>25.2</v>
      </c>
      <c r="AS8" s="70">
        <v>27.3</v>
      </c>
      <c r="AT8" s="70">
        <v>25.4</v>
      </c>
      <c r="AU8" s="71">
        <v>5406</v>
      </c>
      <c r="AV8" s="71">
        <v>6030</v>
      </c>
      <c r="AW8" s="71">
        <v>5499</v>
      </c>
      <c r="AX8" s="71">
        <v>5341</v>
      </c>
      <c r="AY8" s="71">
        <v>5051</v>
      </c>
      <c r="AZ8" s="71">
        <v>2179</v>
      </c>
      <c r="BA8" s="71">
        <v>2500</v>
      </c>
      <c r="BB8" s="71">
        <v>2895</v>
      </c>
      <c r="BC8" s="71">
        <v>2798</v>
      </c>
      <c r="BD8" s="71">
        <v>2646</v>
      </c>
      <c r="BE8" s="71">
        <v>6552</v>
      </c>
      <c r="BF8" s="70">
        <v>24</v>
      </c>
      <c r="BG8" s="70">
        <v>19.5</v>
      </c>
      <c r="BH8" s="70">
        <v>20.8</v>
      </c>
      <c r="BI8" s="70">
        <v>22.8</v>
      </c>
      <c r="BJ8" s="70">
        <v>25.9</v>
      </c>
      <c r="BK8" s="70">
        <v>23.3</v>
      </c>
      <c r="BL8" s="70">
        <v>22.7</v>
      </c>
      <c r="BM8" s="70">
        <v>23.4</v>
      </c>
      <c r="BN8" s="70">
        <v>22.8</v>
      </c>
      <c r="BO8" s="70">
        <v>23.5</v>
      </c>
      <c r="BP8" s="70">
        <v>22.1</v>
      </c>
      <c r="BQ8" s="70">
        <v>64.2</v>
      </c>
      <c r="BR8" s="70">
        <v>71</v>
      </c>
      <c r="BS8" s="70">
        <v>69.5</v>
      </c>
      <c r="BT8" s="70">
        <v>69.099999999999994</v>
      </c>
      <c r="BU8" s="70">
        <v>69.7</v>
      </c>
      <c r="BV8" s="70">
        <v>33.9</v>
      </c>
      <c r="BW8" s="70">
        <v>35.1</v>
      </c>
      <c r="BX8" s="70">
        <v>35.4</v>
      </c>
      <c r="BY8" s="70">
        <v>37.299999999999997</v>
      </c>
      <c r="BZ8" s="70">
        <v>33.799999999999997</v>
      </c>
      <c r="CA8" s="70">
        <v>37.1</v>
      </c>
      <c r="CB8" s="70">
        <v>-29.7</v>
      </c>
      <c r="CC8" s="70">
        <v>-32.4</v>
      </c>
      <c r="CD8" s="70">
        <v>-31.5</v>
      </c>
      <c r="CE8" s="72">
        <v>-36.799999999999997</v>
      </c>
      <c r="CF8" s="72">
        <v>-36.9</v>
      </c>
      <c r="CG8" s="70">
        <v>-1934.5</v>
      </c>
      <c r="CH8" s="70">
        <v>-17.5</v>
      </c>
      <c r="CI8" s="70">
        <v>-15.9</v>
      </c>
      <c r="CJ8" s="70">
        <v>-17.7</v>
      </c>
      <c r="CK8" s="70">
        <v>-33.5</v>
      </c>
      <c r="CL8" s="70">
        <v>-21.3</v>
      </c>
      <c r="CM8" s="71">
        <v>-12500</v>
      </c>
      <c r="CN8" s="71">
        <v>-12018</v>
      </c>
      <c r="CO8" s="71">
        <v>-12077</v>
      </c>
      <c r="CP8" s="71">
        <v>-12632</v>
      </c>
      <c r="CQ8" s="71">
        <v>-14240</v>
      </c>
      <c r="CR8" s="71">
        <v>-5760</v>
      </c>
      <c r="CS8" s="71">
        <v>-6167</v>
      </c>
      <c r="CT8" s="71">
        <v>-9455</v>
      </c>
      <c r="CU8" s="71">
        <v>-9799</v>
      </c>
      <c r="CV8" s="71">
        <v>-10359</v>
      </c>
      <c r="CW8" s="71">
        <v>-10266</v>
      </c>
      <c r="CX8" s="70" t="s">
        <v>142</v>
      </c>
      <c r="CY8" s="70" t="s">
        <v>142</v>
      </c>
      <c r="CZ8" s="70" t="s">
        <v>142</v>
      </c>
      <c r="DA8" s="70" t="s">
        <v>142</v>
      </c>
      <c r="DB8" s="70" t="s">
        <v>142</v>
      </c>
      <c r="DC8" s="70" t="s">
        <v>142</v>
      </c>
      <c r="DD8" s="70" t="s">
        <v>142</v>
      </c>
      <c r="DE8" s="70" t="s">
        <v>142</v>
      </c>
      <c r="DF8" s="70" t="s">
        <v>142</v>
      </c>
      <c r="DG8" s="70" t="s">
        <v>142</v>
      </c>
      <c r="DH8" s="70" t="s">
        <v>142</v>
      </c>
      <c r="DI8" s="66">
        <v>170115</v>
      </c>
      <c r="DJ8" s="66">
        <v>25347</v>
      </c>
      <c r="DK8" s="70" t="s">
        <v>142</v>
      </c>
      <c r="DL8" s="70" t="s">
        <v>142</v>
      </c>
      <c r="DM8" s="70" t="s">
        <v>142</v>
      </c>
      <c r="DN8" s="70" t="s">
        <v>142</v>
      </c>
      <c r="DO8" s="70" t="s">
        <v>142</v>
      </c>
      <c r="DP8" s="70" t="s">
        <v>142</v>
      </c>
      <c r="DQ8" s="70" t="s">
        <v>142</v>
      </c>
      <c r="DR8" s="70" t="s">
        <v>142</v>
      </c>
      <c r="DS8" s="70" t="s">
        <v>142</v>
      </c>
      <c r="DT8" s="70" t="s">
        <v>142</v>
      </c>
      <c r="DU8" s="70" t="s">
        <v>142</v>
      </c>
      <c r="DV8" s="70">
        <v>0</v>
      </c>
      <c r="DW8" s="70">
        <v>0</v>
      </c>
      <c r="DX8" s="70">
        <v>0</v>
      </c>
      <c r="DY8" s="70">
        <v>0</v>
      </c>
      <c r="DZ8" s="70">
        <v>0</v>
      </c>
      <c r="EA8" s="70">
        <v>51.6</v>
      </c>
      <c r="EB8" s="70">
        <v>34.1</v>
      </c>
      <c r="EC8" s="70">
        <v>20.3</v>
      </c>
      <c r="ED8" s="70">
        <v>44.7</v>
      </c>
      <c r="EE8" s="70">
        <v>33.299999999999997</v>
      </c>
      <c r="EF8" s="70">
        <v>31.1</v>
      </c>
      <c r="EG8" s="73">
        <v>2.9999999999999997E-4</v>
      </c>
      <c r="EH8" s="74">
        <v>2.9999999999999997E-4</v>
      </c>
      <c r="EI8" s="74">
        <v>2.0000000000000001E-4</v>
      </c>
      <c r="EJ8" s="74">
        <v>2.9999999999999997E-4</v>
      </c>
      <c r="EK8" s="74">
        <v>2.9999999999999997E-4</v>
      </c>
      <c r="EL8" s="74">
        <v>3.9399999999999998E-2</v>
      </c>
      <c r="EM8" s="74">
        <v>3.8600000000000002E-2</v>
      </c>
      <c r="EN8" s="74">
        <v>2.7E-2</v>
      </c>
      <c r="EO8" s="74">
        <v>2.8899999999999999E-2</v>
      </c>
      <c r="EP8" s="74">
        <v>3.5000000000000003E-2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143</v>
      </c>
      <c r="C10" s="79" t="s">
        <v>144</v>
      </c>
      <c r="D10" s="79" t="s">
        <v>145</v>
      </c>
      <c r="E10" s="79" t="s">
        <v>146</v>
      </c>
      <c r="F10" s="79" t="s">
        <v>147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増田 賢志</cp:lastModifiedBy>
  <cp:lastPrinted>2019-02-06T00:56:57Z</cp:lastPrinted>
  <dcterms:created xsi:type="dcterms:W3CDTF">2018-12-07T10:26:34Z</dcterms:created>
  <dcterms:modified xsi:type="dcterms:W3CDTF">2019-02-06T00:57:01Z</dcterms:modified>
  <cp:category/>
</cp:coreProperties>
</file>