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1_水道事業　\"/>
    </mc:Choice>
  </mc:AlternateContent>
  <workbookProtection workbookAlgorithmName="SHA-512" workbookHashValue="2ZQD553f8rSjJiX4ig2RhS893H61EJ7dNqzj+NPUdRNYlPxJANxgMV4OIwHAdsbcFjXxC4pZECtsW6B7n8jYWQ==" workbookSaltValue="ZXBKlFsqXiD/wxvWb1vXFw==" workbookSpinCount="100000" lockStructure="1"/>
  <bookViews>
    <workbookView xWindow="0" yWindow="0" windowWidth="28800" windowHeight="12120"/>
  </bookViews>
  <sheets>
    <sheet name="法適用_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<sst xmlns="http://schemas.openxmlformats.org/spreadsheetml/2006/main" count="232" uniqueCount="120">
  <si>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</si>
  <si>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</si>
  <si>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</si>
  <si>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</si>
  <si>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</si>
  <si>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</si>
  <si>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</si>
  <si>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</si>
  <si>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</si>
  <si>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</si>
  <si>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</si>
  <si>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</si>
  <si>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</si>
  <si>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</si>
  <si>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</si>
  <si>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</si>
  <si>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</si>
  <si>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</si>
  <si>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</si>
  <si>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</si>
  <si>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</si>
  <si>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</si>
  <si>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</si>
  <si>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</si>
  <si>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</si>
  <si>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</si>
  <si>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</si>
  <si>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</si>
  <si>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</si>
  <si>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</si>
  <si>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</si>
  <si>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</si>
  <si>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</si>
  <si>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</si>
  <si>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</si>
  <si>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</si>
  <si>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</si>
  <si>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</si>
  <si>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</si>
  <si>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</si>
  <si>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</si>
  <si>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</si>
  <si>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</si>
  <si>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</si>
  <si>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</si>
  <si>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</si>
  <si>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</si>
  <si>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</si>
  <si>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</si>
  <si>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</si>
  <si>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</si>
  <si>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</si>
  <si>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</si>
  <si>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</si>
  <si>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</si>
  <si>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</si>
  <si>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</si>
  <si>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</si>
  <si>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</si>
  <si>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</si>
  <si>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</si>
  <si>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</si>
  <si>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</si>
  <si>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</si>
  <si>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</si>
  <si>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</si>
  <si>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</si>
  <si>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</si>
  <si>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</si>
  <si>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</si>
  <si>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</si>
  <si>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</si>
  <si>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</si>
  <si>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</si>
  <si>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</si>
  <si>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</si>
  <si>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</si>
  <si>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</si>
  <si>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</si>
  <si>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</si>
  <si>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</si>
  <si>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</si>
  <si>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</si>
  <si>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</si>
  <si>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</si>
  <si>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</si>
  <si>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</si>
  <si>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</si>
  <si>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</si>
  <si>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</si>
  <si>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</si>
  <si>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</si>
  <si>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</si>
  <si>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</si>
  <si>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</si>
  <si>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</si>
  <si>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</si>
  <si>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</si>
  <si>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</si>
  <si>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</si>
  <si>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</si>
  <si>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</si>
  <si>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</si>
  <si>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</si>
  <si>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</si>
  <si>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対馬市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</si>
  <si>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</si>
  <si>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</si>
  <si>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</si>
  <si>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</si>
  <si>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</si>
  <si>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</si>
  <si>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</si>
  <si>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</si>
  <si>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</si>
  <si>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</si>
  <si>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</si>
  <si>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対馬市水道事業においては、人口の減少に加え節水型社会の定着による水需要の減少、施設の老朽化や、多様化する市民ニーズに応じた良質なサービスの提供、事業経営をめぐる内外の動きなど事業を
とりまく課題が山積みとなっている。
　特に施設の老朽化については、国庫補助制度の見直しにより、財源の確保が難しくなることが予想されるため、限られた財源のなかでこれらの課題に対応していくために、アセットマネジメントの手法を導入し、計画的・効率的な水道施設の改築・更新や維持管理・運営、更新積立金等の資金確保方策を進める必要がある。</t>
    <phoneticPr fontId="4"/>
  </si>
  <si>
    <t>　有形固定資産減価償却率及び管路経年経過率については平均値よりも高い水準となっている。
　全体的に施設の老朽化が進んでおり、大雨や寒波の際には漏水する管路が多いため、今後は長期的視点に立った維持管理・更新計画を策定し、年次的に管路の更新を進めていく必要がある。</t>
    <phoneticPr fontId="4"/>
  </si>
  <si>
    <t>①経常収支比率は平均値及び100％を上回っており、経営状況は比較的健全な水準である。
③流動比率は平均値を下回っているものの100％は超えており、短期的な支払能力は確保できている。
④企業債残高対給水収益比率は、平成29年度から簡易水道事業特別会計と経営統合したことにより、類似団体平均値よりも大幅に上回っている。今後は健全経営に向け企業債残高逓減に取り組んでいく必要がある。
⑤料金回収率は、平均値及び100％を下回っている状況であり、経費の削減を検討する必要がある。
⑥給水原価は類似団体平均値を大幅に上回っており、コスト改善が必要である。
⑦施設利用率は平均値を上回る稼働率になっているが、有収率は類似団体平均値よりも低い70％台であることから、漏水等の要因により配水量が増加したため稼働率が高くなっている可能性がある。
⑧有収率については平均値を大きく下回っており、収益につながっていない状況である。今後は漏水調査を行うなど有収率の向上に努めていきたい。</t>
    <rPh sb="11" eb="12">
      <t>オヨ</t>
    </rPh>
    <rPh sb="44" eb="46">
      <t>リュウドウ</t>
    </rPh>
    <rPh sb="46" eb="48">
      <t>ヒリツ</t>
    </rPh>
    <rPh sb="114" eb="116">
      <t>カンイ</t>
    </rPh>
    <rPh sb="116" eb="118">
      <t>スイドウ</t>
    </rPh>
    <rPh sb="118" eb="120">
      <t>ジギョウ</t>
    </rPh>
    <rPh sb="120" eb="122">
      <t>トクベツ</t>
    </rPh>
    <rPh sb="122" eb="124">
      <t>カイケイ</t>
    </rPh>
    <rPh sb="125" eb="127">
      <t>ケイエイ</t>
    </rPh>
    <rPh sb="127" eb="129">
      <t>トウゴウ</t>
    </rPh>
    <rPh sb="147" eb="149">
      <t>オオハバ</t>
    </rPh>
    <rPh sb="150" eb="152">
      <t>ウワマワ</t>
    </rPh>
    <rPh sb="157" eb="159">
      <t>コンゴ</t>
    </rPh>
    <rPh sb="182" eb="184">
      <t>ヒツヨウ</t>
    </rPh>
    <rPh sb="197" eb="200">
      <t>ヘイキンチ</t>
    </rPh>
    <rPh sb="200" eb="201">
      <t>オヨ</t>
    </rPh>
    <rPh sb="250" eb="252">
      <t>オオハバ</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</si>
</sst>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c:v>
                </c:pt>
                <c:pt idx="1">
                  <c:v>2.78</c:v>
                </c:pt>
                <c:pt idx="2">
                  <c:v>1.19</c:v>
                </c:pt>
                <c:pt idx="3">
                  <c:v>4.55</c:v>
                </c:pt>
                <c:pt idx="4">
                  <c:v>0.37</c:v>
                </c:pt>
              </c:numCache>
            </c:numRef>
          </c:val>
          <c:extLst>
            <c:ext xmlns:c16="http://schemas.microsoft.com/office/drawing/2014/chart" uri="{C3380CC4-5D6E-409C-BE32-E72D297353CC}">
              <c16:uniqueId val="{00000000-39E8-4C2C-8EC4-A71547D0196C}"/>
            </c:ext>
          </c:extLst>
        </c:ser>
        <c:dLbls>
          <c:showLegendKey val="0"/>
          <c:showVal val="0"/>
          <c:showCatName val="0"/>
          <c:showSerName val="0"/>
          <c:showPercent val="0"/>
          <c:showBubbleSize val="0"/>
        </c:dLbls>
        <c:gapWidth val="150"/>
        <c:axId val="601327296"/>
        <c:axId val="36587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0.51</c:v>
                </c:pt>
              </c:numCache>
            </c:numRef>
          </c:val>
          <c:smooth val="0"/>
          <c:extLst>
            <c:ext xmlns:c16="http://schemas.microsoft.com/office/drawing/2014/chart" uri="{C3380CC4-5D6E-409C-BE32-E72D297353CC}">
              <c16:uniqueId val="{00000001-39E8-4C2C-8EC4-A71547D0196C}"/>
            </c:ext>
          </c:extLst>
        </c:ser>
        <c:dLbls>
          <c:showLegendKey val="0"/>
          <c:showVal val="0"/>
          <c:showCatName val="0"/>
          <c:showSerName val="0"/>
          <c:showPercent val="0"/>
          <c:showBubbleSize val="0"/>
        </c:dLbls>
        <c:marker val="1"/>
        <c:smooth val="0"/>
        <c:axId val="601327296"/>
        <c:axId val="365877456"/>
      </c:lineChart>
      <c:dateAx>
        <c:axId val="601327296"/>
        <c:scaling>
          <c:orientation val="minMax"/>
        </c:scaling>
        <c:delete val="1"/>
        <c:axPos val="b"/>
        <c:numFmt formatCode="ge" sourceLinked="1"/>
        <c:majorTickMark val="none"/>
        <c:minorTickMark val="none"/>
        <c:tickLblPos val="none"/>
        <c:crossAx val="365877456"/>
        <c:crosses val="autoZero"/>
        <c:auto val="1"/>
        <c:lblOffset val="100"/>
        <c:baseTimeUnit val="years"/>
      </c:dateAx>
      <c:valAx>
        <c:axId val="36587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32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71.31</c:v>
                </c:pt>
                <c:pt idx="1">
                  <c:v>72.19</c:v>
                </c:pt>
                <c:pt idx="2">
                  <c:v>71.38</c:v>
                </c:pt>
                <c:pt idx="3">
                  <c:v>67.78</c:v>
                </c:pt>
                <c:pt idx="4">
                  <c:v>63.97</c:v>
                </c:pt>
              </c:numCache>
            </c:numRef>
          </c:val>
          <c:extLst>
            <c:ext xmlns:c16="http://schemas.microsoft.com/office/drawing/2014/chart" uri="{C3380CC4-5D6E-409C-BE32-E72D297353CC}">
              <c16:uniqueId val="{00000000-98A4-4F7A-A37C-0C39C038874C}"/>
            </c:ext>
          </c:extLst>
        </c:ser>
        <c:dLbls>
          <c:showLegendKey val="0"/>
          <c:showVal val="0"/>
          <c:showCatName val="0"/>
          <c:showSerName val="0"/>
          <c:showPercent val="0"/>
          <c:showBubbleSize val="0"/>
        </c:dLbls>
        <c:gapWidth val="150"/>
        <c:axId val="314136304"/>
        <c:axId val="31413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60.03</c:v>
                </c:pt>
              </c:numCache>
            </c:numRef>
          </c:val>
          <c:smooth val="0"/>
          <c:extLst>
            <c:ext xmlns:c16="http://schemas.microsoft.com/office/drawing/2014/chart" uri="{C3380CC4-5D6E-409C-BE32-E72D297353CC}">
              <c16:uniqueId val="{00000001-98A4-4F7A-A37C-0C39C038874C}"/>
            </c:ext>
          </c:extLst>
        </c:ser>
        <c:dLbls>
          <c:showLegendKey val="0"/>
          <c:showVal val="0"/>
          <c:showCatName val="0"/>
          <c:showSerName val="0"/>
          <c:showPercent val="0"/>
          <c:showBubbleSize val="0"/>
        </c:dLbls>
        <c:marker val="1"/>
        <c:smooth val="0"/>
        <c:axId val="314136304"/>
        <c:axId val="314136696"/>
      </c:lineChart>
      <c:dateAx>
        <c:axId val="314136304"/>
        <c:scaling>
          <c:orientation val="minMax"/>
        </c:scaling>
        <c:delete val="1"/>
        <c:axPos val="b"/>
        <c:numFmt formatCode="ge" sourceLinked="1"/>
        <c:majorTickMark val="none"/>
        <c:minorTickMark val="none"/>
        <c:tickLblPos val="none"/>
        <c:crossAx val="314136696"/>
        <c:crosses val="autoZero"/>
        <c:auto val="1"/>
        <c:lblOffset val="100"/>
        <c:baseTimeUnit val="years"/>
      </c:dateAx>
      <c:valAx>
        <c:axId val="31413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13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65.09</c:v>
                </c:pt>
                <c:pt idx="1">
                  <c:v>67.06</c:v>
                </c:pt>
                <c:pt idx="2">
                  <c:v>66.209999999999994</c:v>
                </c:pt>
                <c:pt idx="3">
                  <c:v>68.61</c:v>
                </c:pt>
                <c:pt idx="4">
                  <c:v>71.27</c:v>
                </c:pt>
              </c:numCache>
            </c:numRef>
          </c:val>
          <c:extLst>
            <c:ext xmlns:c16="http://schemas.microsoft.com/office/drawing/2014/chart" uri="{C3380CC4-5D6E-409C-BE32-E72D297353CC}">
              <c16:uniqueId val="{00000000-C9C2-4698-B17C-AEF6CF716FEA}"/>
            </c:ext>
          </c:extLst>
        </c:ser>
        <c:dLbls>
          <c:showLegendKey val="0"/>
          <c:showVal val="0"/>
          <c:showCatName val="0"/>
          <c:showSerName val="0"/>
          <c:showPercent val="0"/>
          <c:showBubbleSize val="0"/>
        </c:dLbls>
        <c:gapWidth val="150"/>
        <c:axId val="314137872"/>
        <c:axId val="60261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84.81</c:v>
                </c:pt>
              </c:numCache>
            </c:numRef>
          </c:val>
          <c:smooth val="0"/>
          <c:extLst>
            <c:ext xmlns:c16="http://schemas.microsoft.com/office/drawing/2014/chart" uri="{C3380CC4-5D6E-409C-BE32-E72D297353CC}">
              <c16:uniqueId val="{00000001-C9C2-4698-B17C-AEF6CF716FEA}"/>
            </c:ext>
          </c:extLst>
        </c:ser>
        <c:dLbls>
          <c:showLegendKey val="0"/>
          <c:showVal val="0"/>
          <c:showCatName val="0"/>
          <c:showSerName val="0"/>
          <c:showPercent val="0"/>
          <c:showBubbleSize val="0"/>
        </c:dLbls>
        <c:marker val="1"/>
        <c:smooth val="0"/>
        <c:axId val="314137872"/>
        <c:axId val="602618056"/>
      </c:lineChart>
      <c:dateAx>
        <c:axId val="314137872"/>
        <c:scaling>
          <c:orientation val="minMax"/>
        </c:scaling>
        <c:delete val="1"/>
        <c:axPos val="b"/>
        <c:numFmt formatCode="ge" sourceLinked="1"/>
        <c:majorTickMark val="none"/>
        <c:minorTickMark val="none"/>
        <c:tickLblPos val="none"/>
        <c:crossAx val="602618056"/>
        <c:crosses val="autoZero"/>
        <c:auto val="1"/>
        <c:lblOffset val="100"/>
        <c:baseTimeUnit val="years"/>
      </c:dateAx>
      <c:valAx>
        <c:axId val="60261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13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105.47</c:v>
                </c:pt>
                <c:pt idx="1">
                  <c:v>105.63</c:v>
                </c:pt>
                <c:pt idx="2">
                  <c:v>103.76</c:v>
                </c:pt>
                <c:pt idx="3">
                  <c:v>100.49</c:v>
                </c:pt>
                <c:pt idx="4">
                  <c:v>118.32</c:v>
                </c:pt>
              </c:numCache>
            </c:numRef>
          </c:val>
          <c:extLst>
            <c:ext xmlns:c16="http://schemas.microsoft.com/office/drawing/2014/chart" uri="{C3380CC4-5D6E-409C-BE32-E72D297353CC}">
              <c16:uniqueId val="{00000000-E6C2-48D6-A6EF-5102DD9477E9}"/>
            </c:ext>
          </c:extLst>
        </c:ser>
        <c:dLbls>
          <c:showLegendKey val="0"/>
          <c:showVal val="0"/>
          <c:showCatName val="0"/>
          <c:showSerName val="0"/>
          <c:showPercent val="0"/>
          <c:showBubbleSize val="0"/>
        </c:dLbls>
        <c:gapWidth val="150"/>
        <c:axId val="365878632"/>
        <c:axId val="36587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110.68</c:v>
                </c:pt>
              </c:numCache>
            </c:numRef>
          </c:val>
          <c:smooth val="0"/>
          <c:extLst>
            <c:ext xmlns:c16="http://schemas.microsoft.com/office/drawing/2014/chart" uri="{C3380CC4-5D6E-409C-BE32-E72D297353CC}">
              <c16:uniqueId val="{00000001-E6C2-48D6-A6EF-5102DD9477E9}"/>
            </c:ext>
          </c:extLst>
        </c:ser>
        <c:dLbls>
          <c:showLegendKey val="0"/>
          <c:showVal val="0"/>
          <c:showCatName val="0"/>
          <c:showSerName val="0"/>
          <c:showPercent val="0"/>
          <c:showBubbleSize val="0"/>
        </c:dLbls>
        <c:marker val="1"/>
        <c:smooth val="0"/>
        <c:axId val="365878632"/>
        <c:axId val="365879024"/>
      </c:lineChart>
      <c:dateAx>
        <c:axId val="365878632"/>
        <c:scaling>
          <c:orientation val="minMax"/>
        </c:scaling>
        <c:delete val="1"/>
        <c:axPos val="b"/>
        <c:numFmt formatCode="ge" sourceLinked="1"/>
        <c:majorTickMark val="none"/>
        <c:minorTickMark val="none"/>
        <c:tickLblPos val="none"/>
        <c:crossAx val="365879024"/>
        <c:crosses val="autoZero"/>
        <c:auto val="1"/>
        <c:lblOffset val="100"/>
        <c:baseTimeUnit val="years"/>
      </c:dateAx>
      <c:valAx>
        <c:axId val="365879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587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30.56</c:v>
                </c:pt>
                <c:pt idx="1">
                  <c:v>55.34</c:v>
                </c:pt>
                <c:pt idx="2">
                  <c:v>57.38</c:v>
                </c:pt>
                <c:pt idx="3">
                  <c:v>56.11</c:v>
                </c:pt>
                <c:pt idx="4">
                  <c:v>63.92</c:v>
                </c:pt>
              </c:numCache>
            </c:numRef>
          </c:val>
          <c:extLst>
            <c:ext xmlns:c16="http://schemas.microsoft.com/office/drawing/2014/chart" uri="{C3380CC4-5D6E-409C-BE32-E72D297353CC}">
              <c16:uniqueId val="{00000000-EE56-4093-AC87-AF5851E8E070}"/>
            </c:ext>
          </c:extLst>
        </c:ser>
        <c:dLbls>
          <c:showLegendKey val="0"/>
          <c:showVal val="0"/>
          <c:showCatName val="0"/>
          <c:showSerName val="0"/>
          <c:showPercent val="0"/>
          <c:showBubbleSize val="0"/>
        </c:dLbls>
        <c:gapWidth val="150"/>
        <c:axId val="601330128"/>
        <c:axId val="60133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47.28</c:v>
                </c:pt>
              </c:numCache>
            </c:numRef>
          </c:val>
          <c:smooth val="0"/>
          <c:extLst>
            <c:ext xmlns:c16="http://schemas.microsoft.com/office/drawing/2014/chart" uri="{C3380CC4-5D6E-409C-BE32-E72D297353CC}">
              <c16:uniqueId val="{00000001-EE56-4093-AC87-AF5851E8E070}"/>
            </c:ext>
          </c:extLst>
        </c:ser>
        <c:dLbls>
          <c:showLegendKey val="0"/>
          <c:showVal val="0"/>
          <c:showCatName val="0"/>
          <c:showSerName val="0"/>
          <c:showPercent val="0"/>
          <c:showBubbleSize val="0"/>
        </c:dLbls>
        <c:marker val="1"/>
        <c:smooth val="0"/>
        <c:axId val="601330128"/>
        <c:axId val="601330520"/>
      </c:lineChart>
      <c:dateAx>
        <c:axId val="601330128"/>
        <c:scaling>
          <c:orientation val="minMax"/>
        </c:scaling>
        <c:delete val="1"/>
        <c:axPos val="b"/>
        <c:numFmt formatCode="ge" sourceLinked="1"/>
        <c:majorTickMark val="none"/>
        <c:minorTickMark val="none"/>
        <c:tickLblPos val="none"/>
        <c:crossAx val="601330520"/>
        <c:crosses val="autoZero"/>
        <c:auto val="1"/>
        <c:lblOffset val="100"/>
        <c:baseTimeUnit val="years"/>
      </c:dateAx>
      <c:valAx>
        <c:axId val="60133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33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15.56</c:v>
                </c:pt>
                <c:pt idx="1">
                  <c:v>16.03</c:v>
                </c:pt>
                <c:pt idx="2">
                  <c:v>19.32</c:v>
                </c:pt>
                <c:pt idx="3">
                  <c:v>19.16</c:v>
                </c:pt>
                <c:pt idx="4">
                  <c:v>17.53</c:v>
                </c:pt>
              </c:numCache>
            </c:numRef>
          </c:val>
          <c:extLst>
            <c:ext xmlns:c16="http://schemas.microsoft.com/office/drawing/2014/chart" uri="{C3380CC4-5D6E-409C-BE32-E72D297353CC}">
              <c16:uniqueId val="{00000000-1594-4FB9-B379-EEF1AF1E2B6B}"/>
            </c:ext>
          </c:extLst>
        </c:ser>
        <c:dLbls>
          <c:showLegendKey val="0"/>
          <c:showVal val="0"/>
          <c:showCatName val="0"/>
          <c:showSerName val="0"/>
          <c:showPercent val="0"/>
          <c:showBubbleSize val="0"/>
        </c:dLbls>
        <c:gapWidth val="150"/>
        <c:axId val="363670312"/>
        <c:axId val="36367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12.19</c:v>
                </c:pt>
              </c:numCache>
            </c:numRef>
          </c:val>
          <c:smooth val="0"/>
          <c:extLst>
            <c:ext xmlns:c16="http://schemas.microsoft.com/office/drawing/2014/chart" uri="{C3380CC4-5D6E-409C-BE32-E72D297353CC}">
              <c16:uniqueId val="{00000001-1594-4FB9-B379-EEF1AF1E2B6B}"/>
            </c:ext>
          </c:extLst>
        </c:ser>
        <c:dLbls>
          <c:showLegendKey val="0"/>
          <c:showVal val="0"/>
          <c:showCatName val="0"/>
          <c:showSerName val="0"/>
          <c:showPercent val="0"/>
          <c:showBubbleSize val="0"/>
        </c:dLbls>
        <c:marker val="1"/>
        <c:smooth val="0"/>
        <c:axId val="363670312"/>
        <c:axId val="363670704"/>
      </c:lineChart>
      <c:dateAx>
        <c:axId val="363670312"/>
        <c:scaling>
          <c:orientation val="minMax"/>
        </c:scaling>
        <c:delete val="1"/>
        <c:axPos val="b"/>
        <c:numFmt formatCode="ge" sourceLinked="1"/>
        <c:majorTickMark val="none"/>
        <c:minorTickMark val="none"/>
        <c:tickLblPos val="none"/>
        <c:crossAx val="363670704"/>
        <c:crosses val="autoZero"/>
        <c:auto val="1"/>
        <c:lblOffset val="100"/>
        <c:baseTimeUnit val="years"/>
      </c:dateAx>
      <c:valAx>
        <c:axId val="36367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7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CF-4E97-B08B-6034FA6371F6}"/>
            </c:ext>
          </c:extLst>
        </c:ser>
        <c:dLbls>
          <c:showLegendKey val="0"/>
          <c:showVal val="0"/>
          <c:showCatName val="0"/>
          <c:showSerName val="0"/>
          <c:showPercent val="0"/>
          <c:showBubbleSize val="0"/>
        </c:dLbls>
        <c:gapWidth val="150"/>
        <c:axId val="367867936"/>
        <c:axId val="36786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3.56</c:v>
                </c:pt>
              </c:numCache>
            </c:numRef>
          </c:val>
          <c:smooth val="0"/>
          <c:extLst>
            <c:ext xmlns:c16="http://schemas.microsoft.com/office/drawing/2014/chart" uri="{C3380CC4-5D6E-409C-BE32-E72D297353CC}">
              <c16:uniqueId val="{00000001-3BCF-4E97-B08B-6034FA6371F6}"/>
            </c:ext>
          </c:extLst>
        </c:ser>
        <c:dLbls>
          <c:showLegendKey val="0"/>
          <c:showVal val="0"/>
          <c:showCatName val="0"/>
          <c:showSerName val="0"/>
          <c:showPercent val="0"/>
          <c:showBubbleSize val="0"/>
        </c:dLbls>
        <c:marker val="1"/>
        <c:smooth val="0"/>
        <c:axId val="367867936"/>
        <c:axId val="367868328"/>
      </c:lineChart>
      <c:dateAx>
        <c:axId val="367867936"/>
        <c:scaling>
          <c:orientation val="minMax"/>
        </c:scaling>
        <c:delete val="1"/>
        <c:axPos val="b"/>
        <c:numFmt formatCode="ge" sourceLinked="1"/>
        <c:majorTickMark val="none"/>
        <c:minorTickMark val="none"/>
        <c:tickLblPos val="none"/>
        <c:crossAx val="367868328"/>
        <c:crosses val="autoZero"/>
        <c:auto val="1"/>
        <c:lblOffset val="100"/>
        <c:baseTimeUnit val="years"/>
      </c:dateAx>
      <c:valAx>
        <c:axId val="367868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78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18043.599999999999</c:v>
                </c:pt>
                <c:pt idx="1">
                  <c:v>1204.24</c:v>
                </c:pt>
                <c:pt idx="2">
                  <c:v>1056.75</c:v>
                </c:pt>
                <c:pt idx="3">
                  <c:v>1059.26</c:v>
                </c:pt>
                <c:pt idx="4">
                  <c:v>191.68</c:v>
                </c:pt>
              </c:numCache>
            </c:numRef>
          </c:val>
          <c:extLst>
            <c:ext xmlns:c16="http://schemas.microsoft.com/office/drawing/2014/chart" uri="{C3380CC4-5D6E-409C-BE32-E72D297353CC}">
              <c16:uniqueId val="{00000000-E803-4AAB-BA91-0ADC49CD8397}"/>
            </c:ext>
          </c:extLst>
        </c:ser>
        <c:dLbls>
          <c:showLegendKey val="0"/>
          <c:showVal val="0"/>
          <c:showCatName val="0"/>
          <c:showSerName val="0"/>
          <c:showPercent val="0"/>
          <c:showBubbleSize val="0"/>
        </c:dLbls>
        <c:gapWidth val="150"/>
        <c:axId val="119810032"/>
        <c:axId val="11981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357.34</c:v>
                </c:pt>
              </c:numCache>
            </c:numRef>
          </c:val>
          <c:smooth val="0"/>
          <c:extLst>
            <c:ext xmlns:c16="http://schemas.microsoft.com/office/drawing/2014/chart" uri="{C3380CC4-5D6E-409C-BE32-E72D297353CC}">
              <c16:uniqueId val="{00000001-E803-4AAB-BA91-0ADC49CD8397}"/>
            </c:ext>
          </c:extLst>
        </c:ser>
        <c:dLbls>
          <c:showLegendKey val="0"/>
          <c:showVal val="0"/>
          <c:showCatName val="0"/>
          <c:showSerName val="0"/>
          <c:showPercent val="0"/>
          <c:showBubbleSize val="0"/>
        </c:dLbls>
        <c:marker val="1"/>
        <c:smooth val="0"/>
        <c:axId val="119810032"/>
        <c:axId val="119810424"/>
      </c:lineChart>
      <c:dateAx>
        <c:axId val="119810032"/>
        <c:scaling>
          <c:orientation val="minMax"/>
        </c:scaling>
        <c:delete val="1"/>
        <c:axPos val="b"/>
        <c:numFmt formatCode="ge" sourceLinked="1"/>
        <c:majorTickMark val="none"/>
        <c:minorTickMark val="none"/>
        <c:tickLblPos val="none"/>
        <c:crossAx val="119810424"/>
        <c:crosses val="autoZero"/>
        <c:auto val="1"/>
        <c:lblOffset val="100"/>
        <c:baseTimeUnit val="years"/>
      </c:dateAx>
      <c:valAx>
        <c:axId val="119810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81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286.32</c:v>
                </c:pt>
                <c:pt idx="1">
                  <c:v>305.91000000000003</c:v>
                </c:pt>
                <c:pt idx="2">
                  <c:v>338.51</c:v>
                </c:pt>
                <c:pt idx="3">
                  <c:v>353.08</c:v>
                </c:pt>
                <c:pt idx="4">
                  <c:v>679.22</c:v>
                </c:pt>
              </c:numCache>
            </c:numRef>
          </c:val>
          <c:extLst>
            <c:ext xmlns:c16="http://schemas.microsoft.com/office/drawing/2014/chart" uri="{C3380CC4-5D6E-409C-BE32-E72D297353CC}">
              <c16:uniqueId val="{00000000-0095-409D-B413-E4E17260B55C}"/>
            </c:ext>
          </c:extLst>
        </c:ser>
        <c:dLbls>
          <c:showLegendKey val="0"/>
          <c:showVal val="0"/>
          <c:showCatName val="0"/>
          <c:showSerName val="0"/>
          <c:showPercent val="0"/>
          <c:showBubbleSize val="0"/>
        </c:dLbls>
        <c:gapWidth val="150"/>
        <c:axId val="119811600"/>
        <c:axId val="36701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373.69</c:v>
                </c:pt>
              </c:numCache>
            </c:numRef>
          </c:val>
          <c:smooth val="0"/>
          <c:extLst>
            <c:ext xmlns:c16="http://schemas.microsoft.com/office/drawing/2014/chart" uri="{C3380CC4-5D6E-409C-BE32-E72D297353CC}">
              <c16:uniqueId val="{00000001-0095-409D-B413-E4E17260B55C}"/>
            </c:ext>
          </c:extLst>
        </c:ser>
        <c:dLbls>
          <c:showLegendKey val="0"/>
          <c:showVal val="0"/>
          <c:showCatName val="0"/>
          <c:showSerName val="0"/>
          <c:showPercent val="0"/>
          <c:showBubbleSize val="0"/>
        </c:dLbls>
        <c:marker val="1"/>
        <c:smooth val="0"/>
        <c:axId val="119811600"/>
        <c:axId val="367018000"/>
      </c:lineChart>
      <c:dateAx>
        <c:axId val="119811600"/>
        <c:scaling>
          <c:orientation val="minMax"/>
        </c:scaling>
        <c:delete val="1"/>
        <c:axPos val="b"/>
        <c:numFmt formatCode="ge" sourceLinked="1"/>
        <c:majorTickMark val="none"/>
        <c:minorTickMark val="none"/>
        <c:tickLblPos val="none"/>
        <c:crossAx val="367018000"/>
        <c:crosses val="autoZero"/>
        <c:auto val="1"/>
        <c:lblOffset val="100"/>
        <c:baseTimeUnit val="years"/>
      </c:dateAx>
      <c:valAx>
        <c:axId val="367018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81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101.01</c:v>
                </c:pt>
                <c:pt idx="1">
                  <c:v>103.06</c:v>
                </c:pt>
                <c:pt idx="2">
                  <c:v>101.22</c:v>
                </c:pt>
                <c:pt idx="3">
                  <c:v>95.04</c:v>
                </c:pt>
                <c:pt idx="4">
                  <c:v>92.3</c:v>
                </c:pt>
              </c:numCache>
            </c:numRef>
          </c:val>
          <c:extLst>
            <c:ext xmlns:c16="http://schemas.microsoft.com/office/drawing/2014/chart" uri="{C3380CC4-5D6E-409C-BE32-E72D297353CC}">
              <c16:uniqueId val="{00000000-42A3-4D60-B93C-27AB1F0DB2BD}"/>
            </c:ext>
          </c:extLst>
        </c:ser>
        <c:dLbls>
          <c:showLegendKey val="0"/>
          <c:showVal val="0"/>
          <c:showCatName val="0"/>
          <c:showSerName val="0"/>
          <c:showPercent val="0"/>
          <c:showBubbleSize val="0"/>
        </c:dLbls>
        <c:gapWidth val="150"/>
        <c:axId val="367869504"/>
        <c:axId val="36701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99.87</c:v>
                </c:pt>
              </c:numCache>
            </c:numRef>
          </c:val>
          <c:smooth val="0"/>
          <c:extLst>
            <c:ext xmlns:c16="http://schemas.microsoft.com/office/drawing/2014/chart" uri="{C3380CC4-5D6E-409C-BE32-E72D297353CC}">
              <c16:uniqueId val="{00000001-42A3-4D60-B93C-27AB1F0DB2BD}"/>
            </c:ext>
          </c:extLst>
        </c:ser>
        <c:dLbls>
          <c:showLegendKey val="0"/>
          <c:showVal val="0"/>
          <c:showCatName val="0"/>
          <c:showSerName val="0"/>
          <c:showPercent val="0"/>
          <c:showBubbleSize val="0"/>
        </c:dLbls>
        <c:marker val="1"/>
        <c:smooth val="0"/>
        <c:axId val="367869504"/>
        <c:axId val="367019176"/>
      </c:lineChart>
      <c:dateAx>
        <c:axId val="367869504"/>
        <c:scaling>
          <c:orientation val="minMax"/>
        </c:scaling>
        <c:delete val="1"/>
        <c:axPos val="b"/>
        <c:numFmt formatCode="ge" sourceLinked="1"/>
        <c:majorTickMark val="none"/>
        <c:minorTickMark val="none"/>
        <c:tickLblPos val="none"/>
        <c:crossAx val="367019176"/>
        <c:crosses val="autoZero"/>
        <c:auto val="1"/>
        <c:lblOffset val="100"/>
        <c:baseTimeUnit val="years"/>
      </c:dateAx>
      <c:valAx>
        <c:axId val="36701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204.88</c:v>
                </c:pt>
                <c:pt idx="1">
                  <c:v>186.9</c:v>
                </c:pt>
                <c:pt idx="2">
                  <c:v>188.31</c:v>
                </c:pt>
                <c:pt idx="3">
                  <c:v>202.28</c:v>
                </c:pt>
                <c:pt idx="4">
                  <c:v>230.23</c:v>
                </c:pt>
              </c:numCache>
            </c:numRef>
          </c:val>
          <c:extLst>
            <c:ext xmlns:c16="http://schemas.microsoft.com/office/drawing/2014/chart" uri="{C3380CC4-5D6E-409C-BE32-E72D297353CC}">
              <c16:uniqueId val="{00000000-3A7F-4076-B9CA-C343AD53C1AA}"/>
            </c:ext>
          </c:extLst>
        </c:ser>
        <c:dLbls>
          <c:showLegendKey val="0"/>
          <c:showVal val="0"/>
          <c:showCatName val="0"/>
          <c:showSerName val="0"/>
          <c:showPercent val="0"/>
          <c:showBubbleSize val="0"/>
        </c:dLbls>
        <c:gapWidth val="150"/>
        <c:axId val="230063432"/>
        <c:axId val="23006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171.81</c:v>
                </c:pt>
              </c:numCache>
            </c:numRef>
          </c:val>
          <c:smooth val="0"/>
          <c:extLst>
            <c:ext xmlns:c16="http://schemas.microsoft.com/office/drawing/2014/chart" uri="{C3380CC4-5D6E-409C-BE32-E72D297353CC}">
              <c16:uniqueId val="{00000001-3A7F-4076-B9CA-C343AD53C1AA}"/>
            </c:ext>
          </c:extLst>
        </c:ser>
        <c:dLbls>
          <c:showLegendKey val="0"/>
          <c:showVal val="0"/>
          <c:showCatName val="0"/>
          <c:showSerName val="0"/>
          <c:showPercent val="0"/>
          <c:showBubbleSize val="0"/>
        </c:dLbls>
        <c:marker val="1"/>
        <c:smooth val="0"/>
        <c:axId val="230063432"/>
        <c:axId val="230063824"/>
      </c:lineChart>
      <c:dateAx>
        <c:axId val="230063432"/>
        <c:scaling>
          <c:orientation val="minMax"/>
        </c:scaling>
        <c:delete val="1"/>
        <c:axPos val="b"/>
        <c:numFmt formatCode="ge" sourceLinked="1"/>
        <c:majorTickMark val="none"/>
        <c:minorTickMark val="none"/>
        <c:tickLblPos val="none"/>
        <c:crossAx val="230063824"/>
        <c:crosses val="autoZero"/>
        <c:auto val="1"/>
        <c:lblOffset val="100"/>
        <c:baseTimeUnit val="years"/>
      </c:dateAx>
      <c:valAx>
        <c:axId val="23006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6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CI9" sqref="CI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対馬市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31413</v>
      </c>
      <c r="AM8" s="59"/>
      <c r="AN8" s="59"/>
      <c r="AO8" s="59"/>
      <c r="AP8" s="59"/>
      <c r="AQ8" s="59"/>
      <c r="AR8" s="59"/>
      <c r="AS8" s="59"/>
      <c r="AT8" s="50">
        <f>データ!$S$6</f>
        <v>707.42</v>
      </c>
      <c r="AU8" s="51"/>
      <c r="AV8" s="51"/>
      <c r="AW8" s="51"/>
      <c r="AX8" s="51"/>
      <c r="AY8" s="51"/>
      <c r="AZ8" s="51"/>
      <c r="BA8" s="51"/>
      <c r="BB8" s="52">
        <f>データ!$T$6</f>
        <v>44.41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59.29</v>
      </c>
      <c r="J10" s="51"/>
      <c r="K10" s="51"/>
      <c r="L10" s="51"/>
      <c r="M10" s="51"/>
      <c r="N10" s="51"/>
      <c r="O10" s="62"/>
      <c r="P10" s="52">
        <f>データ!$P$6</f>
        <v>99.9</v>
      </c>
      <c r="Q10" s="52"/>
      <c r="R10" s="52"/>
      <c r="S10" s="52"/>
      <c r="T10" s="52"/>
      <c r="U10" s="52"/>
      <c r="V10" s="52"/>
      <c r="W10" s="59">
        <f>データ!$Q$6</f>
        <v>4150</v>
      </c>
      <c r="X10" s="59"/>
      <c r="Y10" s="59"/>
      <c r="Z10" s="59"/>
      <c r="AA10" s="59"/>
      <c r="AB10" s="59"/>
      <c r="AC10" s="59"/>
      <c r="AD10" s="2"/>
      <c r="AE10" s="2"/>
      <c r="AF10" s="2"/>
      <c r="AG10" s="2"/>
      <c r="AH10" s="4"/>
      <c r="AI10" s="4"/>
      <c r="AJ10" s="4"/>
      <c r="AK10" s="4"/>
      <c r="AL10" s="59">
        <f>データ!$U$6</f>
        <v>31022</v>
      </c>
      <c r="AM10" s="59"/>
      <c r="AN10" s="59"/>
      <c r="AO10" s="59"/>
      <c r="AP10" s="59"/>
      <c r="AQ10" s="59"/>
      <c r="AR10" s="59"/>
      <c r="AS10" s="59"/>
      <c r="AT10" s="50">
        <f>データ!$V$6</f>
        <v>58.57</v>
      </c>
      <c r="AU10" s="51"/>
      <c r="AV10" s="51"/>
      <c r="AW10" s="51"/>
      <c r="AX10" s="51"/>
      <c r="AY10" s="51"/>
      <c r="AZ10" s="51"/>
      <c r="BA10" s="51"/>
      <c r="BB10" s="52">
        <f>データ!$W$6</f>
        <v>529.66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6fZQg3sO4wemPmDS5RrK0dpXcFiurvWEF/+w+ImVb5l4EgeA9XNpp7GIXlWk7RHQYjIuRUXlAjPO243NPYT6Mg==" saltValue="OLM4MjULqe2U1AX3MglAO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422096</v>
      </c>
      <c r="D6" s="33">
        <f t="shared" si="3"/>
        <v>46</v>
      </c>
      <c r="E6" s="33">
        <f t="shared" si="3"/>
        <v>1</v>
      </c>
      <c r="F6" s="33">
        <f t="shared" si="3"/>
        <v>0</v>
      </c>
      <c r="G6" s="33">
        <f t="shared" si="3"/>
        <v>1</v>
      </c>
      <c r="H6" s="33" t="str">
        <f t="shared" si="3"/>
        <v>長崎県　対馬市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59.29</v>
      </c>
      <c r="P6" s="34">
        <f t="shared" si="3"/>
        <v>99.9</v>
      </c>
      <c r="Q6" s="34">
        <f t="shared" si="3"/>
        <v>4150</v>
      </c>
      <c r="R6" s="34">
        <f t="shared" si="3"/>
        <v>31413</v>
      </c>
      <c r="S6" s="34">
        <f t="shared" si="3"/>
        <v>707.42</v>
      </c>
      <c r="T6" s="34">
        <f t="shared" si="3"/>
        <v>44.41</v>
      </c>
      <c r="U6" s="34">
        <f t="shared" si="3"/>
        <v>31022</v>
      </c>
      <c r="V6" s="34">
        <f t="shared" si="3"/>
        <v>58.57</v>
      </c>
      <c r="W6" s="34">
        <f t="shared" si="3"/>
        <v>529.66</v>
      </c>
      <c r="X6" s="35">
        <f>IF(X7="",NA(),X7)</f>
        <v>105.47</v>
      </c>
      <c r="Y6" s="35">
        <f t="shared" ref="Y6:AG6" si="4">IF(Y7="",NA(),Y7)</f>
        <v>105.63</v>
      </c>
      <c r="Z6" s="35">
        <f t="shared" si="4"/>
        <v>103.76</v>
      </c>
      <c r="AA6" s="35">
        <f t="shared" si="4"/>
        <v>100.49</v>
      </c>
      <c r="AB6" s="35">
        <f t="shared" si="4"/>
        <v>118.32</v>
      </c>
      <c r="AC6" s="35">
        <f t="shared" si="4"/>
        <v>107.95</v>
      </c>
      <c r="AD6" s="35">
        <f t="shared" si="4"/>
        <v>109.49</v>
      </c>
      <c r="AE6" s="35">
        <f t="shared" si="4"/>
        <v>111.06</v>
      </c>
      <c r="AF6" s="35">
        <f t="shared" si="4"/>
        <v>111.34</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3.56</v>
      </c>
      <c r="AS6" s="34" t="str">
        <f>IF(AS7="","",IF(AS7="-","【-】","【"&amp;SUBSTITUTE(TEXT(AS7,"#,##0.00"),"-","△")&amp;"】"))</f>
        <v>【0.85】</v>
      </c>
      <c r="AT6" s="35">
        <f>IF(AT7="",NA(),AT7)</f>
        <v>18043.599999999999</v>
      </c>
      <c r="AU6" s="35">
        <f t="shared" ref="AU6:BC6" si="6">IF(AU7="",NA(),AU7)</f>
        <v>1204.24</v>
      </c>
      <c r="AV6" s="35">
        <f t="shared" si="6"/>
        <v>1056.75</v>
      </c>
      <c r="AW6" s="35">
        <f t="shared" si="6"/>
        <v>1059.26</v>
      </c>
      <c r="AX6" s="35">
        <f t="shared" si="6"/>
        <v>191.68</v>
      </c>
      <c r="AY6" s="35">
        <f t="shared" si="6"/>
        <v>1081.23</v>
      </c>
      <c r="AZ6" s="35">
        <f t="shared" si="6"/>
        <v>406.37</v>
      </c>
      <c r="BA6" s="35">
        <f t="shared" si="6"/>
        <v>398.29</v>
      </c>
      <c r="BB6" s="35">
        <f t="shared" si="6"/>
        <v>388.67</v>
      </c>
      <c r="BC6" s="35">
        <f t="shared" si="6"/>
        <v>357.34</v>
      </c>
      <c r="BD6" s="34" t="str">
        <f>IF(BD7="","",IF(BD7="-","【-】","【"&amp;SUBSTITUTE(TEXT(BD7,"#,##0.00"),"-","△")&amp;"】"))</f>
        <v>【264.34】</v>
      </c>
      <c r="BE6" s="35">
        <f>IF(BE7="",NA(),BE7)</f>
        <v>286.32</v>
      </c>
      <c r="BF6" s="35">
        <f t="shared" ref="BF6:BN6" si="7">IF(BF7="",NA(),BF7)</f>
        <v>305.91000000000003</v>
      </c>
      <c r="BG6" s="35">
        <f t="shared" si="7"/>
        <v>338.51</v>
      </c>
      <c r="BH6" s="35">
        <f t="shared" si="7"/>
        <v>353.08</v>
      </c>
      <c r="BI6" s="35">
        <f t="shared" si="7"/>
        <v>679.22</v>
      </c>
      <c r="BJ6" s="35">
        <f t="shared" si="7"/>
        <v>443.13</v>
      </c>
      <c r="BK6" s="35">
        <f t="shared" si="7"/>
        <v>442.54</v>
      </c>
      <c r="BL6" s="35">
        <f t="shared" si="7"/>
        <v>431</v>
      </c>
      <c r="BM6" s="35">
        <f t="shared" si="7"/>
        <v>422.5</v>
      </c>
      <c r="BN6" s="35">
        <f t="shared" si="7"/>
        <v>373.69</v>
      </c>
      <c r="BO6" s="34" t="str">
        <f>IF(BO7="","",IF(BO7="-","【-】","【"&amp;SUBSTITUTE(TEXT(BO7,"#,##0.00"),"-","△")&amp;"】"))</f>
        <v>【274.27】</v>
      </c>
      <c r="BP6" s="35">
        <f>IF(BP7="",NA(),BP7)</f>
        <v>101.01</v>
      </c>
      <c r="BQ6" s="35">
        <f t="shared" ref="BQ6:BY6" si="8">IF(BQ7="",NA(),BQ7)</f>
        <v>103.06</v>
      </c>
      <c r="BR6" s="35">
        <f t="shared" si="8"/>
        <v>101.22</v>
      </c>
      <c r="BS6" s="35">
        <f t="shared" si="8"/>
        <v>95.04</v>
      </c>
      <c r="BT6" s="35">
        <f t="shared" si="8"/>
        <v>92.3</v>
      </c>
      <c r="BU6" s="35">
        <f t="shared" si="8"/>
        <v>95.4</v>
      </c>
      <c r="BV6" s="35">
        <f t="shared" si="8"/>
        <v>98.6</v>
      </c>
      <c r="BW6" s="35">
        <f t="shared" si="8"/>
        <v>100.82</v>
      </c>
      <c r="BX6" s="35">
        <f t="shared" si="8"/>
        <v>101.64</v>
      </c>
      <c r="BY6" s="35">
        <f t="shared" si="8"/>
        <v>99.87</v>
      </c>
      <c r="BZ6" s="34" t="str">
        <f>IF(BZ7="","",IF(BZ7="-","【-】","【"&amp;SUBSTITUTE(TEXT(BZ7,"#,##0.00"),"-","△")&amp;"】"))</f>
        <v>【104.36】</v>
      </c>
      <c r="CA6" s="35">
        <f>IF(CA7="",NA(),CA7)</f>
        <v>204.88</v>
      </c>
      <c r="CB6" s="35">
        <f t="shared" ref="CB6:CJ6" si="9">IF(CB7="",NA(),CB7)</f>
        <v>186.9</v>
      </c>
      <c r="CC6" s="35">
        <f t="shared" si="9"/>
        <v>188.31</v>
      </c>
      <c r="CD6" s="35">
        <f t="shared" si="9"/>
        <v>202.28</v>
      </c>
      <c r="CE6" s="35">
        <f t="shared" si="9"/>
        <v>230.23</v>
      </c>
      <c r="CF6" s="35">
        <f t="shared" si="9"/>
        <v>186.15</v>
      </c>
      <c r="CG6" s="35">
        <f t="shared" si="9"/>
        <v>181.67</v>
      </c>
      <c r="CH6" s="35">
        <f t="shared" si="9"/>
        <v>179.55</v>
      </c>
      <c r="CI6" s="35">
        <f t="shared" si="9"/>
        <v>179.16</v>
      </c>
      <c r="CJ6" s="35">
        <f t="shared" si="9"/>
        <v>171.81</v>
      </c>
      <c r="CK6" s="34" t="str">
        <f>IF(CK7="","",IF(CK7="-","【-】","【"&amp;SUBSTITUTE(TEXT(CK7,"#,##0.00"),"-","△")&amp;"】"))</f>
        <v>【165.71】</v>
      </c>
      <c r="CL6" s="35">
        <f>IF(CL7="",NA(),CL7)</f>
        <v>71.31</v>
      </c>
      <c r="CM6" s="35">
        <f t="shared" ref="CM6:CU6" si="10">IF(CM7="",NA(),CM7)</f>
        <v>72.19</v>
      </c>
      <c r="CN6" s="35">
        <f t="shared" si="10"/>
        <v>71.38</v>
      </c>
      <c r="CO6" s="35">
        <f t="shared" si="10"/>
        <v>67.78</v>
      </c>
      <c r="CP6" s="35">
        <f t="shared" si="10"/>
        <v>63.97</v>
      </c>
      <c r="CQ6" s="35">
        <f t="shared" si="10"/>
        <v>54.47</v>
      </c>
      <c r="CR6" s="35">
        <f t="shared" si="10"/>
        <v>53.61</v>
      </c>
      <c r="CS6" s="35">
        <f t="shared" si="10"/>
        <v>53.52</v>
      </c>
      <c r="CT6" s="35">
        <f t="shared" si="10"/>
        <v>54.24</v>
      </c>
      <c r="CU6" s="35">
        <f t="shared" si="10"/>
        <v>60.03</v>
      </c>
      <c r="CV6" s="34" t="str">
        <f>IF(CV7="","",IF(CV7="-","【-】","【"&amp;SUBSTITUTE(TEXT(CV7,"#,##0.00"),"-","△")&amp;"】"))</f>
        <v>【60.41】</v>
      </c>
      <c r="CW6" s="35">
        <f>IF(CW7="",NA(),CW7)</f>
        <v>65.09</v>
      </c>
      <c r="CX6" s="35">
        <f t="shared" ref="CX6:DF6" si="11">IF(CX7="",NA(),CX7)</f>
        <v>67.06</v>
      </c>
      <c r="CY6" s="35">
        <f t="shared" si="11"/>
        <v>66.209999999999994</v>
      </c>
      <c r="CZ6" s="35">
        <f t="shared" si="11"/>
        <v>68.61</v>
      </c>
      <c r="DA6" s="35">
        <f t="shared" si="11"/>
        <v>71.27</v>
      </c>
      <c r="DB6" s="35">
        <f t="shared" si="11"/>
        <v>81.459999999999994</v>
      </c>
      <c r="DC6" s="35">
        <f t="shared" si="11"/>
        <v>81.31</v>
      </c>
      <c r="DD6" s="35">
        <f t="shared" si="11"/>
        <v>81.459999999999994</v>
      </c>
      <c r="DE6" s="35">
        <f t="shared" si="11"/>
        <v>81.680000000000007</v>
      </c>
      <c r="DF6" s="35">
        <f t="shared" si="11"/>
        <v>84.81</v>
      </c>
      <c r="DG6" s="34" t="str">
        <f>IF(DG7="","",IF(DG7="-","【-】","【"&amp;SUBSTITUTE(TEXT(DG7,"#,##0.00"),"-","△")&amp;"】"))</f>
        <v>【89.93】</v>
      </c>
      <c r="DH6" s="35">
        <f>IF(DH7="",NA(),DH7)</f>
        <v>30.56</v>
      </c>
      <c r="DI6" s="35">
        <f t="shared" ref="DI6:DQ6" si="12">IF(DI7="",NA(),DI7)</f>
        <v>55.34</v>
      </c>
      <c r="DJ6" s="35">
        <f t="shared" si="12"/>
        <v>57.38</v>
      </c>
      <c r="DK6" s="35">
        <f t="shared" si="12"/>
        <v>56.11</v>
      </c>
      <c r="DL6" s="35">
        <f t="shared" si="12"/>
        <v>63.92</v>
      </c>
      <c r="DM6" s="35">
        <f t="shared" si="12"/>
        <v>38.520000000000003</v>
      </c>
      <c r="DN6" s="35">
        <f t="shared" si="12"/>
        <v>46.67</v>
      </c>
      <c r="DO6" s="35">
        <f t="shared" si="12"/>
        <v>47.7</v>
      </c>
      <c r="DP6" s="35">
        <f t="shared" si="12"/>
        <v>48.14</v>
      </c>
      <c r="DQ6" s="35">
        <f t="shared" si="12"/>
        <v>47.28</v>
      </c>
      <c r="DR6" s="34" t="str">
        <f>IF(DR7="","",IF(DR7="-","【-】","【"&amp;SUBSTITUTE(TEXT(DR7,"#,##0.00"),"-","△")&amp;"】"))</f>
        <v>【48.12】</v>
      </c>
      <c r="DS6" s="35">
        <f>IF(DS7="",NA(),DS7)</f>
        <v>15.56</v>
      </c>
      <c r="DT6" s="35">
        <f t="shared" ref="DT6:EB6" si="13">IF(DT7="",NA(),DT7)</f>
        <v>16.03</v>
      </c>
      <c r="DU6" s="35">
        <f t="shared" si="13"/>
        <v>19.32</v>
      </c>
      <c r="DV6" s="35">
        <f t="shared" si="13"/>
        <v>19.16</v>
      </c>
      <c r="DW6" s="35">
        <f t="shared" si="13"/>
        <v>17.53</v>
      </c>
      <c r="DX6" s="35">
        <f t="shared" si="13"/>
        <v>9.43</v>
      </c>
      <c r="DY6" s="35">
        <f t="shared" si="13"/>
        <v>10.029999999999999</v>
      </c>
      <c r="DZ6" s="35">
        <f t="shared" si="13"/>
        <v>7.26</v>
      </c>
      <c r="EA6" s="35">
        <f t="shared" si="13"/>
        <v>11.13</v>
      </c>
      <c r="EB6" s="35">
        <f t="shared" si="13"/>
        <v>12.19</v>
      </c>
      <c r="EC6" s="34" t="str">
        <f>IF(EC7="","",IF(EC7="-","【-】","【"&amp;SUBSTITUTE(TEXT(EC7,"#,##0.00"),"-","△")&amp;"】"))</f>
        <v>【15.89】</v>
      </c>
      <c r="ED6" s="35">
        <f>IF(ED7="",NA(),ED7)</f>
        <v>0.2</v>
      </c>
      <c r="EE6" s="35">
        <f t="shared" ref="EE6:EM6" si="14">IF(EE7="",NA(),EE7)</f>
        <v>2.78</v>
      </c>
      <c r="EF6" s="35">
        <f t="shared" si="14"/>
        <v>1.19</v>
      </c>
      <c r="EG6" s="35">
        <f t="shared" si="14"/>
        <v>4.55</v>
      </c>
      <c r="EH6" s="35">
        <f t="shared" si="14"/>
        <v>0.37</v>
      </c>
      <c r="EI6" s="35">
        <f t="shared" si="14"/>
        <v>0.71</v>
      </c>
      <c r="EJ6" s="35">
        <f t="shared" si="14"/>
        <v>0.68</v>
      </c>
      <c r="EK6" s="35">
        <f t="shared" si="14"/>
        <v>1.65</v>
      </c>
      <c r="EL6" s="35">
        <f t="shared" si="14"/>
        <v>0.47</v>
      </c>
      <c r="EM6" s="35">
        <f t="shared" si="14"/>
        <v>0.51</v>
      </c>
      <c r="EN6" s="34" t="str">
        <f>IF(EN7="","",IF(EN7="-","【-】","【"&amp;SUBSTITUTE(TEXT(EN7,"#,##0.00"),"-","△")&amp;"】"))</f>
        <v>【0.69】</v>
      </c>
    </row>
    <row r="7" spans="1:144" s="36" customFormat="1" x14ac:dyDescent="0.15">
      <c r="A7" s="28"/>
      <c r="B7" s="37">
        <v>2017</v>
      </c>
      <c r="C7" s="37">
        <v>422096</v>
      </c>
      <c r="D7" s="37">
        <v>46</v>
      </c>
      <c r="E7" s="37">
        <v>1</v>
      </c>
      <c r="F7" s="37">
        <v>0</v>
      </c>
      <c r="G7" s="37">
        <v>1</v>
      </c>
      <c r="H7" s="37" t="s">
        <v>105</v>
      </c>
      <c r="I7" s="37" t="s">
        <v>106</v>
      </c>
      <c r="J7" s="37" t="s">
        <v>107</v>
      </c>
      <c r="K7" s="37" t="s">
        <v>108</v>
      </c>
      <c r="L7" s="37" t="s">
        <v>109</v>
      </c>
      <c r="M7" s="37" t="s">
        <v>110</v>
      </c>
      <c r="N7" s="38" t="s">
        <v>111</v>
      </c>
      <c r="O7" s="38">
        <v>59.29</v>
      </c>
      <c r="P7" s="38">
        <v>99.9</v>
      </c>
      <c r="Q7" s="38">
        <v>4150</v>
      </c>
      <c r="R7" s="38">
        <v>31413</v>
      </c>
      <c r="S7" s="38">
        <v>707.42</v>
      </c>
      <c r="T7" s="38">
        <v>44.41</v>
      </c>
      <c r="U7" s="38">
        <v>31022</v>
      </c>
      <c r="V7" s="38">
        <v>58.57</v>
      </c>
      <c r="W7" s="38">
        <v>529.66</v>
      </c>
      <c r="X7" s="38">
        <v>105.47</v>
      </c>
      <c r="Y7" s="38">
        <v>105.63</v>
      </c>
      <c r="Z7" s="38">
        <v>103.76</v>
      </c>
      <c r="AA7" s="38">
        <v>100.49</v>
      </c>
      <c r="AB7" s="38">
        <v>118.32</v>
      </c>
      <c r="AC7" s="38">
        <v>107.95</v>
      </c>
      <c r="AD7" s="38">
        <v>109.49</v>
      </c>
      <c r="AE7" s="38">
        <v>111.06</v>
      </c>
      <c r="AF7" s="38">
        <v>111.34</v>
      </c>
      <c r="AG7" s="38">
        <v>110.68</v>
      </c>
      <c r="AH7" s="38">
        <v>113.39</v>
      </c>
      <c r="AI7" s="38">
        <v>0</v>
      </c>
      <c r="AJ7" s="38">
        <v>0</v>
      </c>
      <c r="AK7" s="38">
        <v>0</v>
      </c>
      <c r="AL7" s="38">
        <v>0</v>
      </c>
      <c r="AM7" s="38">
        <v>0</v>
      </c>
      <c r="AN7" s="38">
        <v>13.47</v>
      </c>
      <c r="AO7" s="38">
        <v>9.49</v>
      </c>
      <c r="AP7" s="38">
        <v>9.35</v>
      </c>
      <c r="AQ7" s="38">
        <v>10.130000000000001</v>
      </c>
      <c r="AR7" s="38">
        <v>3.56</v>
      </c>
      <c r="AS7" s="38">
        <v>0.85</v>
      </c>
      <c r="AT7" s="38">
        <v>18043.599999999999</v>
      </c>
      <c r="AU7" s="38">
        <v>1204.24</v>
      </c>
      <c r="AV7" s="38">
        <v>1056.75</v>
      </c>
      <c r="AW7" s="38">
        <v>1059.26</v>
      </c>
      <c r="AX7" s="38">
        <v>191.68</v>
      </c>
      <c r="AY7" s="38">
        <v>1081.23</v>
      </c>
      <c r="AZ7" s="38">
        <v>406.37</v>
      </c>
      <c r="BA7" s="38">
        <v>398.29</v>
      </c>
      <c r="BB7" s="38">
        <v>388.67</v>
      </c>
      <c r="BC7" s="38">
        <v>357.34</v>
      </c>
      <c r="BD7" s="38">
        <v>264.33999999999997</v>
      </c>
      <c r="BE7" s="38">
        <v>286.32</v>
      </c>
      <c r="BF7" s="38">
        <v>305.91000000000003</v>
      </c>
      <c r="BG7" s="38">
        <v>338.51</v>
      </c>
      <c r="BH7" s="38">
        <v>353.08</v>
      </c>
      <c r="BI7" s="38">
        <v>679.22</v>
      </c>
      <c r="BJ7" s="38">
        <v>443.13</v>
      </c>
      <c r="BK7" s="38">
        <v>442.54</v>
      </c>
      <c r="BL7" s="38">
        <v>431</v>
      </c>
      <c r="BM7" s="38">
        <v>422.5</v>
      </c>
      <c r="BN7" s="38">
        <v>373.69</v>
      </c>
      <c r="BO7" s="38">
        <v>274.27</v>
      </c>
      <c r="BP7" s="38">
        <v>101.01</v>
      </c>
      <c r="BQ7" s="38">
        <v>103.06</v>
      </c>
      <c r="BR7" s="38">
        <v>101.22</v>
      </c>
      <c r="BS7" s="38">
        <v>95.04</v>
      </c>
      <c r="BT7" s="38">
        <v>92.3</v>
      </c>
      <c r="BU7" s="38">
        <v>95.4</v>
      </c>
      <c r="BV7" s="38">
        <v>98.6</v>
      </c>
      <c r="BW7" s="38">
        <v>100.82</v>
      </c>
      <c r="BX7" s="38">
        <v>101.64</v>
      </c>
      <c r="BY7" s="38">
        <v>99.87</v>
      </c>
      <c r="BZ7" s="38">
        <v>104.36</v>
      </c>
      <c r="CA7" s="38">
        <v>204.88</v>
      </c>
      <c r="CB7" s="38">
        <v>186.9</v>
      </c>
      <c r="CC7" s="38">
        <v>188.31</v>
      </c>
      <c r="CD7" s="38">
        <v>202.28</v>
      </c>
      <c r="CE7" s="38">
        <v>230.23</v>
      </c>
      <c r="CF7" s="38">
        <v>186.15</v>
      </c>
      <c r="CG7" s="38">
        <v>181.67</v>
      </c>
      <c r="CH7" s="38">
        <v>179.55</v>
      </c>
      <c r="CI7" s="38">
        <v>179.16</v>
      </c>
      <c r="CJ7" s="38">
        <v>171.81</v>
      </c>
      <c r="CK7" s="38">
        <v>165.71</v>
      </c>
      <c r="CL7" s="38">
        <v>71.31</v>
      </c>
      <c r="CM7" s="38">
        <v>72.19</v>
      </c>
      <c r="CN7" s="38">
        <v>71.38</v>
      </c>
      <c r="CO7" s="38">
        <v>67.78</v>
      </c>
      <c r="CP7" s="38">
        <v>63.97</v>
      </c>
      <c r="CQ7" s="38">
        <v>54.47</v>
      </c>
      <c r="CR7" s="38">
        <v>53.61</v>
      </c>
      <c r="CS7" s="38">
        <v>53.52</v>
      </c>
      <c r="CT7" s="38">
        <v>54.24</v>
      </c>
      <c r="CU7" s="38">
        <v>60.03</v>
      </c>
      <c r="CV7" s="38">
        <v>60.41</v>
      </c>
      <c r="CW7" s="38">
        <v>65.09</v>
      </c>
      <c r="CX7" s="38">
        <v>67.06</v>
      </c>
      <c r="CY7" s="38">
        <v>66.209999999999994</v>
      </c>
      <c r="CZ7" s="38">
        <v>68.61</v>
      </c>
      <c r="DA7" s="38">
        <v>71.27</v>
      </c>
      <c r="DB7" s="38">
        <v>81.459999999999994</v>
      </c>
      <c r="DC7" s="38">
        <v>81.31</v>
      </c>
      <c r="DD7" s="38">
        <v>81.459999999999994</v>
      </c>
      <c r="DE7" s="38">
        <v>81.680000000000007</v>
      </c>
      <c r="DF7" s="38">
        <v>84.81</v>
      </c>
      <c r="DG7" s="38">
        <v>89.93</v>
      </c>
      <c r="DH7" s="38">
        <v>30.56</v>
      </c>
      <c r="DI7" s="38">
        <v>55.34</v>
      </c>
      <c r="DJ7" s="38">
        <v>57.38</v>
      </c>
      <c r="DK7" s="38">
        <v>56.11</v>
      </c>
      <c r="DL7" s="38">
        <v>63.92</v>
      </c>
      <c r="DM7" s="38">
        <v>38.520000000000003</v>
      </c>
      <c r="DN7" s="38">
        <v>46.67</v>
      </c>
      <c r="DO7" s="38">
        <v>47.7</v>
      </c>
      <c r="DP7" s="38">
        <v>48.14</v>
      </c>
      <c r="DQ7" s="38">
        <v>47.28</v>
      </c>
      <c r="DR7" s="38">
        <v>48.12</v>
      </c>
      <c r="DS7" s="38">
        <v>15.56</v>
      </c>
      <c r="DT7" s="38">
        <v>16.03</v>
      </c>
      <c r="DU7" s="38">
        <v>19.32</v>
      </c>
      <c r="DV7" s="38">
        <v>19.16</v>
      </c>
      <c r="DW7" s="38">
        <v>17.53</v>
      </c>
      <c r="DX7" s="38">
        <v>9.43</v>
      </c>
      <c r="DY7" s="38">
        <v>10.029999999999999</v>
      </c>
      <c r="DZ7" s="38">
        <v>7.26</v>
      </c>
      <c r="EA7" s="38">
        <v>11.13</v>
      </c>
      <c r="EB7" s="38">
        <v>12.19</v>
      </c>
      <c r="EC7" s="38">
        <v>15.89</v>
      </c>
      <c r="ED7" s="38">
        <v>0.2</v>
      </c>
      <c r="EE7" s="38">
        <v>2.78</v>
      </c>
      <c r="EF7" s="38">
        <v>1.19</v>
      </c>
      <c r="EG7" s="38">
        <v>4.55</v>
      </c>
      <c r="EH7" s="38">
        <v>0.37</v>
      </c>
      <c r="EI7" s="38">
        <v>0.71</v>
      </c>
      <c r="EJ7" s="38">
        <v>0.68</v>
      </c>
      <c r="EK7" s="38">
        <v>1.65</v>
      </c>
      <c r="EL7" s="38">
        <v>0.47</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由貴</cp:lastModifiedBy>
  <cp:lastPrinted>2019-02-08T01:21:17Z</cp:lastPrinted>
  <dcterms:created xsi:type="dcterms:W3CDTF">2018-12-03T08:38:37Z</dcterms:created>
  <dcterms:modified xsi:type="dcterms:W3CDTF">2019-02-28T07:54:30Z</dcterms:modified>
  <cp:category/>
</cp:coreProperties>
</file>