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H0nyRySTPzNId9+FZBbFkiFGQO+jR7sTei3DR8DvO2inuHcEwXYmSVbGPHoqM86EDksOY+ACZ01NXBodRP2eow==" workbookSaltValue="3I+4DMRkbn/f/2SFtKB+Ww=="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BB8" i="4"/>
  <c r="AD8" i="4"/>
  <c r="W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<sst xmlns="http://schemas.openxmlformats.org/spreadsheetml/2006/main" count="232" uniqueCount="120">
  <si>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</si>
  <si>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</si>
  <si>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</si>
  <si>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</si>
  <si>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</si>
  <si>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</si>
  <si>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</si>
  <si>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</si>
  <si>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</si>
  <si>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</si>
  <si>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</si>
  <si>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</si>
  <si>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</si>
  <si>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</si>
  <si>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</si>
  <si>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</si>
  <si>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</si>
  <si>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</si>
  <si>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</si>
  <si>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</si>
  <si>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</si>
  <si>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</si>
  <si>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</si>
  <si>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</si>
  <si>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</si>
  <si>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</si>
  <si>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</si>
  <si>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</si>
  <si>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</si>
  <si>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</si>
  <si>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</si>
  <si>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</si>
  <si>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</si>
  <si>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</si>
  <si>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</si>
  <si>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</si>
  <si>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</si>
  <si>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</si>
  <si>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</si>
  <si>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</si>
  <si>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</si>
  <si>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</si>
  <si>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</si>
  <si>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</si>
  <si>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</si>
  <si>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</si>
  <si>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</si>
  <si>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</si>
  <si>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</si>
  <si>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</si>
  <si>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</si>
  <si>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</si>
  <si>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</si>
  <si>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</si>
  <si>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</si>
  <si>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</si>
  <si>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</si>
  <si>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</si>
  <si>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</si>
  <si>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</si>
  <si>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</si>
  <si>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</si>
  <si>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</si>
  <si>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</si>
  <si>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</si>
  <si>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</si>
  <si>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</si>
  <si>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</si>
  <si>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</si>
  <si>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</si>
  <si>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</si>
  <si>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</si>
  <si>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</si>
  <si>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</si>
  <si>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</si>
  <si>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</si>
  <si>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</si>
  <si>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</si>
  <si>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</si>
  <si>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</si>
  <si>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</si>
  <si>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</si>
  <si>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</si>
  <si>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</si>
  <si>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</si>
  <si>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</si>
  <si>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</si>
  <si>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</si>
  <si>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</si>
  <si>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</si>
  <si>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</si>
  <si>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</si>
  <si>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</si>
  <si>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</si>
  <si>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</si>
  <si>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</si>
  <si>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</si>
  <si>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</si>
  <si>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</si>
  <si>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</si>
  <si>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</si>
  <si>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</si>
  <si>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</si>
  <si>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</si>
  <si>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</si>
  <si>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</si>
  <si>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</si>
  <si>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</si>
  <si>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</si>
  <si>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</si>
  <si>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</si>
  <si>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</si>
  <si>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</si>
  <si>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</si>
  <si>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</si>
  <si>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</si>
  <si>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</si>
  <si>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人口減少及び節水機器の普及等による給水収益の減少と、水道施設の維持・更新（老朽化対策）を含む維持管理費の増大が課題となる。
　平成28年度策定の経営戦略に沿って、中長期的な視点に立った施設の整備・更新を図り、安全で安心な水道水の安定的な供給を維持していく必要がある。</t>
    <rPh sb="7" eb="9">
      <t>セッスイ</t>
    </rPh>
    <rPh sb="9" eb="11">
      <t>キキ</t>
    </rPh>
    <rPh sb="12" eb="14">
      <t>フキュウ</t>
    </rPh>
    <rPh sb="64" eb="66">
      <t>ヘイセイ</t>
    </rPh>
    <rPh sb="68" eb="70">
      <t>ネンド</t>
    </rPh>
    <rPh sb="70" eb="72">
      <t>サクテイ</t>
    </rPh>
    <rPh sb="73" eb="75">
      <t>ケイエイ</t>
    </rPh>
    <rPh sb="75" eb="77">
      <t>センリャク</t>
    </rPh>
    <rPh sb="78" eb="79">
      <t>ソ</t>
    </rPh>
    <phoneticPr fontId="4"/>
  </si>
  <si>
    <t>　本市は、離島で、起伏が激しい地形と小規模集落が広範囲にわたり点在していることや、水源が地下水、河川表流水など多種であることなどから、採算性、効率性に乏しい現状である。　　　　　　　　　　　　　　　　　　　　　　　　　　　　　　　　　　　　　　　　　　　　　　　　　　　　　　　　　　　　　　　　　　　　　　　　　　　　　　　　　　　　　　　　　　　　　　　　　　　　　　　　　　　　　　　　　　　　　　■経常収支比率
　100％を超えているため問題はないが、類似団体と比較すると下回っているため、今後も健全経営を維持するため、経費削減に取り組んでいく。 　　　　　　　　　　　　　　　　　　　　　　　　　　　　　　　　　　　　　　　　　　　　　　　　　　　　　■累積欠損金比率  　　　　　　　　　　　　　　　　　　　　　　　　　　　　　　　　　　　　　　　　　　　　　　　　　　　　　　　　　　　　　　　　　　　　　　　　　　　　　　　　　　　　　　　　　　　　　　　　　　　　 　　　　　　　　　　　　　　　　　　　　　　　　　　　　　　　　　　　　　　　　　　　　　　　　　　　　　　　　　　　　　　　　　　　　　　　　　　　　　　　　　　　　　　　　　　　　　　　　　　　　　　　　　　　　　　　　　　　　　　　　　　　　　　　　　　　　　　　　　　　　　　　　　　　　　　　　　　　　　　　　　　　　　　　　　　　　　　　　    　　　　　　　　　　　　　　　　　　　　                                                                                                                                               　現在0％であり、今後も経営の健全性に努めていく。　　　　　　　　　　　　　　　　　　　　　　　　　　　　　　　　　　　　　　　　　　　　　　　　　　　　　　　　　　　　　　　　　　　　　　　　　■流動化率                                                       　　　　　　　　　　　　　　　　　　　　　　　　　　　　　　　　　　　　　　　　　　　　　　　　　　　　　　　　　
　 100％を超える数値を推移しており問題ない。
■企業債残高対給水収益比率
　平成29年度787.85％であり、類似団体と比較すると約２倍となっている。各地区の簡易水道整備に伴い企業債を発行してきたためであり、今後の整備を行ううえで、企業債の抑制も図っていく必要がある。
■料金回収率　　　　　　　　　　　　　　　　　　　　　　　　　　　　　　　　　　　　　　　　　　　　　　　　　　　　　　　　　　　　　　　　　　　　　　　　　　　　　　　　　　　
100％を下回っており、経費削減に務め改善を図る。　　　　　　　　　　　　　　　　　　　　　　　　　　　　　　　　　　　　　　　　　　　　　　　　　　　　　　　　　　　　　　　　　　　　　　　　　　　　　　　　　　　　　　　　　　　　　　　　　　　　　　　　　　■給水原価
　平成29年度は266.21円であり、類似団体と比較すると高い数値である。起伏が激しい地形と小規模集落が広範囲にわたり点在しているため、配水池等の施設が多く、動力費をはじめ維持管理費が多大となっているためである。
■施設利用率　　　　　　　　　　　　　　　　　　　　　　　　　　　　　　　　
　人口減少及び節水機器等の普及により配水量が減少しており、施設利用率も減少傾向である。今後の施設改修工事ではダウンサイジングを図り、効率的な水道事業経営に取り組んでいく。　　　　　　　　　　　　　　　　　　　　　　　　　　　　　　　　　　　　　　　　　　　　　　　　　　　　　　　　　　　　　　　　　　　　　　　　　　　　　　　　　　　　　　　　　　　　　　　■有収率
　前年度より僅かに改善したが、類似団体と比較すると低い数値である。漏水調査や管路の布設替えを行うなど、有収率の向上を図っていく必要がある。</t>
    <rPh sb="5" eb="7">
      <t>リトウ</t>
    </rPh>
    <rPh sb="9" eb="11">
      <t>キフク</t>
    </rPh>
    <rPh sb="216" eb="217">
      <t>コ</t>
    </rPh>
    <rPh sb="223" eb="225">
      <t>モンダイ</t>
    </rPh>
    <rPh sb="230" eb="232">
      <t>ルイジ</t>
    </rPh>
    <rPh sb="232" eb="234">
      <t>ダンタイ</t>
    </rPh>
    <rPh sb="235" eb="237">
      <t>ヒカク</t>
    </rPh>
    <rPh sb="240" eb="242">
      <t>シタマワ</t>
    </rPh>
    <rPh sb="252" eb="254">
      <t>ケンゼン</t>
    </rPh>
    <rPh sb="254" eb="256">
      <t>ケイエイ</t>
    </rPh>
    <rPh sb="257" eb="259">
      <t>イジ</t>
    </rPh>
    <rPh sb="264" eb="266">
      <t>ケイヒ</t>
    </rPh>
    <rPh sb="266" eb="268">
      <t>サクゲン</t>
    </rPh>
    <rPh sb="269" eb="270">
      <t>ト</t>
    </rPh>
    <rPh sb="271" eb="272">
      <t>ク</t>
    </rPh>
    <rPh sb="332" eb="334">
      <t>ルイセキ</t>
    </rPh>
    <rPh sb="334" eb="337">
      <t>ケッソンキン</t>
    </rPh>
    <rPh sb="337" eb="339">
      <t>ヒリツ</t>
    </rPh>
    <rPh sb="1008" eb="1009">
      <t>コ</t>
    </rPh>
    <rPh sb="1011" eb="1013">
      <t>スウチ</t>
    </rPh>
    <rPh sb="1014" eb="1016">
      <t>スイイ</t>
    </rPh>
    <rPh sb="1139" eb="1141">
      <t>リョウキン</t>
    </rPh>
    <rPh sb="1141" eb="1143">
      <t>カイシュウ</t>
    </rPh>
    <rPh sb="1143" eb="1144">
      <t>リツ</t>
    </rPh>
    <rPh sb="1233" eb="1235">
      <t>シタマワ</t>
    </rPh>
    <rPh sb="1240" eb="1242">
      <t>ケイヒ</t>
    </rPh>
    <rPh sb="1242" eb="1244">
      <t>サクゲン</t>
    </rPh>
    <rPh sb="1245" eb="1246">
      <t>ツト</t>
    </rPh>
    <rPh sb="1247" eb="1249">
      <t>カイゼン</t>
    </rPh>
    <rPh sb="1250" eb="1251">
      <t>ハカ</t>
    </rPh>
    <rPh sb="1444" eb="1446">
      <t>ドウリョク</t>
    </rPh>
    <rPh sb="1446" eb="1447">
      <t>ヒ</t>
    </rPh>
    <rPh sb="1473" eb="1475">
      <t>シセツ</t>
    </rPh>
    <rPh sb="1475" eb="1477">
      <t>リヨウ</t>
    </rPh>
    <rPh sb="1477" eb="1478">
      <t>リツ</t>
    </rPh>
    <rPh sb="1540" eb="1542">
      <t>シセツ</t>
    </rPh>
    <rPh sb="1542" eb="1545">
      <t>リヨウリツ</t>
    </rPh>
    <rPh sb="1546" eb="1548">
      <t>ゲンショウ</t>
    </rPh>
    <rPh sb="1548" eb="1550">
      <t>ケイコウ</t>
    </rPh>
    <rPh sb="1554" eb="1556">
      <t>コンゴ</t>
    </rPh>
    <rPh sb="1557" eb="1559">
      <t>シセツ</t>
    </rPh>
    <rPh sb="1559" eb="1563">
      <t>カイシュウコウジ</t>
    </rPh>
    <rPh sb="1574" eb="1575">
      <t>ハカ</t>
    </rPh>
    <rPh sb="1577" eb="1580">
      <t>コウリツテキ</t>
    </rPh>
    <rPh sb="1581" eb="1583">
      <t>スイドウ</t>
    </rPh>
    <rPh sb="1583" eb="1585">
      <t>ジギョウ</t>
    </rPh>
    <rPh sb="1585" eb="1587">
      <t>ケイエイ</t>
    </rPh>
    <rPh sb="1588" eb="1589">
      <t>ト</t>
    </rPh>
    <rPh sb="1590" eb="1591">
      <t>ク</t>
    </rPh>
    <rPh sb="1697" eb="1700">
      <t>ゼンネンド</t>
    </rPh>
    <rPh sb="1702" eb="1703">
      <t>ワズ</t>
    </rPh>
    <rPh sb="1705" eb="1707">
      <t>カイゼン</t>
    </rPh>
    <phoneticPr fontId="4"/>
  </si>
  <si>
    <t>　耐用年数を迎えている施設も多く、漏水が多い地区や維持管理上、支障をきたしている施設を中心に更新を行っているが、抜本的な解決には至っていない現状である。
■有形固定資産減価償却率　　　　　　　　　　　　　　　　　　　　　平成26年より数値が高くなっており、法定対応年数を迎えた施設が多くなっている。施設の更新計画を作成し計画的な更新及び修理等による長寿命化の両方で対応を図っていく。　　　　　　　　　　　　　　　　　　　　　　　　　　　　　　　　　　　　　　　　　　　　　　　　　　　　　　　　　　　　　　　　　　　　　　　　　　　　　　　　　　　　　　　　　　　　　　　　■管路経年化率、管路更新率
　管路経年化率は平成29年度13.18％であり、類似団体と比較すると高い数値である。管路更新率は平成29年度0.21％で、管路更新が進んでいない。更新計画を策定するなど計画的な更新を行っていく必要がある。</t>
    <rPh sb="108" eb="110">
      <t>ユウケイ</t>
    </rPh>
    <rPh sb="110" eb="112">
      <t>コテイ</t>
    </rPh>
    <rPh sb="112" eb="114">
      <t>シサン</t>
    </rPh>
    <rPh sb="114" eb="116">
      <t>ゲンカ</t>
    </rPh>
    <rPh sb="116" eb="118">
      <t>ショウキャク</t>
    </rPh>
    <rPh sb="118" eb="119">
      <t>リツ</t>
    </rPh>
    <rPh sb="140" eb="142">
      <t>ヘイセイ</t>
    </rPh>
    <rPh sb="144" eb="145">
      <t>ネン</t>
    </rPh>
    <rPh sb="147" eb="149">
      <t>スウチ</t>
    </rPh>
    <rPh sb="150" eb="151">
      <t>タカ</t>
    </rPh>
    <rPh sb="158" eb="160">
      <t>ホウテイ</t>
    </rPh>
    <rPh sb="160" eb="162">
      <t>タイオウ</t>
    </rPh>
    <rPh sb="162" eb="164">
      <t>ネンスウ</t>
    </rPh>
    <rPh sb="165" eb="166">
      <t>ムカ</t>
    </rPh>
    <rPh sb="168" eb="170">
      <t>シセツ</t>
    </rPh>
    <rPh sb="171" eb="172">
      <t>オオ</t>
    </rPh>
    <rPh sb="179" eb="181">
      <t>シセツ</t>
    </rPh>
    <rPh sb="182" eb="184">
      <t>コウシン</t>
    </rPh>
    <rPh sb="184" eb="186">
      <t>ケイカク</t>
    </rPh>
    <rPh sb="187" eb="189">
      <t>サクセイ</t>
    </rPh>
    <rPh sb="190" eb="193">
      <t>ケイカクテキ</t>
    </rPh>
    <rPh sb="194" eb="196">
      <t>コウシン</t>
    </rPh>
    <rPh sb="196" eb="197">
      <t>オヨ</t>
    </rPh>
    <rPh sb="198" eb="200">
      <t>シュウリ</t>
    </rPh>
    <rPh sb="200" eb="201">
      <t>トウ</t>
    </rPh>
    <rPh sb="204" eb="205">
      <t>チョウ</t>
    </rPh>
    <rPh sb="205" eb="208">
      <t>ジュミョウカ</t>
    </rPh>
    <rPh sb="209" eb="211">
      <t>リョウホウ</t>
    </rPh>
    <rPh sb="212" eb="214">
      <t>タイオウ</t>
    </rPh>
    <rPh sb="215" eb="216">
      <t>ハカ</t>
    </rPh>
    <rPh sb="365" eb="36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</si>
</sst>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c:v>
                </c:pt>
                <c:pt idx="1">
                  <c:v>0.38</c:v>
                </c:pt>
                <c:pt idx="2">
                  <c:v>0.18</c:v>
                </c:pt>
                <c:pt idx="3">
                  <c:v>1.19</c:v>
                </c:pt>
                <c:pt idx="4">
                  <c:v>0.21</c:v>
                </c:pt>
              </c:numCache>
            </c:numRef>
          </c:val>
          <c:extLst>
            <c:ext xmlns:c16="http://schemas.microsoft.com/office/drawing/2014/chart" uri="{C3380CC4-5D6E-409C-BE32-E72D297353CC}">
              <c16:uniqueId val="{00000000-42F9-4D99-911E-83868B0F1279}"/>
            </c:ext>
          </c:extLst>
        </c:ser>
        <c:dLbls>
          <c:showLegendKey val="0"/>
          <c:showVal val="0"/>
          <c:showCatName val="0"/>
          <c:showSerName val="0"/>
          <c:showPercent val="0"/>
          <c:showBubbleSize val="0"/>
        </c:dLbls>
        <c:gapWidth val="150"/>
        <c:axId val="420100520"/>
        <c:axId val="4274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42F9-4D99-911E-83868B0F1279}"/>
            </c:ext>
          </c:extLst>
        </c:ser>
        <c:dLbls>
          <c:showLegendKey val="0"/>
          <c:showVal val="0"/>
          <c:showCatName val="0"/>
          <c:showSerName val="0"/>
          <c:showPercent val="0"/>
          <c:showBubbleSize val="0"/>
        </c:dLbls>
        <c:marker val="1"/>
        <c:smooth val="0"/>
        <c:axId val="420100520"/>
        <c:axId val="427400352"/>
      </c:lineChart>
      <c:dateAx>
        <c:axId val="420100520"/>
        <c:scaling>
          <c:orientation val="minMax"/>
        </c:scaling>
        <c:delete val="1"/>
        <c:axPos val="b"/>
        <c:numFmt formatCode="ge" sourceLinked="1"/>
        <c:majorTickMark val="none"/>
        <c:minorTickMark val="none"/>
        <c:tickLblPos val="none"/>
        <c:crossAx val="427400352"/>
        <c:crosses val="autoZero"/>
        <c:auto val="1"/>
        <c:lblOffset val="100"/>
        <c:baseTimeUnit val="years"/>
      </c:dateAx>
      <c:valAx>
        <c:axId val="4274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56.69</c:v>
                </c:pt>
                <c:pt idx="1">
                  <c:v>55.33</c:v>
                </c:pt>
                <c:pt idx="2">
                  <c:v>54.9</c:v>
                </c:pt>
                <c:pt idx="3">
                  <c:v>55.22</c:v>
                </c:pt>
                <c:pt idx="4">
                  <c:v>55.03</c:v>
                </c:pt>
              </c:numCache>
            </c:numRef>
          </c:val>
          <c:extLst>
            <c:ext xmlns:c16="http://schemas.microsoft.com/office/drawing/2014/chart" uri="{C3380CC4-5D6E-409C-BE32-E72D297353CC}">
              <c16:uniqueId val="{00000000-45E6-4617-AC70-D03DAB71A24A}"/>
            </c:ext>
          </c:extLst>
        </c:ser>
        <c:dLbls>
          <c:showLegendKey val="0"/>
          <c:showVal val="0"/>
          <c:showCatName val="0"/>
          <c:showSerName val="0"/>
          <c:showPercent val="0"/>
          <c:showBubbleSize val="0"/>
        </c:dLbls>
        <c:gapWidth val="150"/>
        <c:axId val="441316568"/>
        <c:axId val="4413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45E6-4617-AC70-D03DAB71A24A}"/>
            </c:ext>
          </c:extLst>
        </c:ser>
        <c:dLbls>
          <c:showLegendKey val="0"/>
          <c:showVal val="0"/>
          <c:showCatName val="0"/>
          <c:showSerName val="0"/>
          <c:showPercent val="0"/>
          <c:showBubbleSize val="0"/>
        </c:dLbls>
        <c:marker val="1"/>
        <c:smooth val="0"/>
        <c:axId val="441316568"/>
        <c:axId val="441316960"/>
      </c:lineChart>
      <c:dateAx>
        <c:axId val="441316568"/>
        <c:scaling>
          <c:orientation val="minMax"/>
        </c:scaling>
        <c:delete val="1"/>
        <c:axPos val="b"/>
        <c:numFmt formatCode="ge" sourceLinked="1"/>
        <c:majorTickMark val="none"/>
        <c:minorTickMark val="none"/>
        <c:tickLblPos val="none"/>
        <c:crossAx val="441316960"/>
        <c:crosses val="autoZero"/>
        <c:auto val="1"/>
        <c:lblOffset val="100"/>
        <c:baseTimeUnit val="years"/>
      </c:dateAx>
      <c:valAx>
        <c:axId val="4413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1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c:v>
                </c:pt>
                <c:pt idx="1">
                  <c:v>79.89</c:v>
                </c:pt>
                <c:pt idx="2">
                  <c:v>80.83</c:v>
                </c:pt>
                <c:pt idx="3">
                  <c:v>79.36</c:v>
                </c:pt>
                <c:pt idx="4">
                  <c:v>79.84</c:v>
                </c:pt>
              </c:numCache>
            </c:numRef>
          </c:val>
          <c:extLst>
            <c:ext xmlns:c16="http://schemas.microsoft.com/office/drawing/2014/chart" uri="{C3380CC4-5D6E-409C-BE32-E72D297353CC}">
              <c16:uniqueId val="{00000000-DD2E-424B-9E7E-B4BE0936C563}"/>
            </c:ext>
          </c:extLst>
        </c:ser>
        <c:dLbls>
          <c:showLegendKey val="0"/>
          <c:showVal val="0"/>
          <c:showCatName val="0"/>
          <c:showSerName val="0"/>
          <c:showPercent val="0"/>
          <c:showBubbleSize val="0"/>
        </c:dLbls>
        <c:gapWidth val="150"/>
        <c:axId val="441367360"/>
        <c:axId val="44136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DD2E-424B-9E7E-B4BE0936C563}"/>
            </c:ext>
          </c:extLst>
        </c:ser>
        <c:dLbls>
          <c:showLegendKey val="0"/>
          <c:showVal val="0"/>
          <c:showCatName val="0"/>
          <c:showSerName val="0"/>
          <c:showPercent val="0"/>
          <c:showBubbleSize val="0"/>
        </c:dLbls>
        <c:marker val="1"/>
        <c:smooth val="0"/>
        <c:axId val="441367360"/>
        <c:axId val="441367752"/>
      </c:lineChart>
      <c:dateAx>
        <c:axId val="441367360"/>
        <c:scaling>
          <c:orientation val="minMax"/>
        </c:scaling>
        <c:delete val="1"/>
        <c:axPos val="b"/>
        <c:numFmt formatCode="ge" sourceLinked="1"/>
        <c:majorTickMark val="none"/>
        <c:minorTickMark val="none"/>
        <c:tickLblPos val="none"/>
        <c:crossAx val="441367752"/>
        <c:crosses val="autoZero"/>
        <c:auto val="1"/>
        <c:lblOffset val="100"/>
        <c:baseTimeUnit val="years"/>
      </c:dateAx>
      <c:valAx>
        <c:axId val="44136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97.4</c:v>
                </c:pt>
                <c:pt idx="1">
                  <c:v>106.34</c:v>
                </c:pt>
                <c:pt idx="2">
                  <c:v>108.4</c:v>
                </c:pt>
                <c:pt idx="3">
                  <c:v>103.68</c:v>
                </c:pt>
                <c:pt idx="4">
                  <c:v>104.55</c:v>
                </c:pt>
              </c:numCache>
            </c:numRef>
          </c:val>
          <c:extLst>
            <c:ext xmlns:c16="http://schemas.microsoft.com/office/drawing/2014/chart" uri="{C3380CC4-5D6E-409C-BE32-E72D297353CC}">
              <c16:uniqueId val="{00000000-407B-47E8-94D5-E2BE3E968083}"/>
            </c:ext>
          </c:extLst>
        </c:ser>
        <c:dLbls>
          <c:showLegendKey val="0"/>
          <c:showVal val="0"/>
          <c:showCatName val="0"/>
          <c:showSerName val="0"/>
          <c:showPercent val="0"/>
          <c:showBubbleSize val="0"/>
        </c:dLbls>
        <c:gapWidth val="150"/>
        <c:axId val="437638272"/>
        <c:axId val="43763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407B-47E8-94D5-E2BE3E968083}"/>
            </c:ext>
          </c:extLst>
        </c:ser>
        <c:dLbls>
          <c:showLegendKey val="0"/>
          <c:showVal val="0"/>
          <c:showCatName val="0"/>
          <c:showSerName val="0"/>
          <c:showPercent val="0"/>
          <c:showBubbleSize val="0"/>
        </c:dLbls>
        <c:marker val="1"/>
        <c:smooth val="0"/>
        <c:axId val="437638272"/>
        <c:axId val="437637880"/>
      </c:lineChart>
      <c:dateAx>
        <c:axId val="437638272"/>
        <c:scaling>
          <c:orientation val="minMax"/>
        </c:scaling>
        <c:delete val="1"/>
        <c:axPos val="b"/>
        <c:numFmt formatCode="ge" sourceLinked="1"/>
        <c:majorTickMark val="none"/>
        <c:minorTickMark val="none"/>
        <c:tickLblPos val="none"/>
        <c:crossAx val="437637880"/>
        <c:crosses val="autoZero"/>
        <c:auto val="1"/>
        <c:lblOffset val="100"/>
        <c:baseTimeUnit val="years"/>
      </c:dateAx>
      <c:valAx>
        <c:axId val="43763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6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24.07</c:v>
                </c:pt>
                <c:pt idx="1">
                  <c:v>42.92</c:v>
                </c:pt>
                <c:pt idx="2">
                  <c:v>44.72</c:v>
                </c:pt>
                <c:pt idx="3">
                  <c:v>45.09</c:v>
                </c:pt>
                <c:pt idx="4">
                  <c:v>46.72</c:v>
                </c:pt>
              </c:numCache>
            </c:numRef>
          </c:val>
          <c:extLst>
            <c:ext xmlns:c16="http://schemas.microsoft.com/office/drawing/2014/chart" uri="{C3380CC4-5D6E-409C-BE32-E72D297353CC}">
              <c16:uniqueId val="{00000000-6E9A-4786-8D51-74FF6A38C87C}"/>
            </c:ext>
          </c:extLst>
        </c:ser>
        <c:dLbls>
          <c:showLegendKey val="0"/>
          <c:showVal val="0"/>
          <c:showCatName val="0"/>
          <c:showSerName val="0"/>
          <c:showPercent val="0"/>
          <c:showBubbleSize val="0"/>
        </c:dLbls>
        <c:gapWidth val="150"/>
        <c:axId val="424738856"/>
        <c:axId val="4247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6E9A-4786-8D51-74FF6A38C87C}"/>
            </c:ext>
          </c:extLst>
        </c:ser>
        <c:dLbls>
          <c:showLegendKey val="0"/>
          <c:showVal val="0"/>
          <c:showCatName val="0"/>
          <c:showSerName val="0"/>
          <c:showPercent val="0"/>
          <c:showBubbleSize val="0"/>
        </c:dLbls>
        <c:marker val="1"/>
        <c:smooth val="0"/>
        <c:axId val="424738856"/>
        <c:axId val="424741992"/>
      </c:lineChart>
      <c:dateAx>
        <c:axId val="424738856"/>
        <c:scaling>
          <c:orientation val="minMax"/>
        </c:scaling>
        <c:delete val="1"/>
        <c:axPos val="b"/>
        <c:numFmt formatCode="ge" sourceLinked="1"/>
        <c:majorTickMark val="none"/>
        <c:minorTickMark val="none"/>
        <c:tickLblPos val="none"/>
        <c:crossAx val="424741992"/>
        <c:crosses val="autoZero"/>
        <c:auto val="1"/>
        <c:lblOffset val="100"/>
        <c:baseTimeUnit val="years"/>
      </c:dateAx>
      <c:valAx>
        <c:axId val="4247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0.12</c:v>
                </c:pt>
                <c:pt idx="1">
                  <c:v>0.94</c:v>
                </c:pt>
                <c:pt idx="2">
                  <c:v>2.0499999999999998</c:v>
                </c:pt>
                <c:pt idx="3">
                  <c:v>6.56</c:v>
                </c:pt>
                <c:pt idx="4">
                  <c:v>13.18</c:v>
                </c:pt>
              </c:numCache>
            </c:numRef>
          </c:val>
          <c:extLst>
            <c:ext xmlns:c16="http://schemas.microsoft.com/office/drawing/2014/chart" uri="{C3380CC4-5D6E-409C-BE32-E72D297353CC}">
              <c16:uniqueId val="{00000000-567E-4DFD-A858-BD6196EA5F19}"/>
            </c:ext>
          </c:extLst>
        </c:ser>
        <c:dLbls>
          <c:showLegendKey val="0"/>
          <c:showVal val="0"/>
          <c:showCatName val="0"/>
          <c:showSerName val="0"/>
          <c:showPercent val="0"/>
          <c:showBubbleSize val="0"/>
        </c:dLbls>
        <c:gapWidth val="150"/>
        <c:axId val="436336592"/>
        <c:axId val="43633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67E-4DFD-A858-BD6196EA5F19}"/>
            </c:ext>
          </c:extLst>
        </c:ser>
        <c:dLbls>
          <c:showLegendKey val="0"/>
          <c:showVal val="0"/>
          <c:showCatName val="0"/>
          <c:showSerName val="0"/>
          <c:showPercent val="0"/>
          <c:showBubbleSize val="0"/>
        </c:dLbls>
        <c:marker val="1"/>
        <c:smooth val="0"/>
        <c:axId val="436336592"/>
        <c:axId val="436336984"/>
      </c:lineChart>
      <c:dateAx>
        <c:axId val="436336592"/>
        <c:scaling>
          <c:orientation val="minMax"/>
        </c:scaling>
        <c:delete val="1"/>
        <c:axPos val="b"/>
        <c:numFmt formatCode="ge" sourceLinked="1"/>
        <c:majorTickMark val="none"/>
        <c:minorTickMark val="none"/>
        <c:tickLblPos val="none"/>
        <c:crossAx val="436336984"/>
        <c:crosses val="autoZero"/>
        <c:auto val="1"/>
        <c:lblOffset val="100"/>
        <c:baseTimeUnit val="years"/>
      </c:dateAx>
      <c:valAx>
        <c:axId val="43633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3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A-40C4-B009-F93A86BD6428}"/>
            </c:ext>
          </c:extLst>
        </c:ser>
        <c:dLbls>
          <c:showLegendKey val="0"/>
          <c:showVal val="0"/>
          <c:showCatName val="0"/>
          <c:showSerName val="0"/>
          <c:showPercent val="0"/>
          <c:showBubbleSize val="0"/>
        </c:dLbls>
        <c:gapWidth val="150"/>
        <c:axId val="436338552"/>
        <c:axId val="436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2F7A-40C4-B009-F93A86BD6428}"/>
            </c:ext>
          </c:extLst>
        </c:ser>
        <c:dLbls>
          <c:showLegendKey val="0"/>
          <c:showVal val="0"/>
          <c:showCatName val="0"/>
          <c:showSerName val="0"/>
          <c:showPercent val="0"/>
          <c:showBubbleSize val="0"/>
        </c:dLbls>
        <c:marker val="1"/>
        <c:smooth val="0"/>
        <c:axId val="436338552"/>
        <c:axId val="436338944"/>
      </c:lineChart>
      <c:dateAx>
        <c:axId val="436338552"/>
        <c:scaling>
          <c:orientation val="minMax"/>
        </c:scaling>
        <c:delete val="1"/>
        <c:axPos val="b"/>
        <c:numFmt formatCode="ge" sourceLinked="1"/>
        <c:majorTickMark val="none"/>
        <c:minorTickMark val="none"/>
        <c:tickLblPos val="none"/>
        <c:crossAx val="436338944"/>
        <c:crosses val="autoZero"/>
        <c:auto val="1"/>
        <c:lblOffset val="100"/>
        <c:baseTimeUnit val="years"/>
      </c:dateAx>
      <c:valAx>
        <c:axId val="4363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33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3594.5</c:v>
                </c:pt>
                <c:pt idx="1">
                  <c:v>227.8</c:v>
                </c:pt>
                <c:pt idx="2">
                  <c:v>258.63</c:v>
                </c:pt>
                <c:pt idx="3">
                  <c:v>256.56</c:v>
                </c:pt>
                <c:pt idx="4">
                  <c:v>316.26</c:v>
                </c:pt>
              </c:numCache>
            </c:numRef>
          </c:val>
          <c:extLst>
            <c:ext xmlns:c16="http://schemas.microsoft.com/office/drawing/2014/chart" uri="{C3380CC4-5D6E-409C-BE32-E72D297353CC}">
              <c16:uniqueId val="{00000000-EF00-4939-9953-49DD98F274F1}"/>
            </c:ext>
          </c:extLst>
        </c:ser>
        <c:dLbls>
          <c:showLegendKey val="0"/>
          <c:showVal val="0"/>
          <c:showCatName val="0"/>
          <c:showSerName val="0"/>
          <c:showPercent val="0"/>
          <c:showBubbleSize val="0"/>
        </c:dLbls>
        <c:gapWidth val="150"/>
        <c:axId val="438682160"/>
        <c:axId val="43868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EF00-4939-9953-49DD98F274F1}"/>
            </c:ext>
          </c:extLst>
        </c:ser>
        <c:dLbls>
          <c:showLegendKey val="0"/>
          <c:showVal val="0"/>
          <c:showCatName val="0"/>
          <c:showSerName val="0"/>
          <c:showPercent val="0"/>
          <c:showBubbleSize val="0"/>
        </c:dLbls>
        <c:marker val="1"/>
        <c:smooth val="0"/>
        <c:axId val="438682160"/>
        <c:axId val="438682552"/>
      </c:lineChart>
      <c:dateAx>
        <c:axId val="438682160"/>
        <c:scaling>
          <c:orientation val="minMax"/>
        </c:scaling>
        <c:delete val="1"/>
        <c:axPos val="b"/>
        <c:numFmt formatCode="ge" sourceLinked="1"/>
        <c:majorTickMark val="none"/>
        <c:minorTickMark val="none"/>
        <c:tickLblPos val="none"/>
        <c:crossAx val="438682552"/>
        <c:crosses val="autoZero"/>
        <c:auto val="1"/>
        <c:lblOffset val="100"/>
        <c:baseTimeUnit val="years"/>
      </c:dateAx>
      <c:valAx>
        <c:axId val="438682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68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844.08</c:v>
                </c:pt>
                <c:pt idx="1">
                  <c:v>789.81</c:v>
                </c:pt>
                <c:pt idx="2">
                  <c:v>763.47</c:v>
                </c:pt>
                <c:pt idx="3">
                  <c:v>775.21</c:v>
                </c:pt>
                <c:pt idx="4">
                  <c:v>787.85</c:v>
                </c:pt>
              </c:numCache>
            </c:numRef>
          </c:val>
          <c:extLst>
            <c:ext xmlns:c16="http://schemas.microsoft.com/office/drawing/2014/chart" uri="{C3380CC4-5D6E-409C-BE32-E72D297353CC}">
              <c16:uniqueId val="{00000000-263E-4341-BA0B-E3C12FE8C8D3}"/>
            </c:ext>
          </c:extLst>
        </c:ser>
        <c:dLbls>
          <c:showLegendKey val="0"/>
          <c:showVal val="0"/>
          <c:showCatName val="0"/>
          <c:showSerName val="0"/>
          <c:showPercent val="0"/>
          <c:showBubbleSize val="0"/>
        </c:dLbls>
        <c:gapWidth val="150"/>
        <c:axId val="436338160"/>
        <c:axId val="43633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263E-4341-BA0B-E3C12FE8C8D3}"/>
            </c:ext>
          </c:extLst>
        </c:ser>
        <c:dLbls>
          <c:showLegendKey val="0"/>
          <c:showVal val="0"/>
          <c:showCatName val="0"/>
          <c:showSerName val="0"/>
          <c:showPercent val="0"/>
          <c:showBubbleSize val="0"/>
        </c:dLbls>
        <c:marker val="1"/>
        <c:smooth val="0"/>
        <c:axId val="436338160"/>
        <c:axId val="436336200"/>
      </c:lineChart>
      <c:dateAx>
        <c:axId val="436338160"/>
        <c:scaling>
          <c:orientation val="minMax"/>
        </c:scaling>
        <c:delete val="1"/>
        <c:axPos val="b"/>
        <c:numFmt formatCode="ge" sourceLinked="1"/>
        <c:majorTickMark val="none"/>
        <c:minorTickMark val="none"/>
        <c:tickLblPos val="none"/>
        <c:crossAx val="436336200"/>
        <c:crosses val="autoZero"/>
        <c:auto val="1"/>
        <c:lblOffset val="100"/>
        <c:baseTimeUnit val="years"/>
      </c:dateAx>
      <c:valAx>
        <c:axId val="436336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3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87.29</c:v>
                </c:pt>
                <c:pt idx="1">
                  <c:v>96.29</c:v>
                </c:pt>
                <c:pt idx="2">
                  <c:v>98.23</c:v>
                </c:pt>
                <c:pt idx="3">
                  <c:v>94.12</c:v>
                </c:pt>
                <c:pt idx="4">
                  <c:v>96.16</c:v>
                </c:pt>
              </c:numCache>
            </c:numRef>
          </c:val>
          <c:extLst>
            <c:ext xmlns:c16="http://schemas.microsoft.com/office/drawing/2014/chart" uri="{C3380CC4-5D6E-409C-BE32-E72D297353CC}">
              <c16:uniqueId val="{00000000-EBB8-4624-9C65-0E32D1C4A032}"/>
            </c:ext>
          </c:extLst>
        </c:ser>
        <c:dLbls>
          <c:showLegendKey val="0"/>
          <c:showVal val="0"/>
          <c:showCatName val="0"/>
          <c:showSerName val="0"/>
          <c:showPercent val="0"/>
          <c:showBubbleSize val="0"/>
        </c:dLbls>
        <c:gapWidth val="150"/>
        <c:axId val="424372768"/>
        <c:axId val="4241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EBB8-4624-9C65-0E32D1C4A032}"/>
            </c:ext>
          </c:extLst>
        </c:ser>
        <c:dLbls>
          <c:showLegendKey val="0"/>
          <c:showVal val="0"/>
          <c:showCatName val="0"/>
          <c:showSerName val="0"/>
          <c:showPercent val="0"/>
          <c:showBubbleSize val="0"/>
        </c:dLbls>
        <c:marker val="1"/>
        <c:smooth val="0"/>
        <c:axId val="424372768"/>
        <c:axId val="424162824"/>
      </c:lineChart>
      <c:dateAx>
        <c:axId val="424372768"/>
        <c:scaling>
          <c:orientation val="minMax"/>
        </c:scaling>
        <c:delete val="1"/>
        <c:axPos val="b"/>
        <c:numFmt formatCode="ge" sourceLinked="1"/>
        <c:majorTickMark val="none"/>
        <c:minorTickMark val="none"/>
        <c:tickLblPos val="none"/>
        <c:crossAx val="424162824"/>
        <c:crosses val="autoZero"/>
        <c:auto val="1"/>
        <c:lblOffset val="100"/>
        <c:baseTimeUnit val="years"/>
      </c:dateAx>
      <c:valAx>
        <c:axId val="42416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275.29000000000002</c:v>
                </c:pt>
                <c:pt idx="1">
                  <c:v>263.72000000000003</c:v>
                </c:pt>
                <c:pt idx="2">
                  <c:v>260.14</c:v>
                </c:pt>
                <c:pt idx="3">
                  <c:v>271.70999999999998</c:v>
                </c:pt>
                <c:pt idx="4">
                  <c:v>266.20999999999998</c:v>
                </c:pt>
              </c:numCache>
            </c:numRef>
          </c:val>
          <c:extLst>
            <c:ext xmlns:c16="http://schemas.microsoft.com/office/drawing/2014/chart" uri="{C3380CC4-5D6E-409C-BE32-E72D297353CC}">
              <c16:uniqueId val="{00000000-74EC-4B5B-AA9F-3095B382DD8E}"/>
            </c:ext>
          </c:extLst>
        </c:ser>
        <c:dLbls>
          <c:showLegendKey val="0"/>
          <c:showVal val="0"/>
          <c:showCatName val="0"/>
          <c:showSerName val="0"/>
          <c:showPercent val="0"/>
          <c:showBubbleSize val="0"/>
        </c:dLbls>
        <c:gapWidth val="150"/>
        <c:axId val="441315000"/>
        <c:axId val="4413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74EC-4B5B-AA9F-3095B382DD8E}"/>
            </c:ext>
          </c:extLst>
        </c:ser>
        <c:dLbls>
          <c:showLegendKey val="0"/>
          <c:showVal val="0"/>
          <c:showCatName val="0"/>
          <c:showSerName val="0"/>
          <c:showPercent val="0"/>
          <c:showBubbleSize val="0"/>
        </c:dLbls>
        <c:marker val="1"/>
        <c:smooth val="0"/>
        <c:axId val="441315000"/>
        <c:axId val="441315392"/>
      </c:lineChart>
      <c:dateAx>
        <c:axId val="441315000"/>
        <c:scaling>
          <c:orientation val="minMax"/>
        </c:scaling>
        <c:delete val="1"/>
        <c:axPos val="b"/>
        <c:numFmt formatCode="ge" sourceLinked="1"/>
        <c:majorTickMark val="none"/>
        <c:minorTickMark val="none"/>
        <c:tickLblPos val="none"/>
        <c:crossAx val="441315392"/>
        <c:crosses val="autoZero"/>
        <c:auto val="1"/>
        <c:lblOffset val="100"/>
        <c:baseTimeUnit val="years"/>
      </c:dateAx>
      <c:valAx>
        <c:axId val="4413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1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長崎県　平戸市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32116</v>
      </c>
      <c r="AM8" s="73"/>
      <c r="AN8" s="73"/>
      <c r="AO8" s="73"/>
      <c r="AP8" s="73"/>
      <c r="AQ8" s="73"/>
      <c r="AR8" s="73"/>
      <c r="AS8" s="73"/>
      <c r="AT8" s="69">
        <f>データ!$S$6</f>
        <v>235.09</v>
      </c>
      <c r="AU8" s="70"/>
      <c r="AV8" s="70"/>
      <c r="AW8" s="70"/>
      <c r="AX8" s="70"/>
      <c r="AY8" s="70"/>
      <c r="AZ8" s="70"/>
      <c r="BA8" s="70"/>
      <c r="BB8" s="72">
        <f>データ!$T$6</f>
        <v>136.61000000000001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64.06</v>
      </c>
      <c r="J10" s="70"/>
      <c r="K10" s="70"/>
      <c r="L10" s="70"/>
      <c r="M10" s="70"/>
      <c r="N10" s="70"/>
      <c r="O10" s="71"/>
      <c r="P10" s="72">
        <f>データ!$P$6</f>
        <v>98.32</v>
      </c>
      <c r="Q10" s="72"/>
      <c r="R10" s="72"/>
      <c r="S10" s="72"/>
      <c r="T10" s="72"/>
      <c r="U10" s="72"/>
      <c r="V10" s="72"/>
      <c r="W10" s="73">
        <f>データ!$Q$6</f>
        <v>4730</v>
      </c>
      <c r="X10" s="73"/>
      <c r="Y10" s="73"/>
      <c r="Z10" s="73"/>
      <c r="AA10" s="73"/>
      <c r="AB10" s="73"/>
      <c r="AC10" s="73"/>
      <c r="AD10" s="2"/>
      <c r="AE10" s="2"/>
      <c r="AF10" s="2"/>
      <c r="AG10" s="2"/>
      <c r="AH10" s="4"/>
      <c r="AI10" s="4"/>
      <c r="AJ10" s="4"/>
      <c r="AK10" s="4"/>
      <c r="AL10" s="73">
        <f>データ!$U$6</f>
        <v>31295</v>
      </c>
      <c r="AM10" s="73"/>
      <c r="AN10" s="73"/>
      <c r="AO10" s="73"/>
      <c r="AP10" s="73"/>
      <c r="AQ10" s="73"/>
      <c r="AR10" s="73"/>
      <c r="AS10" s="73"/>
      <c r="AT10" s="69">
        <f>データ!$V$6</f>
        <v>102.49</v>
      </c>
      <c r="AU10" s="70"/>
      <c r="AV10" s="70"/>
      <c r="AW10" s="70"/>
      <c r="AX10" s="70"/>
      <c r="AY10" s="70"/>
      <c r="AZ10" s="70"/>
      <c r="BA10" s="70"/>
      <c r="BB10" s="72">
        <f>データ!$W$6</f>
        <v>305.35000000000002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bYLKQue1S9eQUIaA8Tzhhf9jSqa4oAf3FUdbPFnhGPdatbdU8XY19bhKXP+hDVRlUn51oF7Dl3xjYv/y1EUGA==" saltValue="8awZZeOGGHHsjlHx9cAN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422070</v>
      </c>
      <c r="D6" s="33">
        <f t="shared" si="3"/>
        <v>46</v>
      </c>
      <c r="E6" s="33">
        <f t="shared" si="3"/>
        <v>1</v>
      </c>
      <c r="F6" s="33">
        <f t="shared" si="3"/>
        <v>0</v>
      </c>
      <c r="G6" s="33">
        <f t="shared" si="3"/>
        <v>1</v>
      </c>
      <c r="H6" s="33" t="str">
        <f t="shared" si="3"/>
        <v>長崎県　平戸市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64.06</v>
      </c>
      <c r="P6" s="34">
        <f t="shared" si="3"/>
        <v>98.32</v>
      </c>
      <c r="Q6" s="34">
        <f t="shared" si="3"/>
        <v>4730</v>
      </c>
      <c r="R6" s="34">
        <f t="shared" si="3"/>
        <v>32116</v>
      </c>
      <c r="S6" s="34">
        <f t="shared" si="3"/>
        <v>235.09</v>
      </c>
      <c r="T6" s="34">
        <f t="shared" si="3"/>
        <v>136.61000000000001</v>
      </c>
      <c r="U6" s="34">
        <f t="shared" si="3"/>
        <v>31295</v>
      </c>
      <c r="V6" s="34">
        <f t="shared" si="3"/>
        <v>102.49</v>
      </c>
      <c r="W6" s="34">
        <f t="shared" si="3"/>
        <v>305.35000000000002</v>
      </c>
      <c r="X6" s="35">
        <f>IF(X7="",NA(),X7)</f>
        <v>97.4</v>
      </c>
      <c r="Y6" s="35">
        <f t="shared" ref="Y6:AG6" si="4">IF(Y7="",NA(),Y7)</f>
        <v>106.34</v>
      </c>
      <c r="Z6" s="35">
        <f t="shared" si="4"/>
        <v>108.4</v>
      </c>
      <c r="AA6" s="35">
        <f t="shared" si="4"/>
        <v>103.68</v>
      </c>
      <c r="AB6" s="35">
        <f t="shared" si="4"/>
        <v>104.55</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3594.5</v>
      </c>
      <c r="AU6" s="35">
        <f t="shared" ref="AU6:BC6" si="6">IF(AU7="",NA(),AU7)</f>
        <v>227.8</v>
      </c>
      <c r="AV6" s="35">
        <f t="shared" si="6"/>
        <v>258.63</v>
      </c>
      <c r="AW6" s="35">
        <f t="shared" si="6"/>
        <v>256.56</v>
      </c>
      <c r="AX6" s="35">
        <f t="shared" si="6"/>
        <v>316.26</v>
      </c>
      <c r="AY6" s="35">
        <f t="shared" si="6"/>
        <v>909.68</v>
      </c>
      <c r="AZ6" s="35">
        <f t="shared" si="6"/>
        <v>382.09</v>
      </c>
      <c r="BA6" s="35">
        <f t="shared" si="6"/>
        <v>371.31</v>
      </c>
      <c r="BB6" s="35">
        <f t="shared" si="6"/>
        <v>377.63</v>
      </c>
      <c r="BC6" s="35">
        <f t="shared" si="6"/>
        <v>357.34</v>
      </c>
      <c r="BD6" s="34" t="str">
        <f>IF(BD7="","",IF(BD7="-","【-】","【"&amp;SUBSTITUTE(TEXT(BD7,"#,##0.00"),"-","△")&amp;"】"))</f>
        <v>【264.34】</v>
      </c>
      <c r="BE6" s="35">
        <f>IF(BE7="",NA(),BE7)</f>
        <v>844.08</v>
      </c>
      <c r="BF6" s="35">
        <f t="shared" ref="BF6:BN6" si="7">IF(BF7="",NA(),BF7)</f>
        <v>789.81</v>
      </c>
      <c r="BG6" s="35">
        <f t="shared" si="7"/>
        <v>763.47</v>
      </c>
      <c r="BH6" s="35">
        <f t="shared" si="7"/>
        <v>775.21</v>
      </c>
      <c r="BI6" s="35">
        <f t="shared" si="7"/>
        <v>787.85</v>
      </c>
      <c r="BJ6" s="35">
        <f t="shared" si="7"/>
        <v>382.65</v>
      </c>
      <c r="BK6" s="35">
        <f t="shared" si="7"/>
        <v>385.06</v>
      </c>
      <c r="BL6" s="35">
        <f t="shared" si="7"/>
        <v>373.09</v>
      </c>
      <c r="BM6" s="35">
        <f t="shared" si="7"/>
        <v>364.71</v>
      </c>
      <c r="BN6" s="35">
        <f t="shared" si="7"/>
        <v>373.69</v>
      </c>
      <c r="BO6" s="34" t="str">
        <f>IF(BO7="","",IF(BO7="-","【-】","【"&amp;SUBSTITUTE(TEXT(BO7,"#,##0.00"),"-","△")&amp;"】"))</f>
        <v>【274.27】</v>
      </c>
      <c r="BP6" s="35">
        <f>IF(BP7="",NA(),BP7)</f>
        <v>87.29</v>
      </c>
      <c r="BQ6" s="35">
        <f t="shared" ref="BQ6:BY6" si="8">IF(BQ7="",NA(),BQ7)</f>
        <v>96.29</v>
      </c>
      <c r="BR6" s="35">
        <f t="shared" si="8"/>
        <v>98.23</v>
      </c>
      <c r="BS6" s="35">
        <f t="shared" si="8"/>
        <v>94.12</v>
      </c>
      <c r="BT6" s="35">
        <f t="shared" si="8"/>
        <v>96.16</v>
      </c>
      <c r="BU6" s="35">
        <f t="shared" si="8"/>
        <v>96.1</v>
      </c>
      <c r="BV6" s="35">
        <f t="shared" si="8"/>
        <v>99.07</v>
      </c>
      <c r="BW6" s="35">
        <f t="shared" si="8"/>
        <v>99.99</v>
      </c>
      <c r="BX6" s="35">
        <f t="shared" si="8"/>
        <v>100.65</v>
      </c>
      <c r="BY6" s="35">
        <f t="shared" si="8"/>
        <v>99.87</v>
      </c>
      <c r="BZ6" s="34" t="str">
        <f>IF(BZ7="","",IF(BZ7="-","【-】","【"&amp;SUBSTITUTE(TEXT(BZ7,"#,##0.00"),"-","△")&amp;"】"))</f>
        <v>【104.36】</v>
      </c>
      <c r="CA6" s="35">
        <f>IF(CA7="",NA(),CA7)</f>
        <v>275.29000000000002</v>
      </c>
      <c r="CB6" s="35">
        <f t="shared" ref="CB6:CJ6" si="9">IF(CB7="",NA(),CB7)</f>
        <v>263.72000000000003</v>
      </c>
      <c r="CC6" s="35">
        <f t="shared" si="9"/>
        <v>260.14</v>
      </c>
      <c r="CD6" s="35">
        <f t="shared" si="9"/>
        <v>271.70999999999998</v>
      </c>
      <c r="CE6" s="35">
        <f t="shared" si="9"/>
        <v>266.20999999999998</v>
      </c>
      <c r="CF6" s="35">
        <f t="shared" si="9"/>
        <v>178.39</v>
      </c>
      <c r="CG6" s="35">
        <f t="shared" si="9"/>
        <v>173.03</v>
      </c>
      <c r="CH6" s="35">
        <f t="shared" si="9"/>
        <v>171.15</v>
      </c>
      <c r="CI6" s="35">
        <f t="shared" si="9"/>
        <v>170.19</v>
      </c>
      <c r="CJ6" s="35">
        <f t="shared" si="9"/>
        <v>171.81</v>
      </c>
      <c r="CK6" s="34" t="str">
        <f>IF(CK7="","",IF(CK7="-","【-】","【"&amp;SUBSTITUTE(TEXT(CK7,"#,##0.00"),"-","△")&amp;"】"))</f>
        <v>【165.71】</v>
      </c>
      <c r="CL6" s="35">
        <f>IF(CL7="",NA(),CL7)</f>
        <v>56.69</v>
      </c>
      <c r="CM6" s="35">
        <f t="shared" ref="CM6:CU6" si="10">IF(CM7="",NA(),CM7)</f>
        <v>55.33</v>
      </c>
      <c r="CN6" s="35">
        <f t="shared" si="10"/>
        <v>54.9</v>
      </c>
      <c r="CO6" s="35">
        <f t="shared" si="10"/>
        <v>55.22</v>
      </c>
      <c r="CP6" s="35">
        <f t="shared" si="10"/>
        <v>55.03</v>
      </c>
      <c r="CQ6" s="35">
        <f t="shared" si="10"/>
        <v>59.23</v>
      </c>
      <c r="CR6" s="35">
        <f t="shared" si="10"/>
        <v>58.58</v>
      </c>
      <c r="CS6" s="35">
        <f t="shared" si="10"/>
        <v>58.53</v>
      </c>
      <c r="CT6" s="35">
        <f t="shared" si="10"/>
        <v>59.01</v>
      </c>
      <c r="CU6" s="35">
        <f t="shared" si="10"/>
        <v>60.03</v>
      </c>
      <c r="CV6" s="34" t="str">
        <f>IF(CV7="","",IF(CV7="-","【-】","【"&amp;SUBSTITUTE(TEXT(CV7,"#,##0.00"),"-","△")&amp;"】"))</f>
        <v>【60.41】</v>
      </c>
      <c r="CW6" s="35">
        <f>IF(CW7="",NA(),CW7)</f>
        <v>79.5</v>
      </c>
      <c r="CX6" s="35">
        <f t="shared" ref="CX6:DF6" si="11">IF(CX7="",NA(),CX7)</f>
        <v>79.89</v>
      </c>
      <c r="CY6" s="35">
        <f t="shared" si="11"/>
        <v>80.83</v>
      </c>
      <c r="CZ6" s="35">
        <f t="shared" si="11"/>
        <v>79.36</v>
      </c>
      <c r="DA6" s="35">
        <f t="shared" si="11"/>
        <v>79.84</v>
      </c>
      <c r="DB6" s="35">
        <f t="shared" si="11"/>
        <v>85.53</v>
      </c>
      <c r="DC6" s="35">
        <f t="shared" si="11"/>
        <v>85.23</v>
      </c>
      <c r="DD6" s="35">
        <f t="shared" si="11"/>
        <v>85.26</v>
      </c>
      <c r="DE6" s="35">
        <f t="shared" si="11"/>
        <v>85.37</v>
      </c>
      <c r="DF6" s="35">
        <f t="shared" si="11"/>
        <v>84.81</v>
      </c>
      <c r="DG6" s="34" t="str">
        <f>IF(DG7="","",IF(DG7="-","【-】","【"&amp;SUBSTITUTE(TEXT(DG7,"#,##0.00"),"-","△")&amp;"】"))</f>
        <v>【89.93】</v>
      </c>
      <c r="DH6" s="35">
        <f>IF(DH7="",NA(),DH7)</f>
        <v>24.07</v>
      </c>
      <c r="DI6" s="35">
        <f t="shared" ref="DI6:DQ6" si="12">IF(DI7="",NA(),DI7)</f>
        <v>42.92</v>
      </c>
      <c r="DJ6" s="35">
        <f t="shared" si="12"/>
        <v>44.72</v>
      </c>
      <c r="DK6" s="35">
        <f t="shared" si="12"/>
        <v>45.09</v>
      </c>
      <c r="DL6" s="35">
        <f t="shared" si="12"/>
        <v>46.72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0.12</v>
      </c>
      <c r="DT6" s="35">
        <f t="shared" ref="DT6:EB6" si="13">IF(DT7="",NA(),DT7)</f>
        <v>0.94</v>
      </c>
      <c r="DU6" s="35">
        <f t="shared" si="13"/>
        <v>2.0499999999999998</v>
      </c>
      <c r="DV6" s="35">
        <f t="shared" si="13"/>
        <v>6.56</v>
      </c>
      <c r="DW6" s="35">
        <f t="shared" si="13"/>
        <v>13.18</v>
      </c>
      <c r="DX6" s="35">
        <f t="shared" si="13"/>
        <v>8.39</v>
      </c>
      <c r="DY6" s="35">
        <f t="shared" si="13"/>
        <v>10.09</v>
      </c>
      <c r="DZ6" s="35">
        <f t="shared" si="13"/>
        <v>10.54</v>
      </c>
      <c r="EA6" s="35">
        <f t="shared" si="13"/>
        <v>12.03</v>
      </c>
      <c r="EB6" s="35">
        <f t="shared" si="13"/>
        <v>12.19</v>
      </c>
      <c r="EC6" s="34" t="str">
        <f>IF(EC7="","",IF(EC7="-","【-】","【"&amp;SUBSTITUTE(TEXT(EC7,"#,##0.00"),"-","△")&amp;"】"))</f>
        <v>【15.89】</v>
      </c>
      <c r="ED6" s="35">
        <f>IF(ED7="",NA(),ED7)</f>
        <v>0.4</v>
      </c>
      <c r="EE6" s="35">
        <f t="shared" ref="EE6:EM6" si="14">IF(EE7="",NA(),EE7)</f>
        <v>0.38</v>
      </c>
      <c r="EF6" s="35">
        <f t="shared" si="14"/>
        <v>0.18</v>
      </c>
      <c r="EG6" s="35">
        <f t="shared" si="14"/>
        <v>1.19</v>
      </c>
      <c r="EH6" s="35">
        <f t="shared" si="14"/>
        <v>0.21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422070</v>
      </c>
      <c r="D7" s="37">
        <v>46</v>
      </c>
      <c r="E7" s="37">
        <v>1</v>
      </c>
      <c r="F7" s="37">
        <v>0</v>
      </c>
      <c r="G7" s="37">
        <v>1</v>
      </c>
      <c r="H7" s="37" t="s">
        <v>105</v>
      </c>
      <c r="I7" s="37" t="s">
        <v>106</v>
      </c>
      <c r="J7" s="37" t="s">
        <v>107</v>
      </c>
      <c r="K7" s="37" t="s">
        <v>108</v>
      </c>
      <c r="L7" s="37" t="s">
        <v>109</v>
      </c>
      <c r="M7" s="37" t="s">
        <v>110</v>
      </c>
      <c r="N7" s="38" t="s">
        <v>111</v>
      </c>
      <c r="O7" s="38">
        <v>64.06</v>
      </c>
      <c r="P7" s="38">
        <v>98.32</v>
      </c>
      <c r="Q7" s="38">
        <v>4730</v>
      </c>
      <c r="R7" s="38">
        <v>32116</v>
      </c>
      <c r="S7" s="38">
        <v>235.09</v>
      </c>
      <c r="T7" s="38">
        <v>136.61000000000001</v>
      </c>
      <c r="U7" s="38">
        <v>31295</v>
      </c>
      <c r="V7" s="38">
        <v>102.49</v>
      </c>
      <c r="W7" s="38">
        <v>305.35000000000002</v>
      </c>
      <c r="X7" s="38">
        <v>97.4</v>
      </c>
      <c r="Y7" s="38">
        <v>106.34</v>
      </c>
      <c r="Z7" s="38">
        <v>108.4</v>
      </c>
      <c r="AA7" s="38">
        <v>103.68</v>
      </c>
      <c r="AB7" s="38">
        <v>104.55</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3594.5</v>
      </c>
      <c r="AU7" s="38">
        <v>227.8</v>
      </c>
      <c r="AV7" s="38">
        <v>258.63</v>
      </c>
      <c r="AW7" s="38">
        <v>256.56</v>
      </c>
      <c r="AX7" s="38">
        <v>316.26</v>
      </c>
      <c r="AY7" s="38">
        <v>909.68</v>
      </c>
      <c r="AZ7" s="38">
        <v>382.09</v>
      </c>
      <c r="BA7" s="38">
        <v>371.31</v>
      </c>
      <c r="BB7" s="38">
        <v>377.63</v>
      </c>
      <c r="BC7" s="38">
        <v>357.34</v>
      </c>
      <c r="BD7" s="38">
        <v>264.33999999999997</v>
      </c>
      <c r="BE7" s="38">
        <v>844.08</v>
      </c>
      <c r="BF7" s="38">
        <v>789.81</v>
      </c>
      <c r="BG7" s="38">
        <v>763.47</v>
      </c>
      <c r="BH7" s="38">
        <v>775.21</v>
      </c>
      <c r="BI7" s="38">
        <v>787.85</v>
      </c>
      <c r="BJ7" s="38">
        <v>382.65</v>
      </c>
      <c r="BK7" s="38">
        <v>385.06</v>
      </c>
      <c r="BL7" s="38">
        <v>373.09</v>
      </c>
      <c r="BM7" s="38">
        <v>364.71</v>
      </c>
      <c r="BN7" s="38">
        <v>373.69</v>
      </c>
      <c r="BO7" s="38">
        <v>274.27</v>
      </c>
      <c r="BP7" s="38">
        <v>87.29</v>
      </c>
      <c r="BQ7" s="38">
        <v>96.29</v>
      </c>
      <c r="BR7" s="38">
        <v>98.23</v>
      </c>
      <c r="BS7" s="38">
        <v>94.12</v>
      </c>
      <c r="BT7" s="38">
        <v>96.16</v>
      </c>
      <c r="BU7" s="38">
        <v>96.1</v>
      </c>
      <c r="BV7" s="38">
        <v>99.07</v>
      </c>
      <c r="BW7" s="38">
        <v>99.99</v>
      </c>
      <c r="BX7" s="38">
        <v>100.65</v>
      </c>
      <c r="BY7" s="38">
        <v>99.87</v>
      </c>
      <c r="BZ7" s="38">
        <v>104.36</v>
      </c>
      <c r="CA7" s="38">
        <v>275.29000000000002</v>
      </c>
      <c r="CB7" s="38">
        <v>263.72000000000003</v>
      </c>
      <c r="CC7" s="38">
        <v>260.14</v>
      </c>
      <c r="CD7" s="38">
        <v>271.70999999999998</v>
      </c>
      <c r="CE7" s="38">
        <v>266.20999999999998</v>
      </c>
      <c r="CF7" s="38">
        <v>178.39</v>
      </c>
      <c r="CG7" s="38">
        <v>173.03</v>
      </c>
      <c r="CH7" s="38">
        <v>171.15</v>
      </c>
      <c r="CI7" s="38">
        <v>170.19</v>
      </c>
      <c r="CJ7" s="38">
        <v>171.81</v>
      </c>
      <c r="CK7" s="38">
        <v>165.71</v>
      </c>
      <c r="CL7" s="38">
        <v>56.69</v>
      </c>
      <c r="CM7" s="38">
        <v>55.33</v>
      </c>
      <c r="CN7" s="38">
        <v>54.9</v>
      </c>
      <c r="CO7" s="38">
        <v>55.22</v>
      </c>
      <c r="CP7" s="38">
        <v>55.03</v>
      </c>
      <c r="CQ7" s="38">
        <v>59.23</v>
      </c>
      <c r="CR7" s="38">
        <v>58.58</v>
      </c>
      <c r="CS7" s="38">
        <v>58.53</v>
      </c>
      <c r="CT7" s="38">
        <v>59.01</v>
      </c>
      <c r="CU7" s="38">
        <v>60.03</v>
      </c>
      <c r="CV7" s="38">
        <v>60.41</v>
      </c>
      <c r="CW7" s="38">
        <v>79.5</v>
      </c>
      <c r="CX7" s="38">
        <v>79.89</v>
      </c>
      <c r="CY7" s="38">
        <v>80.83</v>
      </c>
      <c r="CZ7" s="38">
        <v>79.36</v>
      </c>
      <c r="DA7" s="38">
        <v>79.84</v>
      </c>
      <c r="DB7" s="38">
        <v>85.53</v>
      </c>
      <c r="DC7" s="38">
        <v>85.23</v>
      </c>
      <c r="DD7" s="38">
        <v>85.26</v>
      </c>
      <c r="DE7" s="38">
        <v>85.37</v>
      </c>
      <c r="DF7" s="38">
        <v>84.81</v>
      </c>
      <c r="DG7" s="38">
        <v>89.93</v>
      </c>
      <c r="DH7" s="38">
        <v>24.07</v>
      </c>
      <c r="DI7" s="38">
        <v>42.92</v>
      </c>
      <c r="DJ7" s="38">
        <v>44.72</v>
      </c>
      <c r="DK7" s="38">
        <v>45.09</v>
      </c>
      <c r="DL7" s="38">
        <v>46.72</v>
      </c>
      <c r="DM7" s="38">
        <v>37.340000000000003</v>
      </c>
      <c r="DN7" s="38">
        <v>44.31</v>
      </c>
      <c r="DO7" s="38">
        <v>45.75</v>
      </c>
      <c r="DP7" s="38">
        <v>46.9</v>
      </c>
      <c r="DQ7" s="38">
        <v>47.28</v>
      </c>
      <c r="DR7" s="38">
        <v>48.12</v>
      </c>
      <c r="DS7" s="38">
        <v>0.12</v>
      </c>
      <c r="DT7" s="38">
        <v>0.94</v>
      </c>
      <c r="DU7" s="38">
        <v>2.0499999999999998</v>
      </c>
      <c r="DV7" s="38">
        <v>6.56</v>
      </c>
      <c r="DW7" s="38">
        <v>13.18</v>
      </c>
      <c r="DX7" s="38">
        <v>8.39</v>
      </c>
      <c r="DY7" s="38">
        <v>10.09</v>
      </c>
      <c r="DZ7" s="38">
        <v>10.54</v>
      </c>
      <c r="EA7" s="38">
        <v>12.03</v>
      </c>
      <c r="EB7" s="38">
        <v>12.19</v>
      </c>
      <c r="EC7" s="38">
        <v>15.89</v>
      </c>
      <c r="ED7" s="38">
        <v>0.4</v>
      </c>
      <c r="EE7" s="38">
        <v>0.38</v>
      </c>
      <c r="EF7" s="38">
        <v>0.18</v>
      </c>
      <c r="EG7" s="38">
        <v>1.19</v>
      </c>
      <c r="EH7" s="38">
        <v>0.21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2019-02-06T00:54:03Z</cp:lastPrinted>
  <dcterms:created xsi:type="dcterms:W3CDTF">2018-12-03T08:38:35Z</dcterms:created>
  <dcterms:modified xsi:type="dcterms:W3CDTF">2019-02-28T05:01:38Z</dcterms:modified>
  <cp:category/>
</cp:coreProperties>
</file>