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nRyTZkbWZfSboQXHEDwaLMh2LHGp0mvHB1KXMA6vRi1UIsfJvmhJ3su/vv7mfZhfn8Dim9WLWc2BmSxiWGoqcg==" workbookSaltValue="9ZA6eEbfUqHLAJUZ/rxcWA=="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P10" i="4"/>
  <c r="BB8" i="4"/>
  <c r="AD8" i="4"/>
  <c r="W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<sst xmlns="http://schemas.openxmlformats.org/spreadsheetml/2006/main" count="232" uniqueCount="120">
  <si>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</si>
  <si>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</si>
  <si>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</si>
  <si>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</si>
  <si>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</si>
  <si>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</si>
  <si>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</si>
  <si>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</si>
  <si>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</si>
  <si>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</si>
  <si>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</si>
  <si>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</si>
  <si>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</si>
  <si>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</si>
  <si>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</si>
  <si>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</si>
  <si>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</si>
  <si>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</si>
  <si>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</si>
  <si>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</si>
  <si>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</si>
  <si>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</si>
  <si>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</si>
  <si>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</si>
  <si>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</si>
  <si>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</si>
  <si>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</si>
  <si>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</si>
  <si>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</si>
  <si>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</si>
  <si>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</si>
  <si>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</si>
  <si>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</si>
  <si>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</si>
  <si>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</si>
  <si>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</si>
  <si>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</si>
  <si>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</si>
  <si>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</si>
  <si>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</si>
  <si>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</si>
  <si>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</si>
  <si>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</si>
  <si>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</si>
  <si>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</si>
  <si>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</si>
  <si>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</si>
  <si>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</si>
  <si>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</si>
  <si>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</si>
  <si>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</si>
  <si>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</si>
  <si>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</si>
  <si>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</si>
  <si>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</si>
  <si>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</si>
  <si>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</si>
  <si>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</si>
  <si>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</si>
  <si>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</si>
  <si>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</si>
  <si>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</si>
  <si>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</si>
  <si>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</si>
  <si>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</si>
  <si>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</si>
  <si>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</si>
  <si>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</si>
  <si>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</si>
  <si>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</si>
  <si>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</si>
  <si>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</si>
  <si>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</si>
  <si>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</si>
  <si>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</si>
  <si>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</si>
  <si>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</si>
  <si>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</si>
  <si>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</si>
  <si>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</si>
  <si>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</si>
  <si>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</si>
  <si>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</si>
  <si>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</si>
  <si>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</si>
  <si>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</si>
  <si>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</si>
  <si>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</si>
  <si>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</si>
  <si>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</si>
  <si>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</si>
  <si>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</si>
  <si>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</si>
  <si>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</si>
  <si>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</si>
  <si>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</si>
  <si>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</si>
  <si>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</si>
  <si>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</si>
  <si>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</si>
  <si>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</si>
  <si>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</si>
  <si>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</si>
  <si>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</si>
  <si>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</si>
  <si>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</si>
  <si>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</si>
  <si>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</si>
  <si>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</si>
  <si>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</si>
  <si>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</si>
  <si>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</si>
  <si>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</si>
  <si>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</si>
  <si>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</si>
  <si>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</si>
  <si>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</si>
  <si>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拡張事業に伴う施設並びに管路の工事を実施しているため、類似団体平均値よりも良好な値になっている。
②管路経年化率
　管路の重要度と漏水の発生状況、経過年数を考慮しながら、優先順位を決めて管路の更新を行っているが、耐用年数経過管全てを更新するための資金が不足していることから上昇傾向にある。
③管路更新率
　28年度以降は類似団体を上回ることができた。今後も継続的に更新事業に取り組む。</t>
    <phoneticPr fontId="4"/>
  </si>
  <si>
    <t>　100％天然地下水を利用し緩やかな地形を利用した自然流下方式により配水していることから、給水原価は安価のため比較的低料金で水道水を供給することができている。
　経営面については、26年度料金改定後、純利益を維持することが出来ており、現時点においては、安定的な経営を行うことができた。
　今後も老朽化した施設更新を継続的に行うなど有収率向上に努め、事業の効率性を継続的に確保できるよう健全な事業経営に努めていく。</t>
    <phoneticPr fontId="4"/>
  </si>
  <si>
    <t>①経常収支比率
　28年度は隔月メーター検針への変更に伴う移行調整により11ヶ月分の給水収益であったが、29年度は12ヶ月分の給水収益により収益が増加している。26年度以降は100%以上であり健全な水準にある。ただし、今後は人口減少や節水意識の向上に伴い給水収益が減少し、減価償却費の増加により減少していくものと見込んでいる。
②累積欠損金比率
　欠損金は生じていないため問題は無い。
③流動比率
　100％以上であり問題は無い。
④企業債残高対給水収益比率
　企業債を水質改善事業等の拡張事業の財源に充てているため上昇傾向にある。当面は、耐震化事業等を実施するため、増加することを見込んでいる。耐震化事業完了後は、計画的な償還に努めていく。
⑤料金回収率
　類似団体平均値と比較しても良好な値になっている。
⑥給水原価
　地下水を自然流下方式により配水しているため、類似団体平均値よりも動力費等の原価を安く抑えることが出来ている。
⑦施設利用率
　水質改善事業等の拡張事業として、新たな施設を整備したことにより、配水能力が増加している。引き続き耐震化事業を進めていることから、新たな施設を整備するため配水能力が増加するが、給水人口が減少傾向であるため、事業完了後は、既存施設の配水能力を抑制する計画である。
⑧有収率
　老朽化した管路の更新を計画的に行い有収率の向上に努める。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</si>
</sst>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0.05</c:v>
                </c:pt>
                <c:pt idx="2">
                  <c:v>0.54</c:v>
                </c:pt>
                <c:pt idx="3">
                  <c:v>2.84</c:v>
                </c:pt>
                <c:pt idx="4">
                  <c:v>1.1499999999999999</c:v>
                </c:pt>
              </c:numCache>
            </c:numRef>
          </c:val>
          <c:extLst>
            <c:ext xmlns:c16="http://schemas.microsoft.com/office/drawing/2014/chart" uri="{C3380CC4-5D6E-409C-BE32-E72D297353CC}">
              <c16:uniqueId val="{00000000-7A29-4833-8570-157B4CC62D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7A29-4833-8570-157B4CC62D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57.52</c:v>
                </c:pt>
                <c:pt idx="1">
                  <c:v>60.1</c:v>
                </c:pt>
                <c:pt idx="2">
                  <c:v>59.6</c:v>
                </c:pt>
                <c:pt idx="3">
                  <c:v>60.2</c:v>
                </c:pt>
                <c:pt idx="4">
                  <c:v>51.45</c:v>
                </c:pt>
              </c:numCache>
            </c:numRef>
          </c:val>
          <c:extLst>
            <c:ext xmlns:c16="http://schemas.microsoft.com/office/drawing/2014/chart" uri="{C3380CC4-5D6E-409C-BE32-E72D297353CC}">
              <c16:uniqueId val="{00000000-802A-4264-9AB9-D01BB18E75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802A-4264-9AB9-D01BB18E75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78.77</c:v>
                </c:pt>
                <c:pt idx="1">
                  <c:v>74.349999999999994</c:v>
                </c:pt>
                <c:pt idx="2">
                  <c:v>74</c:v>
                </c:pt>
                <c:pt idx="3">
                  <c:v>68.150000000000006</c:v>
                </c:pt>
                <c:pt idx="4">
                  <c:v>76.430000000000007</c:v>
                </c:pt>
              </c:numCache>
            </c:numRef>
          </c:val>
          <c:extLst>
            <c:ext xmlns:c16="http://schemas.microsoft.com/office/drawing/2014/chart" uri="{C3380CC4-5D6E-409C-BE32-E72D297353CC}">
              <c16:uniqueId val="{00000000-A0E0-4D20-8E74-411A114CDE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A0E0-4D20-8E74-411A114CDE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98.61</c:v>
                </c:pt>
                <c:pt idx="1">
                  <c:v>123.74</c:v>
                </c:pt>
                <c:pt idx="2">
                  <c:v>122.79</c:v>
                </c:pt>
                <c:pt idx="3">
                  <c:v>112.26</c:v>
                </c:pt>
                <c:pt idx="4">
                  <c:v>119.99</c:v>
                </c:pt>
              </c:numCache>
            </c:numRef>
          </c:val>
          <c:extLst>
            <c:ext xmlns:c16="http://schemas.microsoft.com/office/drawing/2014/chart" uri="{C3380CC4-5D6E-409C-BE32-E72D297353CC}">
              <c16:uniqueId val="{00000000-C12E-4A66-A558-8188351A5C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C12E-4A66-A558-8188351A5C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38.909999999999997</c:v>
                </c:pt>
                <c:pt idx="1">
                  <c:v>29.34</c:v>
                </c:pt>
                <c:pt idx="2">
                  <c:v>29.98</c:v>
                </c:pt>
                <c:pt idx="3">
                  <c:v>32.31</c:v>
                </c:pt>
                <c:pt idx="4">
                  <c:v>32.53</c:v>
                </c:pt>
              </c:numCache>
            </c:numRef>
          </c:val>
          <c:extLst>
            <c:ext xmlns:c16="http://schemas.microsoft.com/office/drawing/2014/chart" uri="{C3380CC4-5D6E-409C-BE32-E72D297353CC}">
              <c16:uniqueId val="{00000000-A9C6-4051-BF08-999F7468B6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A9C6-4051-BF08-999F7468B6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2.63</c:v>
                </c:pt>
                <c:pt idx="1">
                  <c:v>3.73</c:v>
                </c:pt>
                <c:pt idx="2">
                  <c:v>9.0399999999999991</c:v>
                </c:pt>
                <c:pt idx="3">
                  <c:v>8.8800000000000008</c:v>
                </c:pt>
                <c:pt idx="4">
                  <c:v>10.029999999999999</c:v>
                </c:pt>
              </c:numCache>
            </c:numRef>
          </c:val>
          <c:extLst>
            <c:ext xmlns:c16="http://schemas.microsoft.com/office/drawing/2014/chart" uri="{C3380CC4-5D6E-409C-BE32-E72D297353CC}">
              <c16:uniqueId val="{00000000-9CB9-4B83-83AC-EE932B8FCD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9CB9-4B83-83AC-EE932B8FCD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9D-4D0F-BD53-87185B9828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C89D-4D0F-BD53-87185B9828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332.76</c:v>
                </c:pt>
                <c:pt idx="1">
                  <c:v>200.98</c:v>
                </c:pt>
                <c:pt idx="2">
                  <c:v>210.08</c:v>
                </c:pt>
                <c:pt idx="3">
                  <c:v>283.57</c:v>
                </c:pt>
                <c:pt idx="4">
                  <c:v>284.29000000000002</c:v>
                </c:pt>
              </c:numCache>
            </c:numRef>
          </c:val>
          <c:extLst>
            <c:ext xmlns:c16="http://schemas.microsoft.com/office/drawing/2014/chart" uri="{C3380CC4-5D6E-409C-BE32-E72D297353CC}">
              <c16:uniqueId val="{00000000-2018-47EE-BFDC-1D495DFA92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2018-47EE-BFDC-1D495DFA92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538.99</c:v>
                </c:pt>
                <c:pt idx="1">
                  <c:v>677.2</c:v>
                </c:pt>
                <c:pt idx="2">
                  <c:v>708.71</c:v>
                </c:pt>
                <c:pt idx="3">
                  <c:v>777.13</c:v>
                </c:pt>
                <c:pt idx="4">
                  <c:v>725.88</c:v>
                </c:pt>
              </c:numCache>
            </c:numRef>
          </c:val>
          <c:extLst>
            <c:ext xmlns:c16="http://schemas.microsoft.com/office/drawing/2014/chart" uri="{C3380CC4-5D6E-409C-BE32-E72D297353CC}">
              <c16:uniqueId val="{00000000-97B6-4A24-BEBF-DBA6294A34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97B6-4A24-BEBF-DBA6294A34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97.44</c:v>
                </c:pt>
                <c:pt idx="1">
                  <c:v>117.23</c:v>
                </c:pt>
                <c:pt idx="2">
                  <c:v>121.14</c:v>
                </c:pt>
                <c:pt idx="3">
                  <c:v>110.26</c:v>
                </c:pt>
                <c:pt idx="4">
                  <c:v>118.47</c:v>
                </c:pt>
              </c:numCache>
            </c:numRef>
          </c:val>
          <c:extLst>
            <c:ext xmlns:c16="http://schemas.microsoft.com/office/drawing/2014/chart" uri="{C3380CC4-5D6E-409C-BE32-E72D297353CC}">
              <c16:uniqueId val="{00000000-1F90-4486-9CD4-745CFE8F3C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1F90-4486-9CD4-745CFE8F3C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109.06</c:v>
                </c:pt>
                <c:pt idx="1">
                  <c:v>119.06</c:v>
                </c:pt>
                <c:pt idx="2">
                  <c:v>117.49</c:v>
                </c:pt>
                <c:pt idx="3">
                  <c:v>129.02000000000001</c:v>
                </c:pt>
                <c:pt idx="4">
                  <c:v>120.35</c:v>
                </c:pt>
              </c:numCache>
            </c:numRef>
          </c:val>
          <c:extLst>
            <c:ext xmlns:c16="http://schemas.microsoft.com/office/drawing/2014/chart" uri="{C3380CC4-5D6E-409C-BE32-E72D297353CC}">
              <c16:uniqueId val="{00000000-EFE5-4E6F-91F3-E772645433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EFE5-4E6F-91F3-E772645433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長崎県　島原市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45919</v>
      </c>
      <c r="AM8" s="73"/>
      <c r="AN8" s="73"/>
      <c r="AO8" s="73"/>
      <c r="AP8" s="73"/>
      <c r="AQ8" s="73"/>
      <c r="AR8" s="73"/>
      <c r="AS8" s="73"/>
      <c r="AT8" s="69">
        <f>データ!$S$6</f>
        <v>82.97</v>
      </c>
      <c r="AU8" s="70"/>
      <c r="AV8" s="70"/>
      <c r="AW8" s="70"/>
      <c r="AX8" s="70"/>
      <c r="AY8" s="70"/>
      <c r="AZ8" s="70"/>
      <c r="BA8" s="70"/>
      <c r="BB8" s="72">
        <f>データ!$T$6</f>
        <v>553.44000000000005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42.71</v>
      </c>
      <c r="J10" s="70"/>
      <c r="K10" s="70"/>
      <c r="L10" s="70"/>
      <c r="M10" s="70"/>
      <c r="N10" s="70"/>
      <c r="O10" s="71"/>
      <c r="P10" s="72">
        <f>データ!$P$6</f>
        <v>99.22</v>
      </c>
      <c r="Q10" s="72"/>
      <c r="R10" s="72"/>
      <c r="S10" s="72"/>
      <c r="T10" s="72"/>
      <c r="U10" s="72"/>
      <c r="V10" s="72"/>
      <c r="W10" s="73">
        <f>データ!$Q$6</f>
        <v>2754</v>
      </c>
      <c r="X10" s="73"/>
      <c r="Y10" s="73"/>
      <c r="Z10" s="73"/>
      <c r="AA10" s="73"/>
      <c r="AB10" s="73"/>
      <c r="AC10" s="73"/>
      <c r="AD10" s="2"/>
      <c r="AE10" s="2"/>
      <c r="AF10" s="2"/>
      <c r="AG10" s="2"/>
      <c r="AH10" s="4"/>
      <c r="AI10" s="4"/>
      <c r="AJ10" s="4"/>
      <c r="AK10" s="4"/>
      <c r="AL10" s="73">
        <f>データ!$U$6</f>
        <v>45033</v>
      </c>
      <c r="AM10" s="73"/>
      <c r="AN10" s="73"/>
      <c r="AO10" s="73"/>
      <c r="AP10" s="73"/>
      <c r="AQ10" s="73"/>
      <c r="AR10" s="73"/>
      <c r="AS10" s="73"/>
      <c r="AT10" s="69">
        <f>データ!$V$6</f>
        <v>18.87</v>
      </c>
      <c r="AU10" s="70"/>
      <c r="AV10" s="70"/>
      <c r="AW10" s="70"/>
      <c r="AX10" s="70"/>
      <c r="AY10" s="70"/>
      <c r="AZ10" s="70"/>
      <c r="BA10" s="70"/>
      <c r="BB10" s="72">
        <f>データ!$W$6</f>
        <v>2386.4899999999998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uk2mjQAa9sIuJtITa1cuNN8tmKpPHPg2i35mjVEipfCp0ZSyK/GLSzdfetPFM6qbZlaE5voso55PCB2uhEyMA==" saltValue="KPBjZOGwNc3Yv/P0/jgk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422037</v>
      </c>
      <c r="D6" s="33">
        <f t="shared" si="3"/>
        <v>46</v>
      </c>
      <c r="E6" s="33">
        <f t="shared" si="3"/>
        <v>1</v>
      </c>
      <c r="F6" s="33">
        <f t="shared" si="3"/>
        <v>0</v>
      </c>
      <c r="G6" s="33">
        <f t="shared" si="3"/>
        <v>1</v>
      </c>
      <c r="H6" s="33" t="str">
        <f t="shared" si="3"/>
        <v>長崎県　島原市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42.71</v>
      </c>
      <c r="P6" s="34">
        <f t="shared" si="3"/>
        <v>99.22</v>
      </c>
      <c r="Q6" s="34">
        <f t="shared" si="3"/>
        <v>2754</v>
      </c>
      <c r="R6" s="34">
        <f t="shared" si="3"/>
        <v>45919</v>
      </c>
      <c r="S6" s="34">
        <f t="shared" si="3"/>
        <v>82.97</v>
      </c>
      <c r="T6" s="34">
        <f t="shared" si="3"/>
        <v>553.44000000000005</v>
      </c>
      <c r="U6" s="34">
        <f t="shared" si="3"/>
        <v>45033</v>
      </c>
      <c r="V6" s="34">
        <f t="shared" si="3"/>
        <v>18.87</v>
      </c>
      <c r="W6" s="34">
        <f t="shared" si="3"/>
        <v>2386.4899999999998</v>
      </c>
      <c r="X6" s="35">
        <f>IF(X7="",NA(),X7)</f>
        <v>98.61</v>
      </c>
      <c r="Y6" s="35">
        <f t="shared" ref="Y6:AG6" si="4">IF(Y7="",NA(),Y7)</f>
        <v>123.74</v>
      </c>
      <c r="Z6" s="35">
        <f t="shared" si="4"/>
        <v>122.79</v>
      </c>
      <c r="AA6" s="35">
        <f t="shared" si="4"/>
        <v>112.26</v>
      </c>
      <c r="AB6" s="35">
        <f t="shared" si="4"/>
        <v>119.99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332.76</v>
      </c>
      <c r="AU6" s="35">
        <f t="shared" ref="AU6:BC6" si="6">IF(AU7="",NA(),AU7)</f>
        <v>200.98</v>
      </c>
      <c r="AV6" s="35">
        <f t="shared" si="6"/>
        <v>210.08</v>
      </c>
      <c r="AW6" s="35">
        <f t="shared" si="6"/>
        <v>283.57</v>
      </c>
      <c r="AX6" s="35">
        <f t="shared" si="6"/>
        <v>284.29000000000002</v>
      </c>
      <c r="AY6" s="35">
        <f t="shared" si="6"/>
        <v>909.68</v>
      </c>
      <c r="AZ6" s="35">
        <f t="shared" si="6"/>
        <v>382.09</v>
      </c>
      <c r="BA6" s="35">
        <f t="shared" si="6"/>
        <v>371.31</v>
      </c>
      <c r="BB6" s="35">
        <f t="shared" si="6"/>
        <v>377.63</v>
      </c>
      <c r="BC6" s="35">
        <f t="shared" si="6"/>
        <v>357.34</v>
      </c>
      <c r="BD6" s="34" t="str">
        <f>IF(BD7="","",IF(BD7="-","【-】","【"&amp;SUBSTITUTE(TEXT(BD7,"#,##0.00"),"-","△")&amp;"】"))</f>
        <v>【264.34】</v>
      </c>
      <c r="BE6" s="35">
        <f>IF(BE7="",NA(),BE7)</f>
        <v>538.99</v>
      </c>
      <c r="BF6" s="35">
        <f t="shared" ref="BF6:BN6" si="7">IF(BF7="",NA(),BF7)</f>
        <v>677.2</v>
      </c>
      <c r="BG6" s="35">
        <f t="shared" si="7"/>
        <v>708.71</v>
      </c>
      <c r="BH6" s="35">
        <f t="shared" si="7"/>
        <v>777.13</v>
      </c>
      <c r="BI6" s="35">
        <f t="shared" si="7"/>
        <v>725.88</v>
      </c>
      <c r="BJ6" s="35">
        <f t="shared" si="7"/>
        <v>382.65</v>
      </c>
      <c r="BK6" s="35">
        <f t="shared" si="7"/>
        <v>385.06</v>
      </c>
      <c r="BL6" s="35">
        <f t="shared" si="7"/>
        <v>373.09</v>
      </c>
      <c r="BM6" s="35">
        <f t="shared" si="7"/>
        <v>364.71</v>
      </c>
      <c r="BN6" s="35">
        <f t="shared" si="7"/>
        <v>373.69</v>
      </c>
      <c r="BO6" s="34" t="str">
        <f>IF(BO7="","",IF(BO7="-","【-】","【"&amp;SUBSTITUTE(TEXT(BO7,"#,##0.00"),"-","△")&amp;"】"))</f>
        <v>【274.27】</v>
      </c>
      <c r="BP6" s="35">
        <f>IF(BP7="",NA(),BP7)</f>
        <v>97.44</v>
      </c>
      <c r="BQ6" s="35">
        <f t="shared" ref="BQ6:BY6" si="8">IF(BQ7="",NA(),BQ7)</f>
        <v>117.23</v>
      </c>
      <c r="BR6" s="35">
        <f t="shared" si="8"/>
        <v>121.14</v>
      </c>
      <c r="BS6" s="35">
        <f t="shared" si="8"/>
        <v>110.26</v>
      </c>
      <c r="BT6" s="35">
        <f t="shared" si="8"/>
        <v>118.47</v>
      </c>
      <c r="BU6" s="35">
        <f t="shared" si="8"/>
        <v>96.1</v>
      </c>
      <c r="BV6" s="35">
        <f t="shared" si="8"/>
        <v>99.07</v>
      </c>
      <c r="BW6" s="35">
        <f t="shared" si="8"/>
        <v>99.99</v>
      </c>
      <c r="BX6" s="35">
        <f t="shared" si="8"/>
        <v>100.65</v>
      </c>
      <c r="BY6" s="35">
        <f t="shared" si="8"/>
        <v>99.87</v>
      </c>
      <c r="BZ6" s="34" t="str">
        <f>IF(BZ7="","",IF(BZ7="-","【-】","【"&amp;SUBSTITUTE(TEXT(BZ7,"#,##0.00"),"-","△")&amp;"】"))</f>
        <v>【104.36】</v>
      </c>
      <c r="CA6" s="35">
        <f>IF(CA7="",NA(),CA7)</f>
        <v>109.06</v>
      </c>
      <c r="CB6" s="35">
        <f t="shared" ref="CB6:CJ6" si="9">IF(CB7="",NA(),CB7)</f>
        <v>119.06</v>
      </c>
      <c r="CC6" s="35">
        <f t="shared" si="9"/>
        <v>117.49</v>
      </c>
      <c r="CD6" s="35">
        <f t="shared" si="9"/>
        <v>129.02000000000001</v>
      </c>
      <c r="CE6" s="35">
        <f t="shared" si="9"/>
        <v>120.35</v>
      </c>
      <c r="CF6" s="35">
        <f t="shared" si="9"/>
        <v>178.39</v>
      </c>
      <c r="CG6" s="35">
        <f t="shared" si="9"/>
        <v>173.03</v>
      </c>
      <c r="CH6" s="35">
        <f t="shared" si="9"/>
        <v>171.15</v>
      </c>
      <c r="CI6" s="35">
        <f t="shared" si="9"/>
        <v>170.19</v>
      </c>
      <c r="CJ6" s="35">
        <f t="shared" si="9"/>
        <v>171.81</v>
      </c>
      <c r="CK6" s="34" t="str">
        <f>IF(CK7="","",IF(CK7="-","【-】","【"&amp;SUBSTITUTE(TEXT(CK7,"#,##0.00"),"-","△")&amp;"】"))</f>
        <v>【165.71】</v>
      </c>
      <c r="CL6" s="35">
        <f>IF(CL7="",NA(),CL7)</f>
        <v>57.52</v>
      </c>
      <c r="CM6" s="35">
        <f t="shared" ref="CM6:CU6" si="10">IF(CM7="",NA(),CM7)</f>
        <v>60.1</v>
      </c>
      <c r="CN6" s="35">
        <f t="shared" si="10"/>
        <v>59.6</v>
      </c>
      <c r="CO6" s="35">
        <f t="shared" si="10"/>
        <v>60.2</v>
      </c>
      <c r="CP6" s="35">
        <f t="shared" si="10"/>
        <v>51.45</v>
      </c>
      <c r="CQ6" s="35">
        <f t="shared" si="10"/>
        <v>59.23</v>
      </c>
      <c r="CR6" s="35">
        <f t="shared" si="10"/>
        <v>58.58</v>
      </c>
      <c r="CS6" s="35">
        <f t="shared" si="10"/>
        <v>58.53</v>
      </c>
      <c r="CT6" s="35">
        <f t="shared" si="10"/>
        <v>59.01</v>
      </c>
      <c r="CU6" s="35">
        <f t="shared" si="10"/>
        <v>60.03</v>
      </c>
      <c r="CV6" s="34" t="str">
        <f>IF(CV7="","",IF(CV7="-","【-】","【"&amp;SUBSTITUTE(TEXT(CV7,"#,##0.00"),"-","△")&amp;"】"))</f>
        <v>【60.41】</v>
      </c>
      <c r="CW6" s="35">
        <f>IF(CW7="",NA(),CW7)</f>
        <v>78.77</v>
      </c>
      <c r="CX6" s="35">
        <f t="shared" ref="CX6:DF6" si="11">IF(CX7="",NA(),CX7)</f>
        <v>74.349999999999994</v>
      </c>
      <c r="CY6" s="35">
        <f t="shared" si="11"/>
        <v>74</v>
      </c>
      <c r="CZ6" s="35">
        <f t="shared" si="11"/>
        <v>68.150000000000006</v>
      </c>
      <c r="DA6" s="35">
        <f t="shared" si="11"/>
        <v>76.430000000000007</v>
      </c>
      <c r="DB6" s="35">
        <f t="shared" si="11"/>
        <v>85.53</v>
      </c>
      <c r="DC6" s="35">
        <f t="shared" si="11"/>
        <v>85.23</v>
      </c>
      <c r="DD6" s="35">
        <f t="shared" si="11"/>
        <v>85.26</v>
      </c>
      <c r="DE6" s="35">
        <f t="shared" si="11"/>
        <v>85.37</v>
      </c>
      <c r="DF6" s="35">
        <f t="shared" si="11"/>
        <v>84.81</v>
      </c>
      <c r="DG6" s="34" t="str">
        <f>IF(DG7="","",IF(DG7="-","【-】","【"&amp;SUBSTITUTE(TEXT(DG7,"#,##0.00"),"-","△")&amp;"】"))</f>
        <v>【89.93】</v>
      </c>
      <c r="DH6" s="35">
        <f>IF(DH7="",NA(),DH7)</f>
        <v>38.909999999999997</v>
      </c>
      <c r="DI6" s="35">
        <f t="shared" ref="DI6:DQ6" si="12">IF(DI7="",NA(),DI7)</f>
        <v>29.34</v>
      </c>
      <c r="DJ6" s="35">
        <f t="shared" si="12"/>
        <v>29.98</v>
      </c>
      <c r="DK6" s="35">
        <f t="shared" si="12"/>
        <v>32.31</v>
      </c>
      <c r="DL6" s="35">
        <f t="shared" si="12"/>
        <v>32.53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2.63</v>
      </c>
      <c r="DT6" s="35">
        <f t="shared" ref="DT6:EB6" si="13">IF(DT7="",NA(),DT7)</f>
        <v>3.73</v>
      </c>
      <c r="DU6" s="35">
        <f t="shared" si="13"/>
        <v>9.0399999999999991</v>
      </c>
      <c r="DV6" s="35">
        <f t="shared" si="13"/>
        <v>8.8800000000000008</v>
      </c>
      <c r="DW6" s="35">
        <f t="shared" si="13"/>
        <v>10.029999999999999</v>
      </c>
      <c r="DX6" s="35">
        <f t="shared" si="13"/>
        <v>8.39</v>
      </c>
      <c r="DY6" s="35">
        <f t="shared" si="13"/>
        <v>10.09</v>
      </c>
      <c r="DZ6" s="35">
        <f t="shared" si="13"/>
        <v>10.54</v>
      </c>
      <c r="EA6" s="35">
        <f t="shared" si="13"/>
        <v>12.03</v>
      </c>
      <c r="EB6" s="35">
        <f t="shared" si="13"/>
        <v>12.19</v>
      </c>
      <c r="EC6" s="34" t="str">
        <f>IF(EC7="","",IF(EC7="-","【-】","【"&amp;SUBSTITUTE(TEXT(EC7,"#,##0.00"),"-","△")&amp;"】"))</f>
        <v>【15.89】</v>
      </c>
      <c r="ED6" s="35">
        <f>IF(ED7="",NA(),ED7)</f>
        <v>0.04</v>
      </c>
      <c r="EE6" s="35">
        <f t="shared" ref="EE6:EM6" si="14">IF(EE7="",NA(),EE7)</f>
        <v>0.05</v>
      </c>
      <c r="EF6" s="35">
        <f t="shared" si="14"/>
        <v>0.54</v>
      </c>
      <c r="EG6" s="35">
        <f t="shared" si="14"/>
        <v>2.84</v>
      </c>
      <c r="EH6" s="35">
        <f t="shared" si="14"/>
        <v>1.1499999999999999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422037</v>
      </c>
      <c r="D7" s="37">
        <v>46</v>
      </c>
      <c r="E7" s="37">
        <v>1</v>
      </c>
      <c r="F7" s="37">
        <v>0</v>
      </c>
      <c r="G7" s="37">
        <v>1</v>
      </c>
      <c r="H7" s="37" t="s">
        <v>105</v>
      </c>
      <c r="I7" s="37" t="s">
        <v>106</v>
      </c>
      <c r="J7" s="37" t="s">
        <v>107</v>
      </c>
      <c r="K7" s="37" t="s">
        <v>108</v>
      </c>
      <c r="L7" s="37" t="s">
        <v>109</v>
      </c>
      <c r="M7" s="37" t="s">
        <v>110</v>
      </c>
      <c r="N7" s="38" t="s">
        <v>111</v>
      </c>
      <c r="O7" s="38">
        <v>42.71</v>
      </c>
      <c r="P7" s="38">
        <v>99.22</v>
      </c>
      <c r="Q7" s="38">
        <v>2754</v>
      </c>
      <c r="R7" s="38">
        <v>45919</v>
      </c>
      <c r="S7" s="38">
        <v>82.97</v>
      </c>
      <c r="T7" s="38">
        <v>553.44000000000005</v>
      </c>
      <c r="U7" s="38">
        <v>45033</v>
      </c>
      <c r="V7" s="38">
        <v>18.87</v>
      </c>
      <c r="W7" s="38">
        <v>2386.4899999999998</v>
      </c>
      <c r="X7" s="38">
        <v>98.61</v>
      </c>
      <c r="Y7" s="38">
        <v>123.74</v>
      </c>
      <c r="Z7" s="38">
        <v>122.79</v>
      </c>
      <c r="AA7" s="38">
        <v>112.26</v>
      </c>
      <c r="AB7" s="38">
        <v>119.99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332.76</v>
      </c>
      <c r="AU7" s="38">
        <v>200.98</v>
      </c>
      <c r="AV7" s="38">
        <v>210.08</v>
      </c>
      <c r="AW7" s="38">
        <v>283.57</v>
      </c>
      <c r="AX7" s="38">
        <v>284.29000000000002</v>
      </c>
      <c r="AY7" s="38">
        <v>909.68</v>
      </c>
      <c r="AZ7" s="38">
        <v>382.09</v>
      </c>
      <c r="BA7" s="38">
        <v>371.31</v>
      </c>
      <c r="BB7" s="38">
        <v>377.63</v>
      </c>
      <c r="BC7" s="38">
        <v>357.34</v>
      </c>
      <c r="BD7" s="38">
        <v>264.33999999999997</v>
      </c>
      <c r="BE7" s="38">
        <v>538.99</v>
      </c>
      <c r="BF7" s="38">
        <v>677.2</v>
      </c>
      <c r="BG7" s="38">
        <v>708.71</v>
      </c>
      <c r="BH7" s="38">
        <v>777.13</v>
      </c>
      <c r="BI7" s="38">
        <v>725.88</v>
      </c>
      <c r="BJ7" s="38">
        <v>382.65</v>
      </c>
      <c r="BK7" s="38">
        <v>385.06</v>
      </c>
      <c r="BL7" s="38">
        <v>373.09</v>
      </c>
      <c r="BM7" s="38">
        <v>364.71</v>
      </c>
      <c r="BN7" s="38">
        <v>373.69</v>
      </c>
      <c r="BO7" s="38">
        <v>274.27</v>
      </c>
      <c r="BP7" s="38">
        <v>97.44</v>
      </c>
      <c r="BQ7" s="38">
        <v>117.23</v>
      </c>
      <c r="BR7" s="38">
        <v>121.14</v>
      </c>
      <c r="BS7" s="38">
        <v>110.26</v>
      </c>
      <c r="BT7" s="38">
        <v>118.47</v>
      </c>
      <c r="BU7" s="38">
        <v>96.1</v>
      </c>
      <c r="BV7" s="38">
        <v>99.07</v>
      </c>
      <c r="BW7" s="38">
        <v>99.99</v>
      </c>
      <c r="BX7" s="38">
        <v>100.65</v>
      </c>
      <c r="BY7" s="38">
        <v>99.87</v>
      </c>
      <c r="BZ7" s="38">
        <v>104.36</v>
      </c>
      <c r="CA7" s="38">
        <v>109.06</v>
      </c>
      <c r="CB7" s="38">
        <v>119.06</v>
      </c>
      <c r="CC7" s="38">
        <v>117.49</v>
      </c>
      <c r="CD7" s="38">
        <v>129.02000000000001</v>
      </c>
      <c r="CE7" s="38">
        <v>120.35</v>
      </c>
      <c r="CF7" s="38">
        <v>178.39</v>
      </c>
      <c r="CG7" s="38">
        <v>173.03</v>
      </c>
      <c r="CH7" s="38">
        <v>171.15</v>
      </c>
      <c r="CI7" s="38">
        <v>170.19</v>
      </c>
      <c r="CJ7" s="38">
        <v>171.81</v>
      </c>
      <c r="CK7" s="38">
        <v>165.71</v>
      </c>
      <c r="CL7" s="38">
        <v>57.52</v>
      </c>
      <c r="CM7" s="38">
        <v>60.1</v>
      </c>
      <c r="CN7" s="38">
        <v>59.6</v>
      </c>
      <c r="CO7" s="38">
        <v>60.2</v>
      </c>
      <c r="CP7" s="38">
        <v>51.45</v>
      </c>
      <c r="CQ7" s="38">
        <v>59.23</v>
      </c>
      <c r="CR7" s="38">
        <v>58.58</v>
      </c>
      <c r="CS7" s="38">
        <v>58.53</v>
      </c>
      <c r="CT7" s="38">
        <v>59.01</v>
      </c>
      <c r="CU7" s="38">
        <v>60.03</v>
      </c>
      <c r="CV7" s="38">
        <v>60.41</v>
      </c>
      <c r="CW7" s="38">
        <v>78.77</v>
      </c>
      <c r="CX7" s="38">
        <v>74.349999999999994</v>
      </c>
      <c r="CY7" s="38">
        <v>74</v>
      </c>
      <c r="CZ7" s="38">
        <v>68.150000000000006</v>
      </c>
      <c r="DA7" s="38">
        <v>76.430000000000007</v>
      </c>
      <c r="DB7" s="38">
        <v>85.53</v>
      </c>
      <c r="DC7" s="38">
        <v>85.23</v>
      </c>
      <c r="DD7" s="38">
        <v>85.26</v>
      </c>
      <c r="DE7" s="38">
        <v>85.37</v>
      </c>
      <c r="DF7" s="38">
        <v>84.81</v>
      </c>
      <c r="DG7" s="38">
        <v>89.93</v>
      </c>
      <c r="DH7" s="38">
        <v>38.909999999999997</v>
      </c>
      <c r="DI7" s="38">
        <v>29.34</v>
      </c>
      <c r="DJ7" s="38">
        <v>29.98</v>
      </c>
      <c r="DK7" s="38">
        <v>32.31</v>
      </c>
      <c r="DL7" s="38">
        <v>32.53</v>
      </c>
      <c r="DM7" s="38">
        <v>37.340000000000003</v>
      </c>
      <c r="DN7" s="38">
        <v>44.31</v>
      </c>
      <c r="DO7" s="38">
        <v>45.75</v>
      </c>
      <c r="DP7" s="38">
        <v>46.9</v>
      </c>
      <c r="DQ7" s="38">
        <v>47.28</v>
      </c>
      <c r="DR7" s="38">
        <v>48.12</v>
      </c>
      <c r="DS7" s="38">
        <v>2.63</v>
      </c>
      <c r="DT7" s="38">
        <v>3.73</v>
      </c>
      <c r="DU7" s="38">
        <v>9.0399999999999991</v>
      </c>
      <c r="DV7" s="38">
        <v>8.8800000000000008</v>
      </c>
      <c r="DW7" s="38">
        <v>10.029999999999999</v>
      </c>
      <c r="DX7" s="38">
        <v>8.39</v>
      </c>
      <c r="DY7" s="38">
        <v>10.09</v>
      </c>
      <c r="DZ7" s="38">
        <v>10.54</v>
      </c>
      <c r="EA7" s="38">
        <v>12.03</v>
      </c>
      <c r="EB7" s="38">
        <v>12.19</v>
      </c>
      <c r="EC7" s="38">
        <v>15.89</v>
      </c>
      <c r="ED7" s="38">
        <v>0.04</v>
      </c>
      <c r="EE7" s="38">
        <v>0.05</v>
      </c>
      <c r="EF7" s="38">
        <v>0.54</v>
      </c>
      <c r="EG7" s="38">
        <v>2.84</v>
      </c>
      <c r="EH7" s="38">
        <v>1.1499999999999999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2019-02-06T07:35:45Z</cp:lastPrinted>
  <dcterms:created xsi:type="dcterms:W3CDTF">2018-12-03T08:38:33Z</dcterms:created>
  <dcterms:modified xsi:type="dcterms:W3CDTF">2019-02-28T04:28:43Z</dcterms:modified>
  <cp:category/>
</cp:coreProperties>
</file>