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2.5\財務部\財政課\課内共有\60 決算統計\30年度（29年度決算統計）\99_照会・回答\300925 【作成依頼：10月１日（月）1200〆】病院事業に係る「経営比較分析表」について\"/>
    </mc:Choice>
  </mc:AlternateContent>
  <workbookProtection workbookPassword="B319" lockStructure="1"/>
  <bookViews>
    <workbookView xWindow="0" yWindow="0" windowWidth="28800" windowHeight="1249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IK55" i="4" s="1"/>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HG33" i="4" s="1"/>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AB6" i="5"/>
  <c r="AA6" i="5"/>
  <c r="LP8" i="4" s="1"/>
  <c r="Z6" i="5"/>
  <c r="Y6" i="5"/>
  <c r="X6" i="5"/>
  <c r="W6" i="5"/>
  <c r="V6" i="5"/>
  <c r="U6" i="5"/>
  <c r="B12" i="4" s="1"/>
  <c r="T6" i="5"/>
  <c r="S6" i="5"/>
  <c r="R6" i="5"/>
  <c r="CN10" i="4" s="1"/>
  <c r="Q6" i="5"/>
  <c r="P6" i="5"/>
  <c r="N6" i="5"/>
  <c r="EG8" i="4" s="1"/>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GR33" i="4"/>
  <c r="FL33" i="4"/>
  <c r="EW33" i="4"/>
  <c r="EH33" i="4"/>
  <c r="DS33" i="4"/>
  <c r="DD33" i="4"/>
  <c r="BX33" i="4"/>
  <c r="BI33" i="4"/>
  <c r="AT33" i="4"/>
  <c r="AE33" i="4"/>
  <c r="P33" i="4"/>
  <c r="JW12" i="4"/>
  <c r="ID12" i="4"/>
  <c r="EG12" i="4"/>
  <c r="CN12" i="4"/>
  <c r="AU12" i="4"/>
  <c r="LP10" i="4"/>
  <c r="JW10" i="4"/>
  <c r="ID10" i="4"/>
  <c r="FZ10" i="4"/>
  <c r="EG10" i="4"/>
  <c r="AU10" i="4"/>
  <c r="B10" i="4"/>
  <c r="JW8" i="4"/>
  <c r="ID8" i="4"/>
  <c r="CN8" i="4"/>
  <c r="AU8" i="4"/>
  <c r="B8" i="4"/>
  <c r="B6"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P32" i="4"/>
  <c r="U78" i="4"/>
  <c r="P54" i="4"/>
  <c r="KF54" i="4"/>
  <c r="JJ78" i="4"/>
  <c r="GR54" i="4"/>
  <c r="GR32" i="4"/>
  <c r="KF32" i="4"/>
  <c r="LO78" i="4"/>
  <c r="IK54" i="4"/>
  <c r="IK32" i="4"/>
  <c r="GT78" i="4"/>
  <c r="EW32" i="4"/>
  <c r="EW54" i="4"/>
  <c r="BZ78" i="4"/>
  <c r="BI54" i="4"/>
  <c r="LY54" i="4"/>
  <c r="LY32" i="4"/>
  <c r="BI32" i="4"/>
  <c r="LJ54" i="4"/>
  <c r="LJ32" i="4"/>
  <c r="HV32" i="4"/>
  <c r="EH32" i="4"/>
  <c r="KV78" i="4"/>
  <c r="HV54" i="4"/>
  <c r="GA78" i="4"/>
  <c r="EH54" i="4"/>
  <c r="BG78" i="4"/>
  <c r="AT54" i="4"/>
  <c r="AT32" i="4"/>
</calcChain>
</file>

<file path=xl/sharedStrings.xml><?xml version="1.0" encoding="utf-8"?>
<sst xmlns="http://schemas.openxmlformats.org/spreadsheetml/2006/main" count="376" uniqueCount="149">
  <si>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</si>
  <si>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</si>
  <si>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</si>
  <si>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</si>
  <si>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</si>
  <si>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</si>
  <si>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</si>
  <si>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</si>
  <si>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</si>
  <si>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</si>
  <si>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</si>
  <si>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</si>
  <si>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</si>
  <si>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</si>
  <si>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</si>
  <si>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</si>
  <si>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</si>
  <si>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</si>
  <si>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</si>
  <si>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</si>
  <si>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</si>
  <si>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</si>
  <si>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</si>
  <si>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</si>
  <si>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</si>
  <si>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</si>
  <si>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</si>
  <si>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</si>
  <si>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</si>
  <si>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</si>
  <si>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</si>
  <si>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</si>
  <si>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</si>
  <si>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</si>
  <si>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</si>
  <si>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</si>
  <si>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</si>
  <si>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</si>
  <si>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</si>
  <si>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</si>
  <si>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</si>
  <si>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</si>
  <si>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</si>
  <si>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</si>
  <si>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</si>
  <si>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</si>
  <si>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</si>
  <si>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</si>
  <si>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</si>
  <si>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</si>
  <si>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</si>
  <si>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</si>
  <si>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</si>
  <si>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</si>
  <si>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</si>
  <si>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</si>
  <si>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</si>
  <si>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</si>
  <si>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</si>
  <si>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</si>
  <si>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</si>
  <si>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</si>
  <si>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</si>
  <si>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</si>
  <si>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</si>
  <si>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</si>
  <si>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</si>
  <si>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</si>
  <si>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</si>
  <si>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</si>
  <si>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</si>
  <si>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</si>
  <si>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</si>
  <si>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</si>
  <si>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</si>
  <si>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</si>
  <si>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</si>
  <si>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</si>
  <si>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</si>
  <si>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</si>
  <si>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</si>
  <si>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</si>
  <si>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</si>
  <si>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</si>
  <si>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</si>
  <si>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</si>
  <si>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</si>
  <si>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</si>
  <si>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</si>
  <si>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</si>
  <si>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</si>
  <si>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</si>
  <si>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</si>
  <si>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</si>
  <si>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</si>
  <si>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</si>
  <si>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</si>
  <si>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</si>
  <si>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</si>
  <si>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</si>
  <si>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</si>
  <si>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</si>
  <si>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</si>
  <si>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</si>
  <si>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</si>
  <si>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</si>
  <si>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</si>
  <si>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</si>
  <si>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</si>
  <si>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</si>
  <si>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</si>
  <si>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</si>
  <si>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</si>
  <si>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</si>
  <si>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</si>
  <si>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</si>
  <si>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</si>
  <si>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</si>
  <si>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</si>
  <si>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</si>
  <si>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</si>
  <si>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</si>
  <si>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</si>
  <si>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</si>
  <si>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地方独立行政法人佐世保市総合医療センター</t>
  </si>
  <si>
    <t>地方独立行政法人　佐世保市総合医療センター</t>
  </si>
  <si>
    <t>地方独立行政法人</t>
  </si>
  <si>
    <t>病院事業</t>
  </si>
  <si>
    <t>一般病院</t>
  </si>
  <si>
    <t>500床以上</t>
  </si>
  <si>
    <t>直営</t>
  </si>
  <si>
    <t>対象</t>
  </si>
  <si>
    <t>透 I 未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</si>
  <si>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</si>
  <si>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</si>
  <si>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</si>
  <si>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</si>
  <si>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</si>
  <si>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</si>
  <si>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</si>
  <si>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</si>
  <si>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</si>
  <si>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</si>
  <si>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</si>
  <si>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○救命救急センター
○地域医療支援病院
○地域がん診療連携拠点病院
○地域周産期母子医療センターや離島医療
○臨床研修指定病院
○災害拠点病院
○高次脳卒中センター
○エイズ治療拠点病院
○結核、感染症病床の運営など</t>
    <rPh sb="1" eb="3">
      <t>キュウメイ</t>
    </rPh>
    <rPh sb="3" eb="5">
      <t>キュウキュウ</t>
    </rPh>
    <rPh sb="11" eb="13">
      <t>チイキ</t>
    </rPh>
    <rPh sb="13" eb="15">
      <t>イリョウ</t>
    </rPh>
    <rPh sb="15" eb="17">
      <t>シエン</t>
    </rPh>
    <rPh sb="17" eb="19">
      <t>ビョウイン</t>
    </rPh>
    <rPh sb="21" eb="23">
      <t>チイキ</t>
    </rPh>
    <rPh sb="25" eb="27">
      <t>シンリョウ</t>
    </rPh>
    <rPh sb="27" eb="29">
      <t>レンケイ</t>
    </rPh>
    <rPh sb="29" eb="31">
      <t>キョテン</t>
    </rPh>
    <rPh sb="31" eb="33">
      <t>ビョウイン</t>
    </rPh>
    <rPh sb="35" eb="37">
      <t>チイキ</t>
    </rPh>
    <rPh sb="37" eb="40">
      <t>シュウサンキ</t>
    </rPh>
    <rPh sb="40" eb="42">
      <t>ボシ</t>
    </rPh>
    <rPh sb="42" eb="44">
      <t>イリョウ</t>
    </rPh>
    <rPh sb="49" eb="51">
      <t>リトウ</t>
    </rPh>
    <rPh sb="51" eb="53">
      <t>イリョウ</t>
    </rPh>
    <rPh sb="55" eb="57">
      <t>リンショウ</t>
    </rPh>
    <rPh sb="57" eb="59">
      <t>ケンシュウ</t>
    </rPh>
    <rPh sb="59" eb="61">
      <t>シテイ</t>
    </rPh>
    <rPh sb="61" eb="63">
      <t>ビョウイン</t>
    </rPh>
    <rPh sb="65" eb="67">
      <t>サイガイ</t>
    </rPh>
    <rPh sb="67" eb="69">
      <t>キョテン</t>
    </rPh>
    <rPh sb="69" eb="71">
      <t>ビョウイン</t>
    </rPh>
    <rPh sb="73" eb="75">
      <t>コウジ</t>
    </rPh>
    <rPh sb="75" eb="78">
      <t>ノウソッチュウ</t>
    </rPh>
    <rPh sb="87" eb="89">
      <t>チリョウ</t>
    </rPh>
    <rPh sb="89" eb="91">
      <t>キョテン</t>
    </rPh>
    <rPh sb="91" eb="93">
      <t>ビョウイン</t>
    </rPh>
    <rPh sb="95" eb="97">
      <t>ケッカク</t>
    </rPh>
    <rPh sb="98" eb="101">
      <t>カンセンショウ</t>
    </rPh>
    <rPh sb="101" eb="103">
      <t>ビョウショウ</t>
    </rPh>
    <rPh sb="104" eb="106">
      <t>ウンエイ</t>
    </rPh>
    <phoneticPr fontId="5"/>
  </si>
  <si>
    <t>非設置</t>
    <rPh sb="0" eb="1">
      <t>ヒ</t>
    </rPh>
    <rPh sb="1" eb="3">
      <t>セッチ</t>
    </rPh>
    <phoneticPr fontId="5"/>
  </si>
  <si>
    <t>　救命救急センター（Ｈ26年）や内視鏡センター（Ｈ29年）を増築したほか、これに合わせた高度医療機器等の増設等、近年の大型投資に加え、法人化直後特有の会計処理（新法人設立に伴う償却資産の減価償却累計額の初期化など）の影響もあり、老朽化の状況に関する数値は、全国平均を下回っている。しかしながら、病院建物（本館）等は平成２年に完成したものであり、施設設備の老朽化も目立ちはじめているため、将来を見据えた大規模な維持補修計画の策定を行い、無駄が生じないよう効率的な投資を計画的に進めていく必要がある。</t>
    <rPh sb="80" eb="83">
      <t>シンホウジン</t>
    </rPh>
    <rPh sb="83" eb="85">
      <t>セツリツ</t>
    </rPh>
    <rPh sb="86" eb="87">
      <t>トモナ</t>
    </rPh>
    <rPh sb="88" eb="90">
      <t>ショウキャク</t>
    </rPh>
    <rPh sb="90" eb="92">
      <t>シサン</t>
    </rPh>
    <rPh sb="93" eb="95">
      <t>ゲンカ</t>
    </rPh>
    <rPh sb="95" eb="97">
      <t>ショウキャク</t>
    </rPh>
    <rPh sb="97" eb="99">
      <t>ルイケイ</t>
    </rPh>
    <rPh sb="99" eb="100">
      <t>ガク</t>
    </rPh>
    <rPh sb="101" eb="104">
      <t>ショキカ</t>
    </rPh>
    <rPh sb="235" eb="236">
      <t>テキ</t>
    </rPh>
    <phoneticPr fontId="5"/>
  </si>
  <si>
    <r>
      <rPr>
        <b/>
        <u/>
        <sz val="10"/>
        <rFont val="ＭＳ ゴシック"/>
        <family val="3"/>
        <charset val="128"/>
      </rPr>
      <t xml:space="preserve">①～④⑥⑦について
</t>
    </r>
    <r>
      <rPr>
        <sz val="10"/>
        <rFont val="ＭＳ ゴシック"/>
        <family val="3"/>
        <charset val="128"/>
      </rPr>
      <t xml:space="preserve">類似病院の平均を上回る数値（累積欠損金もないため③は数値なし）だが、特に①、③についてはH28年の地方独立行政法人化に伴い、市から無償譲渡を受けた資産に対する資産見返物品受贈額戻入の影響もあるため、今後も継続して収益向上と費用削減に努め将来にわたり持続可能な経営基盤を確立していく必要がある。
</t>
    </r>
    <r>
      <rPr>
        <b/>
        <u/>
        <sz val="10"/>
        <rFont val="ＭＳ ゴシック"/>
        <family val="3"/>
        <charset val="128"/>
      </rPr>
      <t>⑤1人1日当たり入院収益</t>
    </r>
    <r>
      <rPr>
        <sz val="10"/>
        <rFont val="ＭＳ ゴシック"/>
        <family val="3"/>
        <charset val="128"/>
      </rPr>
      <t xml:space="preserve">
離島の有床付属診療所が含まれているほか、がん患者を入院から外来へシフトさせていることなどにより、その診療単価の低下に影響を及ぼしている。引き続き、在院日数の適正化や逆紹介の推進、高度医療の提供を行い、入院収益を伸ばす必要がある。
</t>
    </r>
    <r>
      <rPr>
        <b/>
        <u/>
        <sz val="10"/>
        <rFont val="ＭＳ ゴシック"/>
        <family val="3"/>
        <charset val="128"/>
      </rPr>
      <t>⑧材料費対医業収益比率</t>
    </r>
    <r>
      <rPr>
        <sz val="10"/>
        <rFont val="ＭＳ ゴシック"/>
        <family val="3"/>
        <charset val="128"/>
      </rPr>
      <t xml:space="preserve">
抑制に努めてはいるものの、全国平均より高いことから、使用実態の分析や基準価格（ベンチマーク）の活用などにより、削減対策をさらに進める必要がある。</t>
    </r>
    <rPh sb="10" eb="12">
      <t>ルイジ</t>
    </rPh>
    <rPh sb="12" eb="14">
      <t>ビョウイン</t>
    </rPh>
    <rPh sb="15" eb="17">
      <t>ヘイキン</t>
    </rPh>
    <rPh sb="18" eb="20">
      <t>ウワマワ</t>
    </rPh>
    <rPh sb="21" eb="23">
      <t>スウチ</t>
    </rPh>
    <rPh sb="24" eb="26">
      <t>ルイセキ</t>
    </rPh>
    <rPh sb="26" eb="29">
      <t>ケッソンキン</t>
    </rPh>
    <rPh sb="36" eb="38">
      <t>スウチ</t>
    </rPh>
    <rPh sb="44" eb="45">
      <t>トク</t>
    </rPh>
    <rPh sb="57" eb="58">
      <t>ネン</t>
    </rPh>
    <rPh sb="59" eb="61">
      <t>チホウ</t>
    </rPh>
    <rPh sb="61" eb="63">
      <t>ドクリツ</t>
    </rPh>
    <rPh sb="63" eb="65">
      <t>ギョウセイ</t>
    </rPh>
    <rPh sb="65" eb="68">
      <t>ホウジンカ</t>
    </rPh>
    <rPh sb="69" eb="70">
      <t>トモナ</t>
    </rPh>
    <rPh sb="86" eb="87">
      <t>タイ</t>
    </rPh>
    <rPh sb="89" eb="91">
      <t>シサン</t>
    </rPh>
    <rPh sb="91" eb="93">
      <t>ミカエ</t>
    </rPh>
    <rPh sb="93" eb="95">
      <t>ブッピン</t>
    </rPh>
    <rPh sb="97" eb="98">
      <t>ガク</t>
    </rPh>
    <rPh sb="98" eb="100">
      <t>レイニュウ</t>
    </rPh>
    <rPh sb="289" eb="290">
      <t>タイ</t>
    </rPh>
    <rPh sb="290" eb="292">
      <t>イギョウ</t>
    </rPh>
    <rPh sb="292" eb="294">
      <t>シュウエキ</t>
    </rPh>
    <rPh sb="294" eb="296">
      <t>ヒリツ</t>
    </rPh>
    <phoneticPr fontId="5"/>
  </si>
  <si>
    <t>　平成28年度に、地方公営企業から経営形態を移行して独立行政法人化し、市から無償譲渡を受けた資産に対する資産見返物品受贈額戻入の影響もあり、7.5億円の黒字決算となった。法人化２～３年後には、その影響も少なくなることから、特に入院収益の確保（診療単価の押し上げや病床稼働率の向上）に努める必要がある。また、費用については、特に材料費の削減を進め、可能な限り固定費の抑制に努めるなど収益性を高める必要がある。また、施設設備の投資については、安全で質の高い医療の提供を大前提として、できるだけ資産の使用期間の延長に努めるほか、将来を見据えた計画的な設備投資を行う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</si>
</sst>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u/>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061664"/>
        <c:axId val="1680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061664"/>
        <c:axId val="168062048"/>
      </c:lineChart>
      <c:dateAx>
        <c:axId val="168061664"/>
        <c:scaling>
          <c:orientation val="minMax"/>
        </c:scaling>
        <c:delete val="1"/>
        <c:axPos val="b"/>
        <c:numFmt formatCode="ge" sourceLinked="1"/>
        <c:majorTickMark val="none"/>
        <c:minorTickMark val="none"/>
        <c:tickLblPos val="none"/>
        <c:crossAx val="168062048"/>
        <c:crosses val="autoZero"/>
        <c:auto val="1"/>
        <c:lblOffset val="100"/>
        <c:baseTimeUnit val="years"/>
      </c:dateAx>
      <c:valAx>
        <c:axId val="16806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0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19066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9306752"/>
        <c:axId val="16930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9306752"/>
        <c:axId val="169307144"/>
      </c:lineChart>
      <c:dateAx>
        <c:axId val="169306752"/>
        <c:scaling>
          <c:orientation val="minMax"/>
        </c:scaling>
        <c:delete val="1"/>
        <c:axPos val="b"/>
        <c:numFmt formatCode="ge" sourceLinked="1"/>
        <c:majorTickMark val="none"/>
        <c:minorTickMark val="none"/>
        <c:tickLblPos val="none"/>
        <c:crossAx val="169307144"/>
        <c:crosses val="autoZero"/>
        <c:auto val="1"/>
        <c:lblOffset val="100"/>
        <c:baseTimeUnit val="years"/>
      </c:dateAx>
      <c:valAx>
        <c:axId val="16930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30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61882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9307928"/>
        <c:axId val="1693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9307928"/>
        <c:axId val="169308320"/>
      </c:lineChart>
      <c:dateAx>
        <c:axId val="169307928"/>
        <c:scaling>
          <c:orientation val="minMax"/>
        </c:scaling>
        <c:delete val="1"/>
        <c:axPos val="b"/>
        <c:numFmt formatCode="ge" sourceLinked="1"/>
        <c:majorTickMark val="none"/>
        <c:minorTickMark val="none"/>
        <c:tickLblPos val="none"/>
        <c:crossAx val="169308320"/>
        <c:crosses val="autoZero"/>
        <c:auto val="1"/>
        <c:lblOffset val="100"/>
        <c:baseTimeUnit val="years"/>
      </c:dateAx>
      <c:valAx>
        <c:axId val="16930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30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916352"/>
        <c:axId val="1689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916352"/>
        <c:axId val="168916736"/>
      </c:lineChart>
      <c:dateAx>
        <c:axId val="168916352"/>
        <c:scaling>
          <c:orientation val="minMax"/>
        </c:scaling>
        <c:delete val="1"/>
        <c:axPos val="b"/>
        <c:numFmt formatCode="ge" sourceLinked="1"/>
        <c:majorTickMark val="none"/>
        <c:minorTickMark val="none"/>
        <c:tickLblPos val="none"/>
        <c:crossAx val="168916736"/>
        <c:crosses val="autoZero"/>
        <c:auto val="1"/>
        <c:lblOffset val="100"/>
        <c:baseTimeUnit val="years"/>
      </c:dateAx>
      <c:valAx>
        <c:axId val="16891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9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98.2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811200"/>
        <c:axId val="168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811200"/>
        <c:axId val="168811584"/>
      </c:lineChart>
      <c:dateAx>
        <c:axId val="168811200"/>
        <c:scaling>
          <c:orientation val="minMax"/>
        </c:scaling>
        <c:delete val="1"/>
        <c:axPos val="b"/>
        <c:numFmt formatCode="ge" sourceLinked="1"/>
        <c:majorTickMark val="none"/>
        <c:minorTickMark val="none"/>
        <c:tickLblPos val="none"/>
        <c:crossAx val="168811584"/>
        <c:crosses val="autoZero"/>
        <c:auto val="1"/>
        <c:lblOffset val="100"/>
        <c:baseTimeUnit val="years"/>
      </c:dateAx>
      <c:valAx>
        <c:axId val="16881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8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104.4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785328"/>
        <c:axId val="16883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785328"/>
        <c:axId val="168832152"/>
      </c:lineChart>
      <c:dateAx>
        <c:axId val="168785328"/>
        <c:scaling>
          <c:orientation val="minMax"/>
        </c:scaling>
        <c:delete val="1"/>
        <c:axPos val="b"/>
        <c:numFmt formatCode="ge" sourceLinked="1"/>
        <c:majorTickMark val="none"/>
        <c:minorTickMark val="none"/>
        <c:tickLblPos val="none"/>
        <c:crossAx val="168832152"/>
        <c:crosses val="autoZero"/>
        <c:auto val="1"/>
        <c:lblOffset val="100"/>
        <c:baseTimeUnit val="years"/>
      </c:dateAx>
      <c:valAx>
        <c:axId val="16883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78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13.3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9096048"/>
        <c:axId val="16908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9096048"/>
        <c:axId val="169089320"/>
      </c:lineChart>
      <c:dateAx>
        <c:axId val="169096048"/>
        <c:scaling>
          <c:orientation val="minMax"/>
        </c:scaling>
        <c:delete val="1"/>
        <c:axPos val="b"/>
        <c:numFmt formatCode="ge" sourceLinked="1"/>
        <c:majorTickMark val="none"/>
        <c:minorTickMark val="none"/>
        <c:tickLblPos val="none"/>
        <c:crossAx val="169089320"/>
        <c:crosses val="autoZero"/>
        <c:auto val="1"/>
        <c:lblOffset val="100"/>
        <c:baseTimeUnit val="years"/>
      </c:dateAx>
      <c:valAx>
        <c:axId val="16908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09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29.3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3725560"/>
        <c:axId val="93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3725560"/>
        <c:axId val="93725952"/>
      </c:lineChart>
      <c:dateAx>
        <c:axId val="93725560"/>
        <c:scaling>
          <c:orientation val="minMax"/>
        </c:scaling>
        <c:delete val="1"/>
        <c:axPos val="b"/>
        <c:numFmt formatCode="ge" sourceLinked="1"/>
        <c:majorTickMark val="none"/>
        <c:minorTickMark val="none"/>
        <c:tickLblPos val="none"/>
        <c:crossAx val="93725952"/>
        <c:crosses val="autoZero"/>
        <c:auto val="1"/>
        <c:lblOffset val="100"/>
        <c:baseTimeUnit val="years"/>
      </c:dateAx>
      <c:valAx>
        <c:axId val="937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2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19270212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3725168"/>
        <c:axId val="937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3725168"/>
        <c:axId val="93724384"/>
      </c:lineChart>
      <c:dateAx>
        <c:axId val="93725168"/>
        <c:scaling>
          <c:orientation val="minMax"/>
        </c:scaling>
        <c:delete val="1"/>
        <c:axPos val="b"/>
        <c:numFmt formatCode="ge" sourceLinked="1"/>
        <c:majorTickMark val="none"/>
        <c:minorTickMark val="none"/>
        <c:tickLblPos val="none"/>
        <c:crossAx val="93724384"/>
        <c:crosses val="autoZero"/>
        <c:auto val="1"/>
        <c:lblOffset val="100"/>
        <c:baseTimeUnit val="years"/>
      </c:dateAx>
      <c:valAx>
        <c:axId val="9372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28.7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723600"/>
        <c:axId val="9372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723600"/>
        <c:axId val="93723208"/>
      </c:lineChart>
      <c:dateAx>
        <c:axId val="93723600"/>
        <c:scaling>
          <c:orientation val="minMax"/>
        </c:scaling>
        <c:delete val="1"/>
        <c:axPos val="b"/>
        <c:numFmt formatCode="ge" sourceLinked="1"/>
        <c:majorTickMark val="none"/>
        <c:minorTickMark val="none"/>
        <c:tickLblPos val="none"/>
        <c:crossAx val="93723208"/>
        <c:crosses val="autoZero"/>
        <c:auto val="1"/>
        <c:lblOffset val="100"/>
        <c:baseTimeUnit val="years"/>
      </c:dateAx>
      <c:valAx>
        <c:axId val="9372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2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44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9305576"/>
        <c:axId val="16930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9305576"/>
        <c:axId val="169305968"/>
      </c:lineChart>
      <c:dateAx>
        <c:axId val="169305576"/>
        <c:scaling>
          <c:orientation val="minMax"/>
        </c:scaling>
        <c:delete val="1"/>
        <c:axPos val="b"/>
        <c:numFmt formatCode="ge" sourceLinked="1"/>
        <c:majorTickMark val="none"/>
        <c:minorTickMark val="none"/>
        <c:tickLblPos val="none"/>
        <c:crossAx val="169305968"/>
        <c:crosses val="autoZero"/>
        <c:auto val="1"/>
        <c:lblOffset val="100"/>
        <c:baseTimeUnit val="years"/>
      </c:dateAx>
      <c:valAx>
        <c:axId val="16930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05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E51" zoomScale="120" zoomScaleNormal="120" zoomScaleSheetLayoutView="70" workbookViewId="0">
      <selection activeCell="IU82" sqref="IU82:ND8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長崎県地方独立行政法人佐世保市総合医療センター　地方独立行政法人　佐世保市総合医療センター</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地方独立行政法人</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500床以上</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145</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570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20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30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透 I 未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が 感 災 地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594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36844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581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581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t="str">
        <f>データ!AK7</f>
        <v>-</v>
      </c>
      <c r="BJ33" s="101"/>
      <c r="BK33" s="101"/>
      <c r="BL33" s="101"/>
      <c r="BM33" s="101"/>
      <c r="BN33" s="101"/>
      <c r="BO33" s="101"/>
      <c r="BP33" s="101"/>
      <c r="BQ33" s="101"/>
      <c r="BR33" s="101"/>
      <c r="BS33" s="101"/>
      <c r="BT33" s="101"/>
      <c r="BU33" s="101"/>
      <c r="BV33" s="101"/>
      <c r="BW33" s="102"/>
      <c r="BX33" s="100">
        <f>データ!AL7</f>
        <v>104.4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t="str">
        <f>データ!AV7</f>
        <v>-</v>
      </c>
      <c r="EX33" s="101"/>
      <c r="EY33" s="101"/>
      <c r="EZ33" s="101"/>
      <c r="FA33" s="101"/>
      <c r="FB33" s="101"/>
      <c r="FC33" s="101"/>
      <c r="FD33" s="101"/>
      <c r="FE33" s="101"/>
      <c r="FF33" s="101"/>
      <c r="FG33" s="101"/>
      <c r="FH33" s="101"/>
      <c r="FI33" s="101"/>
      <c r="FJ33" s="101"/>
      <c r="FK33" s="102"/>
      <c r="FL33" s="100">
        <f>データ!AW7</f>
        <v>98.2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t="str">
        <f>データ!BG7</f>
        <v>-</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t="str">
        <f>データ!BR7</f>
        <v>-</v>
      </c>
      <c r="LZ33" s="101"/>
      <c r="MA33" s="101"/>
      <c r="MB33" s="101"/>
      <c r="MC33" s="101"/>
      <c r="MD33" s="101"/>
      <c r="ME33" s="101"/>
      <c r="MF33" s="101"/>
      <c r="MG33" s="101"/>
      <c r="MH33" s="101"/>
      <c r="MI33" s="101"/>
      <c r="MJ33" s="101"/>
      <c r="MK33" s="101"/>
      <c r="ML33" s="101"/>
      <c r="MM33" s="102"/>
      <c r="MN33" s="100">
        <f>データ!BS7</f>
        <v>85</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t="str">
        <f>データ!AP7</f>
        <v>-</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t="str">
        <f>データ!BA7</f>
        <v>-</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t="str">
        <f>データ!BL7</f>
        <v>-</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t="str">
        <f>データ!BW7</f>
        <v>-</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61882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19066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t="str">
        <f>データ!CY7</f>
        <v>-</v>
      </c>
      <c r="IL55" s="101"/>
      <c r="IM55" s="101"/>
      <c r="IN55" s="101"/>
      <c r="IO55" s="101"/>
      <c r="IP55" s="101"/>
      <c r="IQ55" s="101"/>
      <c r="IR55" s="101"/>
      <c r="IS55" s="101"/>
      <c r="IT55" s="101"/>
      <c r="IU55" s="101"/>
      <c r="IV55" s="101"/>
      <c r="IW55" s="101"/>
      <c r="IX55" s="101"/>
      <c r="IY55" s="102"/>
      <c r="IZ55" s="100">
        <f>データ!CZ7</f>
        <v>44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t="str">
        <f>データ!DJ7</f>
        <v>-</v>
      </c>
      <c r="LZ55" s="101"/>
      <c r="MA55" s="101"/>
      <c r="MB55" s="101"/>
      <c r="MC55" s="101"/>
      <c r="MD55" s="101"/>
      <c r="ME55" s="101"/>
      <c r="MF55" s="101"/>
      <c r="MG55" s="101"/>
      <c r="MH55" s="101"/>
      <c r="MI55" s="101"/>
      <c r="MJ55" s="101"/>
      <c r="MK55" s="101"/>
      <c r="ML55" s="101"/>
      <c r="MM55" s="102"/>
      <c r="MN55" s="100">
        <f>データ!DK7</f>
        <v>28.7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t="str">
        <f>データ!DD7</f>
        <v>-</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t="str">
        <f>データ!DO7</f>
        <v>-</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t="str">
        <f>データ!DU7</f>
        <v>-</v>
      </c>
      <c r="CA79" s="83"/>
      <c r="CB79" s="83"/>
      <c r="CC79" s="83"/>
      <c r="CD79" s="83"/>
      <c r="CE79" s="83"/>
      <c r="CF79" s="83"/>
      <c r="CG79" s="83"/>
      <c r="CH79" s="83"/>
      <c r="CI79" s="83"/>
      <c r="CJ79" s="83"/>
      <c r="CK79" s="83"/>
      <c r="CL79" s="83"/>
      <c r="CM79" s="83"/>
      <c r="CN79" s="83"/>
      <c r="CO79" s="83"/>
      <c r="CP79" s="83"/>
      <c r="CQ79" s="83"/>
      <c r="CR79" s="83"/>
      <c r="CS79" s="83">
        <f>データ!DV7</f>
        <v>13.3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t="str">
        <f>データ!EF7</f>
        <v>-</v>
      </c>
      <c r="GU79" s="83"/>
      <c r="GV79" s="83"/>
      <c r="GW79" s="83"/>
      <c r="GX79" s="83"/>
      <c r="GY79" s="83"/>
      <c r="GZ79" s="83"/>
      <c r="HA79" s="83"/>
      <c r="HB79" s="83"/>
      <c r="HC79" s="83"/>
      <c r="HD79" s="83"/>
      <c r="HE79" s="83"/>
      <c r="HF79" s="83"/>
      <c r="HG79" s="83"/>
      <c r="HH79" s="83"/>
      <c r="HI79" s="83"/>
      <c r="HJ79" s="83"/>
      <c r="HK79" s="83"/>
      <c r="HL79" s="83"/>
      <c r="HM79" s="83">
        <f>データ!EG7</f>
        <v>29.3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19270212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t="str">
        <f>データ!DZ7</f>
        <v>-</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t="str">
        <f>データ!EK7</f>
        <v>-</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427520</v>
      </c>
      <c r="D6" s="63">
        <f t="shared" si="2"/>
        <v>46</v>
      </c>
      <c r="E6" s="63">
        <f t="shared" si="2"/>
        <v>6</v>
      </c>
      <c r="F6" s="63">
        <f t="shared" si="2"/>
        <v>0</v>
      </c>
      <c r="G6" s="63">
        <f t="shared" si="2"/>
        <v>1</v>
      </c>
      <c r="H6" s="154" t="str">
        <f>IF(H8&lt;&gt;I8,H8,"")&amp;IF(I8&lt;&gt;J8,I8,"")&amp;"　"&amp;J8</f>
        <v>長崎県地方独立行政法人佐世保市総合医療センター　地方独立行政法人　佐世保市総合医療センター</v>
      </c>
      <c r="I6" s="155"/>
      <c r="J6" s="156"/>
      <c r="K6" s="63" t="str">
        <f t="shared" si="2"/>
        <v>地方独立行政法人</v>
      </c>
      <c r="L6" s="63" t="str">
        <f t="shared" si="2"/>
        <v>病院事業</v>
      </c>
      <c r="M6" s="63" t="str">
        <f t="shared" si="2"/>
        <v>一般病院</v>
      </c>
      <c r="N6" s="63" t="str">
        <f>N8</f>
        <v>500床以上</v>
      </c>
      <c r="O6" s="63"/>
      <c r="P6" s="63" t="str">
        <f>P8</f>
        <v>直営</v>
      </c>
      <c r="Q6" s="64">
        <f t="shared" ref="Q6:AG6" si="3">Q8</f>
        <v>30</v>
      </c>
      <c r="R6" s="63" t="str">
        <f t="shared" si="3"/>
        <v>対象</v>
      </c>
      <c r="S6" s="63" t="str">
        <f t="shared" si="3"/>
        <v>透 I 未 訓 ガ</v>
      </c>
      <c r="T6" s="63" t="str">
        <f t="shared" si="3"/>
        <v>救 臨 が 感 災 地 輪</v>
      </c>
      <c r="U6" s="64" t="str">
        <f>U8</f>
        <v>-</v>
      </c>
      <c r="V6" s="64">
        <f>V8</f>
        <v>36844</v>
      </c>
      <c r="W6" s="63" t="str">
        <f>W8</f>
        <v>非該当</v>
      </c>
      <c r="X6" s="63" t="str">
        <f t="shared" si="3"/>
        <v>７：１</v>
      </c>
      <c r="Y6" s="64">
        <f t="shared" si="3"/>
        <v>570</v>
      </c>
      <c r="Z6" s="64" t="str">
        <f t="shared" si="3"/>
        <v>-</v>
      </c>
      <c r="AA6" s="64">
        <f t="shared" si="3"/>
        <v>20</v>
      </c>
      <c r="AB6" s="64" t="str">
        <f t="shared" si="3"/>
        <v>-</v>
      </c>
      <c r="AC6" s="64">
        <f t="shared" si="3"/>
        <v>4</v>
      </c>
      <c r="AD6" s="64">
        <f t="shared" si="3"/>
        <v>594</v>
      </c>
      <c r="AE6" s="64">
        <f t="shared" si="3"/>
        <v>581</v>
      </c>
      <c r="AF6" s="64" t="str">
        <f t="shared" si="3"/>
        <v>-</v>
      </c>
      <c r="AG6" s="64">
        <f t="shared" si="3"/>
        <v>581</v>
      </c>
      <c r="AH6" s="65" t="e">
        <f>IF(AH8="-",NA(),AH8)</f>
        <v>#N/A</v>
      </c>
      <c r="AI6" s="65" t="e">
        <f t="shared" ref="AI6:AQ6" si="4">IF(AI8="-",NA(),AI8)</f>
        <v>#N/A</v>
      </c>
      <c r="AJ6" s="65" t="e">
        <f t="shared" si="4"/>
        <v>#N/A</v>
      </c>
      <c r="AK6" s="65" t="e">
        <f t="shared" si="4"/>
        <v>#N/A</v>
      </c>
      <c r="AL6" s="65">
        <f t="shared" si="4"/>
        <v>104.4</v>
      </c>
      <c r="AM6" s="65" t="e">
        <f t="shared" si="4"/>
        <v>#N/A</v>
      </c>
      <c r="AN6" s="65" t="e">
        <f t="shared" si="4"/>
        <v>#N/A</v>
      </c>
      <c r="AO6" s="65" t="e">
        <f t="shared" si="4"/>
        <v>#N/A</v>
      </c>
      <c r="AP6" s="65" t="e">
        <f t="shared" si="4"/>
        <v>#N/A</v>
      </c>
      <c r="AQ6" s="65">
        <f t="shared" si="4"/>
        <v>99.8</v>
      </c>
      <c r="AR6" s="65" t="str">
        <f>IF(AR8="-","【-】","【"&amp;SUBSTITUTE(TEXT(AR8,"#,##0.0"),"-","△")&amp;"】")</f>
        <v>【98.4】</v>
      </c>
      <c r="AS6" s="65" t="e">
        <f>IF(AS8="-",NA(),AS8)</f>
        <v>#N/A</v>
      </c>
      <c r="AT6" s="65" t="e">
        <f t="shared" ref="AT6:BB6" si="5">IF(AT8="-",NA(),AT8)</f>
        <v>#N/A</v>
      </c>
      <c r="AU6" s="65" t="e">
        <f t="shared" si="5"/>
        <v>#N/A</v>
      </c>
      <c r="AV6" s="65" t="e">
        <f t="shared" si="5"/>
        <v>#N/A</v>
      </c>
      <c r="AW6" s="65">
        <f t="shared" si="5"/>
        <v>98.2</v>
      </c>
      <c r="AX6" s="65" t="e">
        <f t="shared" si="5"/>
        <v>#N/A</v>
      </c>
      <c r="AY6" s="65" t="e">
        <f t="shared" si="5"/>
        <v>#N/A</v>
      </c>
      <c r="AZ6" s="65" t="e">
        <f t="shared" si="5"/>
        <v>#N/A</v>
      </c>
      <c r="BA6" s="65" t="e">
        <f t="shared" si="5"/>
        <v>#N/A</v>
      </c>
      <c r="BB6" s="65">
        <f t="shared" si="5"/>
        <v>93.6</v>
      </c>
      <c r="BC6" s="65" t="str">
        <f>IF(BC8="-","【-】","【"&amp;SUBSTITUTE(TEXT(BC8,"#,##0.0"),"-","△")&amp;"】")</f>
        <v>【89.5】</v>
      </c>
      <c r="BD6" s="65" t="e">
        <f>IF(BD8="-",NA(),BD8)</f>
        <v>#N/A</v>
      </c>
      <c r="BE6" s="65" t="e">
        <f t="shared" ref="BE6:BM6" si="6">IF(BE8="-",NA(),BE8)</f>
        <v>#N/A</v>
      </c>
      <c r="BF6" s="65" t="e">
        <f t="shared" si="6"/>
        <v>#N/A</v>
      </c>
      <c r="BG6" s="65" t="e">
        <f t="shared" si="6"/>
        <v>#N/A</v>
      </c>
      <c r="BH6" s="65" t="str">
        <f t="shared" si="6"/>
        <v>該当数値なし</v>
      </c>
      <c r="BI6" s="65" t="e">
        <f t="shared" si="6"/>
        <v>#N/A</v>
      </c>
      <c r="BJ6" s="65" t="e">
        <f t="shared" si="6"/>
        <v>#N/A</v>
      </c>
      <c r="BK6" s="65" t="e">
        <f t="shared" si="6"/>
        <v>#N/A</v>
      </c>
      <c r="BL6" s="65" t="e">
        <f t="shared" si="6"/>
        <v>#N/A</v>
      </c>
      <c r="BM6" s="65">
        <f t="shared" si="6"/>
        <v>33.9</v>
      </c>
      <c r="BN6" s="65" t="str">
        <f>IF(BN8="-","【-】","【"&amp;SUBSTITUTE(TEXT(BN8,"#,##0.0"),"-","△")&amp;"】")</f>
        <v>【63.6】</v>
      </c>
      <c r="BO6" s="65" t="e">
        <f>IF(BO8="-",NA(),BO8)</f>
        <v>#N/A</v>
      </c>
      <c r="BP6" s="65" t="e">
        <f t="shared" ref="BP6:BX6" si="7">IF(BP8="-",NA(),BP8)</f>
        <v>#N/A</v>
      </c>
      <c r="BQ6" s="65" t="e">
        <f t="shared" si="7"/>
        <v>#N/A</v>
      </c>
      <c r="BR6" s="65" t="e">
        <f t="shared" si="7"/>
        <v>#N/A</v>
      </c>
      <c r="BS6" s="65">
        <f t="shared" si="7"/>
        <v>85</v>
      </c>
      <c r="BT6" s="65" t="e">
        <f t="shared" si="7"/>
        <v>#N/A</v>
      </c>
      <c r="BU6" s="65" t="e">
        <f t="shared" si="7"/>
        <v>#N/A</v>
      </c>
      <c r="BV6" s="65" t="e">
        <f t="shared" si="7"/>
        <v>#N/A</v>
      </c>
      <c r="BW6" s="65" t="e">
        <f t="shared" si="7"/>
        <v>#N/A</v>
      </c>
      <c r="BX6" s="65">
        <f t="shared" si="7"/>
        <v>79.5</v>
      </c>
      <c r="BY6" s="65" t="str">
        <f>IF(BY8="-","【-】","【"&amp;SUBSTITUTE(TEXT(BY8,"#,##0.0"),"-","△")&amp;"】")</f>
        <v>【74.2】</v>
      </c>
      <c r="BZ6" s="66" t="e">
        <f>IF(BZ8="-",NA(),BZ8)</f>
        <v>#N/A</v>
      </c>
      <c r="CA6" s="66" t="e">
        <f t="shared" ref="CA6:CI6" si="8">IF(CA8="-",NA(),CA8)</f>
        <v>#N/A</v>
      </c>
      <c r="CB6" s="66" t="e">
        <f t="shared" si="8"/>
        <v>#N/A</v>
      </c>
      <c r="CC6" s="66" t="e">
        <f t="shared" si="8"/>
        <v>#N/A</v>
      </c>
      <c r="CD6" s="66">
        <f t="shared" si="8"/>
        <v>61882</v>
      </c>
      <c r="CE6" s="66" t="e">
        <f t="shared" si="8"/>
        <v>#N/A</v>
      </c>
      <c r="CF6" s="66" t="e">
        <f t="shared" si="8"/>
        <v>#N/A</v>
      </c>
      <c r="CG6" s="66" t="e">
        <f t="shared" si="8"/>
        <v>#N/A</v>
      </c>
      <c r="CH6" s="66" t="e">
        <f t="shared" si="8"/>
        <v>#N/A</v>
      </c>
      <c r="CI6" s="66">
        <f t="shared" si="8"/>
        <v>64765</v>
      </c>
      <c r="CJ6" s="65" t="str">
        <f>IF(CJ8="-","【-】","【"&amp;SUBSTITUTE(TEXT(CJ8,"#,##0"),"-","△")&amp;"】")</f>
        <v>【49,667】</v>
      </c>
      <c r="CK6" s="66" t="e">
        <f>IF(CK8="-",NA(),CK8)</f>
        <v>#N/A</v>
      </c>
      <c r="CL6" s="66" t="e">
        <f t="shared" ref="CL6:CT6" si="9">IF(CL8="-",NA(),CL8)</f>
        <v>#N/A</v>
      </c>
      <c r="CM6" s="66" t="e">
        <f t="shared" si="9"/>
        <v>#N/A</v>
      </c>
      <c r="CN6" s="66" t="e">
        <f t="shared" si="9"/>
        <v>#N/A</v>
      </c>
      <c r="CO6" s="66">
        <f t="shared" si="9"/>
        <v>19066</v>
      </c>
      <c r="CP6" s="66" t="e">
        <f t="shared" si="9"/>
        <v>#N/A</v>
      </c>
      <c r="CQ6" s="66" t="e">
        <f t="shared" si="9"/>
        <v>#N/A</v>
      </c>
      <c r="CR6" s="66" t="e">
        <f t="shared" si="9"/>
        <v>#N/A</v>
      </c>
      <c r="CS6" s="66" t="e">
        <f t="shared" si="9"/>
        <v>#N/A</v>
      </c>
      <c r="CT6" s="66">
        <f t="shared" si="9"/>
        <v>17680</v>
      </c>
      <c r="CU6" s="65" t="str">
        <f>IF(CU8="-","【-】","【"&amp;SUBSTITUTE(TEXT(CU8,"#,##0"),"-","△")&amp;"】")</f>
        <v>【13,758】</v>
      </c>
      <c r="CV6" s="65" t="e">
        <f>IF(CV8="-",NA(),CV8)</f>
        <v>#N/A</v>
      </c>
      <c r="CW6" s="65" t="e">
        <f t="shared" ref="CW6:DE6" si="10">IF(CW8="-",NA(),CW8)</f>
        <v>#N/A</v>
      </c>
      <c r="CX6" s="65" t="e">
        <f t="shared" si="10"/>
        <v>#N/A</v>
      </c>
      <c r="CY6" s="65" t="e">
        <f t="shared" si="10"/>
        <v>#N/A</v>
      </c>
      <c r="CZ6" s="65">
        <f t="shared" si="10"/>
        <v>44</v>
      </c>
      <c r="DA6" s="65" t="e">
        <f t="shared" si="10"/>
        <v>#N/A</v>
      </c>
      <c r="DB6" s="65" t="e">
        <f t="shared" si="10"/>
        <v>#N/A</v>
      </c>
      <c r="DC6" s="65" t="e">
        <f t="shared" si="10"/>
        <v>#N/A</v>
      </c>
      <c r="DD6" s="65" t="e">
        <f t="shared" si="10"/>
        <v>#N/A</v>
      </c>
      <c r="DE6" s="65">
        <f t="shared" si="10"/>
        <v>49.2</v>
      </c>
      <c r="DF6" s="65" t="str">
        <f>IF(DF8="-","【-】","【"&amp;SUBSTITUTE(TEXT(DF8,"#,##0.0"),"-","△")&amp;"】")</f>
        <v>【55.2】</v>
      </c>
      <c r="DG6" s="65" t="e">
        <f>IF(DG8="-",NA(),DG8)</f>
        <v>#N/A</v>
      </c>
      <c r="DH6" s="65" t="e">
        <f t="shared" ref="DH6:DP6" si="11">IF(DH8="-",NA(),DH8)</f>
        <v>#N/A</v>
      </c>
      <c r="DI6" s="65" t="e">
        <f t="shared" si="11"/>
        <v>#N/A</v>
      </c>
      <c r="DJ6" s="65" t="e">
        <f t="shared" si="11"/>
        <v>#N/A</v>
      </c>
      <c r="DK6" s="65">
        <f t="shared" si="11"/>
        <v>28.7</v>
      </c>
      <c r="DL6" s="65" t="e">
        <f t="shared" si="11"/>
        <v>#N/A</v>
      </c>
      <c r="DM6" s="65" t="e">
        <f t="shared" si="11"/>
        <v>#N/A</v>
      </c>
      <c r="DN6" s="65" t="e">
        <f t="shared" si="11"/>
        <v>#N/A</v>
      </c>
      <c r="DO6" s="65" t="e">
        <f t="shared" si="11"/>
        <v>#N/A</v>
      </c>
      <c r="DP6" s="65">
        <f t="shared" si="11"/>
        <v>27.4</v>
      </c>
      <c r="DQ6" s="65" t="str">
        <f>IF(DQ8="-","【-】","【"&amp;SUBSTITUTE(TEXT(DQ8,"#,##0.0"),"-","△")&amp;"】")</f>
        <v>【24.1】</v>
      </c>
      <c r="DR6" s="65" t="e">
        <f>IF(DR8="-",NA(),DR8)</f>
        <v>#N/A</v>
      </c>
      <c r="DS6" s="65" t="e">
        <f t="shared" ref="DS6:EA6" si="12">IF(DS8="-",NA(),DS8)</f>
        <v>#N/A</v>
      </c>
      <c r="DT6" s="65" t="e">
        <f t="shared" si="12"/>
        <v>#N/A</v>
      </c>
      <c r="DU6" s="65" t="e">
        <f t="shared" si="12"/>
        <v>#N/A</v>
      </c>
      <c r="DV6" s="65">
        <f t="shared" si="12"/>
        <v>13.3</v>
      </c>
      <c r="DW6" s="65" t="e">
        <f t="shared" si="12"/>
        <v>#N/A</v>
      </c>
      <c r="DX6" s="65" t="e">
        <f t="shared" si="12"/>
        <v>#N/A</v>
      </c>
      <c r="DY6" s="65" t="e">
        <f t="shared" si="12"/>
        <v>#N/A</v>
      </c>
      <c r="DZ6" s="65" t="e">
        <f t="shared" si="12"/>
        <v>#N/A</v>
      </c>
      <c r="EA6" s="65">
        <f t="shared" si="12"/>
        <v>51.2</v>
      </c>
      <c r="EB6" s="65" t="str">
        <f>IF(EB8="-","【-】","【"&amp;SUBSTITUTE(TEXT(EB8,"#,##0.0"),"-","△")&amp;"】")</f>
        <v>【50.7】</v>
      </c>
      <c r="EC6" s="65" t="e">
        <f>IF(EC8="-",NA(),EC8)</f>
        <v>#N/A</v>
      </c>
      <c r="ED6" s="65" t="e">
        <f t="shared" ref="ED6:EL6" si="13">IF(ED8="-",NA(),ED8)</f>
        <v>#N/A</v>
      </c>
      <c r="EE6" s="65" t="e">
        <f t="shared" si="13"/>
        <v>#N/A</v>
      </c>
      <c r="EF6" s="65" t="e">
        <f t="shared" si="13"/>
        <v>#N/A</v>
      </c>
      <c r="EG6" s="65">
        <f t="shared" si="13"/>
        <v>29.3</v>
      </c>
      <c r="EH6" s="65" t="e">
        <f t="shared" si="13"/>
        <v>#N/A</v>
      </c>
      <c r="EI6" s="65" t="e">
        <f t="shared" si="13"/>
        <v>#N/A</v>
      </c>
      <c r="EJ6" s="65" t="e">
        <f t="shared" si="13"/>
        <v>#N/A</v>
      </c>
      <c r="EK6" s="65" t="e">
        <f t="shared" si="13"/>
        <v>#N/A</v>
      </c>
      <c r="EL6" s="65">
        <f t="shared" si="13"/>
        <v>64.3</v>
      </c>
      <c r="EM6" s="65" t="str">
        <f>IF(EM8="-","【-】","【"&amp;SUBSTITUTE(TEXT(EM8,"#,##0.0"),"-","△")&amp;"】")</f>
        <v>【65.7】</v>
      </c>
      <c r="EN6" s="66" t="e">
        <f>IF(EN8="-",NA(),EN8)</f>
        <v>#N/A</v>
      </c>
      <c r="EO6" s="66" t="e">
        <f t="shared" ref="EO6:EW6" si="14">IF(EO8="-",NA(),EO8)</f>
        <v>#N/A</v>
      </c>
      <c r="EP6" s="66" t="e">
        <f t="shared" si="14"/>
        <v>#N/A</v>
      </c>
      <c r="EQ6" s="66" t="e">
        <f t="shared" si="14"/>
        <v>#N/A</v>
      </c>
      <c r="ER6" s="66">
        <f t="shared" si="14"/>
        <v>19270212</v>
      </c>
      <c r="ES6" s="66" t="e">
        <f t="shared" si="14"/>
        <v>#N/A</v>
      </c>
      <c r="ET6" s="66" t="e">
        <f t="shared" si="14"/>
        <v>#N/A</v>
      </c>
      <c r="EU6" s="66" t="e">
        <f t="shared" si="14"/>
        <v>#N/A</v>
      </c>
      <c r="EV6" s="66" t="e">
        <f t="shared" si="14"/>
        <v>#N/A</v>
      </c>
      <c r="EW6" s="66">
        <f t="shared" si="14"/>
        <v>51669762</v>
      </c>
      <c r="EX6" s="66" t="str">
        <f>IF(EX8="-","【-】","【"&amp;SUBSTITUTE(TEXT(EX8,"#,##0"),"-","△")&amp;"】")</f>
        <v>【44,050,160】</v>
      </c>
    </row>
    <row r="7" spans="1:154" s="67" customFormat="1">
      <c r="A7" s="48" t="s">
        <v>122</v>
      </c>
      <c r="B7" s="63">
        <f t="shared" ref="B7:AG7" si="15">B8</f>
        <v>2016</v>
      </c>
      <c r="C7" s="63">
        <f t="shared" si="15"/>
        <v>427520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30</v>
      </c>
      <c r="R7" s="63" t="str">
        <f t="shared" si="15"/>
        <v>対象</v>
      </c>
      <c r="S7" s="63" t="str">
        <f t="shared" si="15"/>
        <v>透 I 未 訓 ガ</v>
      </c>
      <c r="T7" s="63" t="str">
        <f t="shared" si="15"/>
        <v>救 臨 が 感 災 地 輪</v>
      </c>
      <c r="U7" s="64" t="str">
        <f>U8</f>
        <v>-</v>
      </c>
      <c r="V7" s="64">
        <f>V8</f>
        <v>36844</v>
      </c>
      <c r="W7" s="63" t="str">
        <f>W8</f>
        <v>非該当</v>
      </c>
      <c r="X7" s="63" t="str">
        <f t="shared" si="15"/>
        <v>７：１</v>
      </c>
      <c r="Y7" s="64">
        <f t="shared" si="15"/>
        <v>570</v>
      </c>
      <c r="Z7" s="64" t="str">
        <f t="shared" si="15"/>
        <v>-</v>
      </c>
      <c r="AA7" s="64">
        <f t="shared" si="15"/>
        <v>20</v>
      </c>
      <c r="AB7" s="64" t="str">
        <f t="shared" si="15"/>
        <v>-</v>
      </c>
      <c r="AC7" s="64">
        <f t="shared" si="15"/>
        <v>4</v>
      </c>
      <c r="AD7" s="64">
        <f t="shared" si="15"/>
        <v>594</v>
      </c>
      <c r="AE7" s="64">
        <f t="shared" si="15"/>
        <v>581</v>
      </c>
      <c r="AF7" s="64" t="str">
        <f t="shared" si="15"/>
        <v>-</v>
      </c>
      <c r="AG7" s="64">
        <f t="shared" si="15"/>
        <v>581</v>
      </c>
      <c r="AH7" s="65" t="str">
        <f>AH8</f>
        <v>-</v>
      </c>
      <c r="AI7" s="65" t="str">
        <f t="shared" ref="AI7:AQ7" si="16">AI8</f>
        <v>-</v>
      </c>
      <c r="AJ7" s="65" t="str">
        <f t="shared" si="16"/>
        <v>-</v>
      </c>
      <c r="AK7" s="65" t="str">
        <f t="shared" si="16"/>
        <v>-</v>
      </c>
      <c r="AL7" s="65">
        <f t="shared" si="16"/>
        <v>104.4</v>
      </c>
      <c r="AM7" s="65" t="str">
        <f t="shared" si="16"/>
        <v>-</v>
      </c>
      <c r="AN7" s="65" t="str">
        <f t="shared" si="16"/>
        <v>-</v>
      </c>
      <c r="AO7" s="65" t="str">
        <f t="shared" si="16"/>
        <v>-</v>
      </c>
      <c r="AP7" s="65" t="str">
        <f t="shared" si="16"/>
        <v>-</v>
      </c>
      <c r="AQ7" s="65">
        <f t="shared" si="16"/>
        <v>99.8</v>
      </c>
      <c r="AR7" s="65"/>
      <c r="AS7" s="65" t="str">
        <f>AS8</f>
        <v>-</v>
      </c>
      <c r="AT7" s="65" t="str">
        <f t="shared" ref="AT7:BB7" si="17">AT8</f>
        <v>-</v>
      </c>
      <c r="AU7" s="65" t="str">
        <f t="shared" si="17"/>
        <v>-</v>
      </c>
      <c r="AV7" s="65" t="str">
        <f t="shared" si="17"/>
        <v>-</v>
      </c>
      <c r="AW7" s="65">
        <f t="shared" si="17"/>
        <v>98.2</v>
      </c>
      <c r="AX7" s="65" t="str">
        <f t="shared" si="17"/>
        <v>-</v>
      </c>
      <c r="AY7" s="65" t="str">
        <f t="shared" si="17"/>
        <v>-</v>
      </c>
      <c r="AZ7" s="65" t="str">
        <f t="shared" si="17"/>
        <v>-</v>
      </c>
      <c r="BA7" s="65" t="str">
        <f t="shared" si="17"/>
        <v>-</v>
      </c>
      <c r="BB7" s="65">
        <f t="shared" si="17"/>
        <v>93.6</v>
      </c>
      <c r="BC7" s="65"/>
      <c r="BD7" s="65" t="str">
        <f>BD8</f>
        <v>-</v>
      </c>
      <c r="BE7" s="65" t="str">
        <f t="shared" ref="BE7:BM7" si="18">BE8</f>
        <v>-</v>
      </c>
      <c r="BF7" s="65" t="str">
        <f t="shared" si="18"/>
        <v>-</v>
      </c>
      <c r="BG7" s="65" t="str">
        <f t="shared" si="18"/>
        <v>-</v>
      </c>
      <c r="BH7" s="65" t="str">
        <f t="shared" si="18"/>
        <v>該当数値なし</v>
      </c>
      <c r="BI7" s="65" t="str">
        <f t="shared" si="18"/>
        <v>-</v>
      </c>
      <c r="BJ7" s="65" t="str">
        <f t="shared" si="18"/>
        <v>-</v>
      </c>
      <c r="BK7" s="65" t="str">
        <f t="shared" si="18"/>
        <v>-</v>
      </c>
      <c r="BL7" s="65" t="str">
        <f t="shared" si="18"/>
        <v>-</v>
      </c>
      <c r="BM7" s="65">
        <f t="shared" si="18"/>
        <v>33.9</v>
      </c>
      <c r="BN7" s="65"/>
      <c r="BO7" s="65" t="str">
        <f>BO8</f>
        <v>-</v>
      </c>
      <c r="BP7" s="65" t="str">
        <f t="shared" ref="BP7:BX7" si="19">BP8</f>
        <v>-</v>
      </c>
      <c r="BQ7" s="65" t="str">
        <f t="shared" si="19"/>
        <v>-</v>
      </c>
      <c r="BR7" s="65" t="str">
        <f t="shared" si="19"/>
        <v>-</v>
      </c>
      <c r="BS7" s="65">
        <f t="shared" si="19"/>
        <v>85</v>
      </c>
      <c r="BT7" s="65" t="str">
        <f t="shared" si="19"/>
        <v>-</v>
      </c>
      <c r="BU7" s="65" t="str">
        <f t="shared" si="19"/>
        <v>-</v>
      </c>
      <c r="BV7" s="65" t="str">
        <f t="shared" si="19"/>
        <v>-</v>
      </c>
      <c r="BW7" s="65" t="str">
        <f t="shared" si="19"/>
        <v>-</v>
      </c>
      <c r="BX7" s="65">
        <f t="shared" si="19"/>
        <v>79.5</v>
      </c>
      <c r="BY7" s="65"/>
      <c r="BZ7" s="66" t="str">
        <f>BZ8</f>
        <v>-</v>
      </c>
      <c r="CA7" s="66" t="str">
        <f t="shared" ref="CA7:CI7" si="20">CA8</f>
        <v>-</v>
      </c>
      <c r="CB7" s="66" t="str">
        <f t="shared" si="20"/>
        <v>-</v>
      </c>
      <c r="CC7" s="66" t="str">
        <f t="shared" si="20"/>
        <v>-</v>
      </c>
      <c r="CD7" s="66">
        <f t="shared" si="20"/>
        <v>61882</v>
      </c>
      <c r="CE7" s="66" t="str">
        <f t="shared" si="20"/>
        <v>-</v>
      </c>
      <c r="CF7" s="66" t="str">
        <f t="shared" si="20"/>
        <v>-</v>
      </c>
      <c r="CG7" s="66" t="str">
        <f t="shared" si="20"/>
        <v>-</v>
      </c>
      <c r="CH7" s="66" t="str">
        <f t="shared" si="20"/>
        <v>-</v>
      </c>
      <c r="CI7" s="66">
        <f t="shared" si="20"/>
        <v>64765</v>
      </c>
      <c r="CJ7" s="65"/>
      <c r="CK7" s="66" t="str">
        <f>CK8</f>
        <v>-</v>
      </c>
      <c r="CL7" s="66" t="str">
        <f t="shared" ref="CL7:CT7" si="21">CL8</f>
        <v>-</v>
      </c>
      <c r="CM7" s="66" t="str">
        <f t="shared" si="21"/>
        <v>-</v>
      </c>
      <c r="CN7" s="66" t="str">
        <f t="shared" si="21"/>
        <v>-</v>
      </c>
      <c r="CO7" s="66">
        <f t="shared" si="21"/>
        <v>19066</v>
      </c>
      <c r="CP7" s="66" t="str">
        <f t="shared" si="21"/>
        <v>-</v>
      </c>
      <c r="CQ7" s="66" t="str">
        <f t="shared" si="21"/>
        <v>-</v>
      </c>
      <c r="CR7" s="66" t="str">
        <f t="shared" si="21"/>
        <v>-</v>
      </c>
      <c r="CS7" s="66" t="str">
        <f t="shared" si="21"/>
        <v>-</v>
      </c>
      <c r="CT7" s="66">
        <f t="shared" si="21"/>
        <v>17680</v>
      </c>
      <c r="CU7" s="65"/>
      <c r="CV7" s="65" t="str">
        <f>CV8</f>
        <v>-</v>
      </c>
      <c r="CW7" s="65" t="str">
        <f t="shared" ref="CW7:DE7" si="22">CW8</f>
        <v>-</v>
      </c>
      <c r="CX7" s="65" t="str">
        <f t="shared" si="22"/>
        <v>-</v>
      </c>
      <c r="CY7" s="65" t="str">
        <f t="shared" si="22"/>
        <v>-</v>
      </c>
      <c r="CZ7" s="65">
        <f t="shared" si="22"/>
        <v>44</v>
      </c>
      <c r="DA7" s="65" t="str">
        <f t="shared" si="22"/>
        <v>-</v>
      </c>
      <c r="DB7" s="65" t="str">
        <f t="shared" si="22"/>
        <v>-</v>
      </c>
      <c r="DC7" s="65" t="str">
        <f t="shared" si="22"/>
        <v>-</v>
      </c>
      <c r="DD7" s="65" t="str">
        <f t="shared" si="22"/>
        <v>-</v>
      </c>
      <c r="DE7" s="65">
        <f t="shared" si="22"/>
        <v>49.2</v>
      </c>
      <c r="DF7" s="65"/>
      <c r="DG7" s="65" t="str">
        <f>DG8</f>
        <v>-</v>
      </c>
      <c r="DH7" s="65" t="str">
        <f t="shared" ref="DH7:DP7" si="23">DH8</f>
        <v>-</v>
      </c>
      <c r="DI7" s="65" t="str">
        <f t="shared" si="23"/>
        <v>-</v>
      </c>
      <c r="DJ7" s="65" t="str">
        <f t="shared" si="23"/>
        <v>-</v>
      </c>
      <c r="DK7" s="65">
        <f t="shared" si="23"/>
        <v>28.7</v>
      </c>
      <c r="DL7" s="65" t="str">
        <f t="shared" si="23"/>
        <v>-</v>
      </c>
      <c r="DM7" s="65" t="str">
        <f t="shared" si="23"/>
        <v>-</v>
      </c>
      <c r="DN7" s="65" t="str">
        <f t="shared" si="23"/>
        <v>-</v>
      </c>
      <c r="DO7" s="65" t="str">
        <f t="shared" si="23"/>
        <v>-</v>
      </c>
      <c r="DP7" s="65">
        <f t="shared" si="23"/>
        <v>27.4</v>
      </c>
      <c r="DQ7" s="65"/>
      <c r="DR7" s="65" t="str">
        <f>DR8</f>
        <v>-</v>
      </c>
      <c r="DS7" s="65" t="str">
        <f t="shared" ref="DS7:EA7" si="24">DS8</f>
        <v>-</v>
      </c>
      <c r="DT7" s="65" t="str">
        <f t="shared" si="24"/>
        <v>-</v>
      </c>
      <c r="DU7" s="65" t="str">
        <f t="shared" si="24"/>
        <v>-</v>
      </c>
      <c r="DV7" s="65">
        <f t="shared" si="24"/>
        <v>13.3</v>
      </c>
      <c r="DW7" s="65" t="str">
        <f t="shared" si="24"/>
        <v>-</v>
      </c>
      <c r="DX7" s="65" t="str">
        <f t="shared" si="24"/>
        <v>-</v>
      </c>
      <c r="DY7" s="65" t="str">
        <f t="shared" si="24"/>
        <v>-</v>
      </c>
      <c r="DZ7" s="65" t="str">
        <f t="shared" si="24"/>
        <v>-</v>
      </c>
      <c r="EA7" s="65">
        <f t="shared" si="24"/>
        <v>51.2</v>
      </c>
      <c r="EB7" s="65"/>
      <c r="EC7" s="65" t="str">
        <f>EC8</f>
        <v>-</v>
      </c>
      <c r="ED7" s="65" t="str">
        <f t="shared" ref="ED7:EL7" si="25">ED8</f>
        <v>-</v>
      </c>
      <c r="EE7" s="65" t="str">
        <f t="shared" si="25"/>
        <v>-</v>
      </c>
      <c r="EF7" s="65" t="str">
        <f t="shared" si="25"/>
        <v>-</v>
      </c>
      <c r="EG7" s="65">
        <f t="shared" si="25"/>
        <v>29.3</v>
      </c>
      <c r="EH7" s="65" t="str">
        <f t="shared" si="25"/>
        <v>-</v>
      </c>
      <c r="EI7" s="65" t="str">
        <f t="shared" si="25"/>
        <v>-</v>
      </c>
      <c r="EJ7" s="65" t="str">
        <f t="shared" si="25"/>
        <v>-</v>
      </c>
      <c r="EK7" s="65" t="str">
        <f t="shared" si="25"/>
        <v>-</v>
      </c>
      <c r="EL7" s="65">
        <f t="shared" si="25"/>
        <v>64.3</v>
      </c>
      <c r="EM7" s="65"/>
      <c r="EN7" s="66" t="str">
        <f>EN8</f>
        <v>-</v>
      </c>
      <c r="EO7" s="66" t="str">
        <f t="shared" ref="EO7:EW7" si="26">EO8</f>
        <v>-</v>
      </c>
      <c r="EP7" s="66" t="str">
        <f t="shared" si="26"/>
        <v>-</v>
      </c>
      <c r="EQ7" s="66" t="str">
        <f t="shared" si="26"/>
        <v>-</v>
      </c>
      <c r="ER7" s="66">
        <f t="shared" si="26"/>
        <v>19270212</v>
      </c>
      <c r="ES7" s="66" t="str">
        <f t="shared" si="26"/>
        <v>-</v>
      </c>
      <c r="ET7" s="66" t="str">
        <f t="shared" si="26"/>
        <v>-</v>
      </c>
      <c r="EU7" s="66" t="str">
        <f t="shared" si="26"/>
        <v>-</v>
      </c>
      <c r="EV7" s="66" t="str">
        <f t="shared" si="26"/>
        <v>-</v>
      </c>
      <c r="EW7" s="66">
        <f t="shared" si="26"/>
        <v>51669762</v>
      </c>
      <c r="EX7" s="66"/>
    </row>
    <row r="8" spans="1:154" s="67" customFormat="1">
      <c r="A8" s="48"/>
      <c r="B8" s="68">
        <v>2016</v>
      </c>
      <c r="C8" s="68">
        <v>427520</v>
      </c>
      <c r="D8" s="68">
        <v>46</v>
      </c>
      <c r="E8" s="68">
        <v>6</v>
      </c>
      <c r="F8" s="68">
        <v>0</v>
      </c>
      <c r="G8" s="68">
        <v>1</v>
      </c>
      <c r="H8" s="68" t="s">
        <v>123</v>
      </c>
      <c r="I8" s="68" t="s">
        <v>124</v>
      </c>
      <c r="J8" s="68" t="s">
        <v>125</v>
      </c>
      <c r="K8" s="68" t="s">
        <v>126</v>
      </c>
      <c r="L8" s="68" t="s">
        <v>127</v>
      </c>
      <c r="M8" s="68" t="s">
        <v>128</v>
      </c>
      <c r="N8" s="68" t="s">
        <v>129</v>
      </c>
      <c r="O8" s="68"/>
      <c r="P8" s="68" t="s">
        <v>130</v>
      </c>
      <c r="Q8" s="69">
        <v>30</v>
      </c>
      <c r="R8" s="68" t="s">
        <v>131</v>
      </c>
      <c r="S8" s="68" t="s">
        <v>132</v>
      </c>
      <c r="T8" s="68" t="s">
        <v>133</v>
      </c>
      <c r="U8" s="69" t="s">
        <v>134</v>
      </c>
      <c r="V8" s="69">
        <v>36844</v>
      </c>
      <c r="W8" s="68" t="s">
        <v>135</v>
      </c>
      <c r="X8" s="70" t="s">
        <v>136</v>
      </c>
      <c r="Y8" s="69">
        <v>570</v>
      </c>
      <c r="Z8" s="69" t="s">
        <v>134</v>
      </c>
      <c r="AA8" s="69">
        <v>20</v>
      </c>
      <c r="AB8" s="69" t="s">
        <v>134</v>
      </c>
      <c r="AC8" s="69">
        <v>4</v>
      </c>
      <c r="AD8" s="69">
        <v>594</v>
      </c>
      <c r="AE8" s="69">
        <v>581</v>
      </c>
      <c r="AF8" s="69" t="s">
        <v>134</v>
      </c>
      <c r="AG8" s="69">
        <v>581</v>
      </c>
      <c r="AH8" s="71" t="s">
        <v>134</v>
      </c>
      <c r="AI8" s="71" t="s">
        <v>134</v>
      </c>
      <c r="AJ8" s="71" t="s">
        <v>134</v>
      </c>
      <c r="AK8" s="71" t="s">
        <v>134</v>
      </c>
      <c r="AL8" s="71">
        <v>104.4</v>
      </c>
      <c r="AM8" s="71" t="s">
        <v>134</v>
      </c>
      <c r="AN8" s="71" t="s">
        <v>134</v>
      </c>
      <c r="AO8" s="71" t="s">
        <v>134</v>
      </c>
      <c r="AP8" s="71" t="s">
        <v>134</v>
      </c>
      <c r="AQ8" s="71">
        <v>99.8</v>
      </c>
      <c r="AR8" s="71">
        <v>98.4</v>
      </c>
      <c r="AS8" s="71" t="s">
        <v>134</v>
      </c>
      <c r="AT8" s="71" t="s">
        <v>134</v>
      </c>
      <c r="AU8" s="71" t="s">
        <v>134</v>
      </c>
      <c r="AV8" s="71" t="s">
        <v>134</v>
      </c>
      <c r="AW8" s="71">
        <v>98.2</v>
      </c>
      <c r="AX8" s="71" t="s">
        <v>134</v>
      </c>
      <c r="AY8" s="71" t="s">
        <v>134</v>
      </c>
      <c r="AZ8" s="71" t="s">
        <v>134</v>
      </c>
      <c r="BA8" s="71" t="s">
        <v>134</v>
      </c>
      <c r="BB8" s="71">
        <v>93.6</v>
      </c>
      <c r="BC8" s="71">
        <v>89.5</v>
      </c>
      <c r="BD8" s="72" t="s">
        <v>134</v>
      </c>
      <c r="BE8" s="72" t="s">
        <v>134</v>
      </c>
      <c r="BF8" s="72" t="s">
        <v>134</v>
      </c>
      <c r="BG8" s="72" t="s">
        <v>134</v>
      </c>
      <c r="BH8" s="72" t="s">
        <v>137</v>
      </c>
      <c r="BI8" s="72" t="s">
        <v>134</v>
      </c>
      <c r="BJ8" s="72" t="s">
        <v>134</v>
      </c>
      <c r="BK8" s="72" t="s">
        <v>134</v>
      </c>
      <c r="BL8" s="72" t="s">
        <v>134</v>
      </c>
      <c r="BM8" s="72">
        <v>33.9</v>
      </c>
      <c r="BN8" s="72">
        <v>63.6</v>
      </c>
      <c r="BO8" s="71" t="s">
        <v>134</v>
      </c>
      <c r="BP8" s="71" t="s">
        <v>134</v>
      </c>
      <c r="BQ8" s="71" t="s">
        <v>134</v>
      </c>
      <c r="BR8" s="71" t="s">
        <v>134</v>
      </c>
      <c r="BS8" s="71">
        <v>85</v>
      </c>
      <c r="BT8" s="71" t="s">
        <v>134</v>
      </c>
      <c r="BU8" s="71" t="s">
        <v>134</v>
      </c>
      <c r="BV8" s="71" t="s">
        <v>134</v>
      </c>
      <c r="BW8" s="71" t="s">
        <v>134</v>
      </c>
      <c r="BX8" s="71">
        <v>79.5</v>
      </c>
      <c r="BY8" s="71">
        <v>74.2</v>
      </c>
      <c r="BZ8" s="72" t="s">
        <v>134</v>
      </c>
      <c r="CA8" s="72" t="s">
        <v>134</v>
      </c>
      <c r="CB8" s="72" t="s">
        <v>134</v>
      </c>
      <c r="CC8" s="72" t="s">
        <v>134</v>
      </c>
      <c r="CD8" s="72">
        <v>61882</v>
      </c>
      <c r="CE8" s="72" t="s">
        <v>134</v>
      </c>
      <c r="CF8" s="72" t="s">
        <v>134</v>
      </c>
      <c r="CG8" s="72" t="s">
        <v>134</v>
      </c>
      <c r="CH8" s="72" t="s">
        <v>134</v>
      </c>
      <c r="CI8" s="72">
        <v>64765</v>
      </c>
      <c r="CJ8" s="71">
        <v>49667</v>
      </c>
      <c r="CK8" s="72" t="s">
        <v>134</v>
      </c>
      <c r="CL8" s="72" t="s">
        <v>134</v>
      </c>
      <c r="CM8" s="72" t="s">
        <v>134</v>
      </c>
      <c r="CN8" s="72" t="s">
        <v>134</v>
      </c>
      <c r="CO8" s="72">
        <v>19066</v>
      </c>
      <c r="CP8" s="72" t="s">
        <v>134</v>
      </c>
      <c r="CQ8" s="72" t="s">
        <v>134</v>
      </c>
      <c r="CR8" s="72" t="s">
        <v>134</v>
      </c>
      <c r="CS8" s="72" t="s">
        <v>134</v>
      </c>
      <c r="CT8" s="72">
        <v>17680</v>
      </c>
      <c r="CU8" s="71">
        <v>13758</v>
      </c>
      <c r="CV8" s="72" t="s">
        <v>134</v>
      </c>
      <c r="CW8" s="72" t="s">
        <v>134</v>
      </c>
      <c r="CX8" s="72" t="s">
        <v>134</v>
      </c>
      <c r="CY8" s="72" t="s">
        <v>134</v>
      </c>
      <c r="CZ8" s="72">
        <v>44</v>
      </c>
      <c r="DA8" s="72" t="s">
        <v>134</v>
      </c>
      <c r="DB8" s="72" t="s">
        <v>134</v>
      </c>
      <c r="DC8" s="72" t="s">
        <v>134</v>
      </c>
      <c r="DD8" s="72" t="s">
        <v>134</v>
      </c>
      <c r="DE8" s="72">
        <v>49.2</v>
      </c>
      <c r="DF8" s="72">
        <v>55.2</v>
      </c>
      <c r="DG8" s="72" t="s">
        <v>134</v>
      </c>
      <c r="DH8" s="72" t="s">
        <v>134</v>
      </c>
      <c r="DI8" s="72" t="s">
        <v>134</v>
      </c>
      <c r="DJ8" s="72" t="s">
        <v>134</v>
      </c>
      <c r="DK8" s="72">
        <v>28.7</v>
      </c>
      <c r="DL8" s="72" t="s">
        <v>134</v>
      </c>
      <c r="DM8" s="72" t="s">
        <v>134</v>
      </c>
      <c r="DN8" s="72" t="s">
        <v>134</v>
      </c>
      <c r="DO8" s="72" t="s">
        <v>134</v>
      </c>
      <c r="DP8" s="72">
        <v>27.4</v>
      </c>
      <c r="DQ8" s="72">
        <v>24.1</v>
      </c>
      <c r="DR8" s="71" t="s">
        <v>134</v>
      </c>
      <c r="DS8" s="71" t="s">
        <v>134</v>
      </c>
      <c r="DT8" s="71" t="s">
        <v>134</v>
      </c>
      <c r="DU8" s="71" t="s">
        <v>134</v>
      </c>
      <c r="DV8" s="71">
        <v>13.3</v>
      </c>
      <c r="DW8" s="71" t="s">
        <v>134</v>
      </c>
      <c r="DX8" s="71" t="s">
        <v>134</v>
      </c>
      <c r="DY8" s="71" t="s">
        <v>134</v>
      </c>
      <c r="DZ8" s="71" t="s">
        <v>134</v>
      </c>
      <c r="EA8" s="71">
        <v>51.2</v>
      </c>
      <c r="EB8" s="71">
        <v>50.7</v>
      </c>
      <c r="EC8" s="71" t="s">
        <v>134</v>
      </c>
      <c r="ED8" s="71" t="s">
        <v>134</v>
      </c>
      <c r="EE8" s="71" t="s">
        <v>134</v>
      </c>
      <c r="EF8" s="71" t="s">
        <v>134</v>
      </c>
      <c r="EG8" s="71">
        <v>29.3</v>
      </c>
      <c r="EH8" s="71" t="s">
        <v>134</v>
      </c>
      <c r="EI8" s="71" t="s">
        <v>134</v>
      </c>
      <c r="EJ8" s="71" t="s">
        <v>134</v>
      </c>
      <c r="EK8" s="71" t="s">
        <v>134</v>
      </c>
      <c r="EL8" s="71">
        <v>64.3</v>
      </c>
      <c r="EM8" s="71">
        <v>65.7</v>
      </c>
      <c r="EN8" s="72" t="s">
        <v>134</v>
      </c>
      <c r="EO8" s="72" t="s">
        <v>134</v>
      </c>
      <c r="EP8" s="72" t="s">
        <v>134</v>
      </c>
      <c r="EQ8" s="72" t="s">
        <v>134</v>
      </c>
      <c r="ER8" s="72">
        <v>19270212</v>
      </c>
      <c r="ES8" s="72" t="s">
        <v>134</v>
      </c>
      <c r="ET8" s="72" t="s">
        <v>134</v>
      </c>
      <c r="EU8" s="72" t="s">
        <v>134</v>
      </c>
      <c r="EV8" s="72" t="s">
        <v>134</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篠﨑紀子</cp:lastModifiedBy>
  <cp:lastPrinted>2018-09-30T23:26:25Z</cp:lastPrinted>
  <dcterms:created xsi:type="dcterms:W3CDTF">2018-06-14T04:26:42Z</dcterms:created>
  <dcterms:modified xsi:type="dcterms:W3CDTF">2018-09-30T23:26:36Z</dcterms:modified>
  <cp:category/>
</cp:coreProperties>
</file>