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10 地域政策課\商工観光係\公営企業関係\公営企業決算統計\28年度（29年度報告）\経営戦略等\"/>
    </mc:Choice>
  </mc:AlternateContent>
  <workbookProtection workbookPassword="B319" lockStructure="1"/>
  <bookViews>
    <workbookView xWindow="240" yWindow="60" windowWidth="14940" windowHeight="7875"/>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DX7" i="5"/>
  <c r="LJ77" i="4" s="1"/>
  <c r="DW7" i="5"/>
  <c r="KV77" i="4" s="1"/>
  <c r="DV7" i="5"/>
  <c r="DJ7" i="5"/>
  <c r="DI7" i="5"/>
  <c r="CV7" i="5"/>
  <c r="CU7" i="5"/>
  <c r="CT7" i="5"/>
  <c r="CS7" i="5"/>
  <c r="CR7" i="5"/>
  <c r="CQ7" i="5"/>
  <c r="CP7" i="5"/>
  <c r="LX53" i="4" s="1"/>
  <c r="CO7" i="5"/>
  <c r="LJ53" i="4" s="1"/>
  <c r="CN7" i="5"/>
  <c r="KV53" i="4" s="1"/>
  <c r="CM7" i="5"/>
  <c r="CK7" i="5"/>
  <c r="IX54" i="4" s="1"/>
  <c r="CJ7" i="5"/>
  <c r="IJ54" i="4" s="1"/>
  <c r="CI7" i="5"/>
  <c r="HV54" i="4" s="1"/>
  <c r="CH7" i="5"/>
  <c r="CG7" i="5"/>
  <c r="GT54" i="4" s="1"/>
  <c r="CF7" i="5"/>
  <c r="IX53" i="4" s="1"/>
  <c r="CE7" i="5"/>
  <c r="IJ53" i="4" s="1"/>
  <c r="CD7" i="5"/>
  <c r="CC7" i="5"/>
  <c r="CB7" i="5"/>
  <c r="GT53" i="4" s="1"/>
  <c r="BZ7" i="5"/>
  <c r="FJ54" i="4" s="1"/>
  <c r="BY7" i="5"/>
  <c r="BX7" i="5"/>
  <c r="BW7" i="5"/>
  <c r="DT54" i="4" s="1"/>
  <c r="BV7" i="5"/>
  <c r="DF54" i="4" s="1"/>
  <c r="BU7" i="5"/>
  <c r="BT7" i="5"/>
  <c r="BS7" i="5"/>
  <c r="BR7" i="5"/>
  <c r="DT53" i="4" s="1"/>
  <c r="BQ7" i="5"/>
  <c r="BO7" i="5"/>
  <c r="BN7" i="5"/>
  <c r="BM7" i="5"/>
  <c r="AT54" i="4" s="1"/>
  <c r="BL7" i="5"/>
  <c r="BK7" i="5"/>
  <c r="BJ7" i="5"/>
  <c r="BI7" i="5"/>
  <c r="BH7" i="5"/>
  <c r="BG7" i="5"/>
  <c r="BF7" i="5"/>
  <c r="BD7" i="5"/>
  <c r="BC7" i="5"/>
  <c r="BB7" i="5"/>
  <c r="BA7" i="5"/>
  <c r="AZ7" i="5"/>
  <c r="AY7" i="5"/>
  <c r="AX7" i="5"/>
  <c r="AW7" i="5"/>
  <c r="HV31" i="4" s="1"/>
  <c r="AV7" i="5"/>
  <c r="HH31" i="4" s="1"/>
  <c r="AU7" i="5"/>
  <c r="AS7" i="5"/>
  <c r="FJ32" i="4" s="1"/>
  <c r="AR7" i="5"/>
  <c r="EV32" i="4" s="1"/>
  <c r="AQ7" i="5"/>
  <c r="EH32" i="4" s="1"/>
  <c r="AP7" i="5"/>
  <c r="AO7" i="5"/>
  <c r="DF32" i="4" s="1"/>
  <c r="AN7" i="5"/>
  <c r="AM7" i="5"/>
  <c r="EV31" i="4" s="1"/>
  <c r="AL7" i="5"/>
  <c r="AK7" i="5"/>
  <c r="AJ7" i="5"/>
  <c r="AH7" i="5"/>
  <c r="BV32" i="4" s="1"/>
  <c r="AG7" i="5"/>
  <c r="AF7" i="5"/>
  <c r="AE7" i="5"/>
  <c r="AF32" i="4" s="1"/>
  <c r="AD7" i="5"/>
  <c r="R32" i="4" s="1"/>
  <c r="AC7" i="5"/>
  <c r="AB7" i="5"/>
  <c r="AA7" i="5"/>
  <c r="Z7" i="5"/>
  <c r="Y7" i="5"/>
  <c r="X7" i="5"/>
  <c r="W7" i="5"/>
  <c r="V7" i="5"/>
  <c r="U7" i="5"/>
  <c r="T7" i="5"/>
  <c r="S7" i="5"/>
  <c r="R7" i="5"/>
  <c r="DU10" i="4" s="1"/>
  <c r="Q7" i="5"/>
  <c r="P7" i="5"/>
  <c r="O7" i="5"/>
  <c r="N7" i="5"/>
  <c r="M7" i="5"/>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CU67" i="4"/>
  <c r="ML54" i="4"/>
  <c r="LX54" i="4"/>
  <c r="LJ54" i="4"/>
  <c r="KV54" i="4"/>
  <c r="KH54" i="4"/>
  <c r="HH54" i="4"/>
  <c r="EV54" i="4"/>
  <c r="EH54" i="4"/>
  <c r="BV54" i="4"/>
  <c r="BH54" i="4"/>
  <c r="AF54" i="4"/>
  <c r="R54" i="4"/>
  <c r="ML53" i="4"/>
  <c r="KH53" i="4"/>
  <c r="HV53" i="4"/>
  <c r="HH53" i="4"/>
  <c r="FJ53" i="4"/>
  <c r="EV53" i="4"/>
  <c r="EH53" i="4"/>
  <c r="DF53" i="4"/>
  <c r="BV53" i="4"/>
  <c r="BH53" i="4"/>
  <c r="AT53" i="4"/>
  <c r="AF53" i="4"/>
  <c r="R53" i="4"/>
  <c r="IX32" i="4"/>
  <c r="IJ32" i="4"/>
  <c r="HV32" i="4"/>
  <c r="HH32" i="4"/>
  <c r="GT32" i="4"/>
  <c r="DT32" i="4"/>
  <c r="BH32" i="4"/>
  <c r="AT32" i="4"/>
  <c r="IX31" i="4"/>
  <c r="IJ31" i="4"/>
  <c r="GT31" i="4"/>
  <c r="FJ31" i="4"/>
  <c r="EH31" i="4"/>
  <c r="DT31" i="4"/>
  <c r="DF31" i="4"/>
  <c r="BV31" i="4"/>
  <c r="BH31" i="4"/>
  <c r="AT31" i="4"/>
  <c r="AF31" i="4"/>
  <c r="R31" i="4"/>
  <c r="LO10" i="4"/>
  <c r="JV10" i="4"/>
  <c r="IC10" i="4"/>
  <c r="CF10" i="4"/>
  <c r="AQ10" i="4"/>
  <c r="B10" i="4"/>
  <c r="LO8" i="4"/>
  <c r="JV8" i="4"/>
  <c r="IC8" i="4"/>
  <c r="DU8" i="4"/>
  <c r="B6" i="4"/>
  <c r="M88" i="4" l="1"/>
  <c r="IX76" i="4"/>
  <c r="ML52" i="4"/>
  <c r="IX52" i="4"/>
  <c r="BV76" i="4"/>
  <c r="FJ52" i="4"/>
  <c r="IX30" i="4"/>
  <c r="ML76" i="4"/>
  <c r="BV52" i="4"/>
  <c r="FJ30" i="4"/>
  <c r="BV30" i="4"/>
  <c r="C11" i="5"/>
  <c r="D11" i="5"/>
  <c r="E11" i="5"/>
  <c r="B11" i="5"/>
  <c r="LJ76" i="4" l="1"/>
  <c r="AT52" i="4"/>
  <c r="EH30" i="4"/>
  <c r="AT76" i="4"/>
  <c r="HV76" i="4"/>
  <c r="LJ52" i="4"/>
  <c r="AT30" i="4"/>
  <c r="HV52" i="4"/>
  <c r="EH52" i="4"/>
  <c r="HV30" i="4"/>
  <c r="AF76" i="4"/>
  <c r="DT52" i="4"/>
  <c r="HH30" i="4"/>
  <c r="KV76" i="4"/>
  <c r="AF52" i="4"/>
  <c r="DT30" i="4"/>
  <c r="HH76" i="4"/>
  <c r="AF30" i="4"/>
  <c r="KV52" i="4"/>
  <c r="HH52" i="4"/>
  <c r="GT52" i="4"/>
  <c r="KH52" i="4"/>
  <c r="R76" i="4"/>
  <c r="DF52" i="4"/>
  <c r="GT30" i="4"/>
  <c r="GT76" i="4"/>
  <c r="R30" i="4"/>
  <c r="KH76" i="4"/>
  <c r="R52" i="4"/>
  <c r="DF30" i="4"/>
  <c r="EV30" i="4"/>
  <c r="IJ76" i="4"/>
  <c r="LX52" i="4"/>
  <c r="BH30" i="4"/>
  <c r="BH52" i="4"/>
  <c r="IJ52" i="4"/>
  <c r="BH76" i="4"/>
  <c r="LX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<sst xmlns="http://schemas.openxmlformats.org/spreadsheetml/2006/main" count="312" uniqueCount="146">
  <si>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</si>
  <si>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</si>
  <si>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</si>
  <si>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</si>
  <si>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</si>
  <si>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</si>
  <si>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</si>
  <si>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</si>
  <si>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</si>
  <si>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</si>
  <si>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</si>
  <si>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</si>
  <si>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</si>
  <si>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</si>
  <si>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</si>
  <si>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</si>
  <si>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</si>
  <si>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</si>
  <si>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</si>
  <si>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</si>
  <si>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</si>
  <si>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</si>
  <si>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</si>
  <si>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</si>
  <si>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</si>
  <si>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</si>
  <si>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</si>
  <si>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</si>
  <si>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</si>
  <si>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</si>
  <si>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</si>
  <si>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</si>
  <si>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</si>
  <si>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</si>
  <si>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</si>
  <si>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</si>
  <si>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</si>
  <si>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</si>
  <si>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</si>
  <si>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</si>
  <si>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</si>
  <si>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</si>
  <si>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</si>
  <si>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</si>
  <si>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</si>
  <si>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</si>
  <si>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</si>
  <si>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</si>
  <si>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</si>
  <si>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</si>
  <si>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</si>
  <si>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</si>
  <si>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</si>
  <si>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</si>
  <si>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</si>
  <si>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</si>
  <si>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</si>
  <si>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</si>
  <si>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</si>
  <si>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</si>
  <si>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</si>
  <si>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</si>
  <si>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</si>
  <si>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</si>
  <si>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</si>
  <si>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</si>
  <si>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</si>
  <si>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</si>
  <si>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</si>
  <si>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</si>
  <si>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</si>
  <si>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</si>
  <si>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</si>
  <si>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</si>
  <si>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</si>
  <si>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</si>
  <si>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</si>
  <si>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</si>
  <si>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</si>
  <si>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</si>
  <si>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</si>
  <si>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</si>
  <si>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</si>
  <si>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</si>
  <si>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</si>
  <si>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</si>
  <si>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</si>
  <si>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</si>
  <si>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</si>
  <si>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</si>
  <si>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</si>
  <si>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</si>
  <si>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</si>
  <si>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</si>
  <si>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</si>
  <si>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</si>
  <si>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</si>
  <si>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</si>
  <si>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</si>
  <si>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</si>
  <si>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</si>
  <si>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</si>
  <si>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</si>
  <si>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</si>
  <si>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</si>
  <si>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</si>
  <si>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</si>
  <si>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</si>
  <si>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</si>
  <si>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</si>
  <si>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</si>
  <si>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</si>
  <si>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</si>
  <si>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</si>
  <si>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</si>
  <si>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</si>
  <si>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</si>
  <si>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</si>
  <si>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</si>
  <si>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</si>
  <si>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</si>
  <si>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</si>
  <si>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</si>
  <si>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</si>
  <si>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</si>
  <si>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</si>
  <si>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川棚町</t>
  </si>
  <si>
    <t>くじゃく荘</t>
  </si>
  <si>
    <t>法非適用</t>
  </si>
  <si>
    <t>観光施設事業</t>
  </si>
  <si>
    <t>休養宿泊施設</t>
  </si>
  <si>
    <t>Ａ２Ｂ２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</si>
  <si>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</si>
  <si>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</si>
  <si>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</si>
  <si>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</si>
  <si>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</si>
  <si>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</si>
  <si>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</si>
  <si>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</si>
  <si>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</si>
  <si>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⑫企業債残高対料金収入比率は、地方債償還に伴い年々減少しており、平成29年度で償還が終了する。
　しかし、施設の老朽化に伴い、今後も改良にかかる費用が発生する見込みであり、計画的な維持管理を行っていく必要がある。</t>
    <rPh sb="2" eb="4">
      <t>キギョウ</t>
    </rPh>
    <phoneticPr fontId="6"/>
  </si>
  <si>
    <t>　当該施設及び本町内施設の両方において宿泊者数は増加傾向にあり、本町における宿泊需要は高まっていると推測されるため、指定管理者制度を活用して集客を図り、収益の増加に努めることとする。
　</t>
    <rPh sb="1" eb="3">
      <t>トウガイ</t>
    </rPh>
    <rPh sb="3" eb="5">
      <t>シセツ</t>
    </rPh>
    <rPh sb="5" eb="6">
      <t>オヨ</t>
    </rPh>
    <rPh sb="7" eb="9">
      <t>ホンチョウ</t>
    </rPh>
    <rPh sb="9" eb="10">
      <t>ナイ</t>
    </rPh>
    <rPh sb="10" eb="12">
      <t>シセツ</t>
    </rPh>
    <rPh sb="13" eb="15">
      <t>リョウホウ</t>
    </rPh>
    <rPh sb="19" eb="22">
      <t>シュクハクシャ</t>
    </rPh>
    <rPh sb="22" eb="23">
      <t>スウ</t>
    </rPh>
    <rPh sb="24" eb="26">
      <t>ゾウカ</t>
    </rPh>
    <rPh sb="26" eb="28">
      <t>ケイコウ</t>
    </rPh>
    <rPh sb="32" eb="34">
      <t>ホンチョウ</t>
    </rPh>
    <rPh sb="38" eb="40">
      <t>シュクハク</t>
    </rPh>
    <rPh sb="40" eb="42">
      <t>ジュヨウ</t>
    </rPh>
    <rPh sb="43" eb="44">
      <t>タカ</t>
    </rPh>
    <rPh sb="50" eb="52">
      <t>スイソク</t>
    </rPh>
    <rPh sb="58" eb="60">
      <t>シテイ</t>
    </rPh>
    <rPh sb="60" eb="63">
      <t>カンリシャ</t>
    </rPh>
    <rPh sb="63" eb="65">
      <t>セイド</t>
    </rPh>
    <rPh sb="66" eb="68">
      <t>カツヨウ</t>
    </rPh>
    <rPh sb="70" eb="72">
      <t>シュウキャク</t>
    </rPh>
    <rPh sb="73" eb="74">
      <t>ハカ</t>
    </rPh>
    <rPh sb="76" eb="78">
      <t>シュウエキ</t>
    </rPh>
    <rPh sb="79" eb="81">
      <t>ゾウカ</t>
    </rPh>
    <rPh sb="82" eb="83">
      <t>ツト</t>
    </rPh>
    <phoneticPr fontId="6"/>
  </si>
  <si>
    <t>　国民宿舎くじゃく荘は、平成19年度以降、指定管理者制度を導入し、施設の運営を行っている。
　施設の稼働率は増加傾向にあるが、公営企業の単年度収支は赤字となっており、指定管理者制度を活用しながら、経常経費や施設の改良にかかる費用などについて更に精査し、適正な施設管理を図っていく必要がある。　</t>
    <rPh sb="1" eb="3">
      <t>コクミン</t>
    </rPh>
    <rPh sb="3" eb="5">
      <t>シュクシャ</t>
    </rPh>
    <rPh sb="9" eb="10">
      <t>ソウ</t>
    </rPh>
    <rPh sb="12" eb="14">
      <t>ヘイセイ</t>
    </rPh>
    <rPh sb="16" eb="18">
      <t>ネンド</t>
    </rPh>
    <rPh sb="18" eb="20">
      <t>イコウ</t>
    </rPh>
    <rPh sb="21" eb="23">
      <t>シテイ</t>
    </rPh>
    <rPh sb="23" eb="26">
      <t>カンリシャ</t>
    </rPh>
    <rPh sb="26" eb="28">
      <t>セイド</t>
    </rPh>
    <rPh sb="29" eb="31">
      <t>ドウニュウ</t>
    </rPh>
    <rPh sb="33" eb="35">
      <t>シセツ</t>
    </rPh>
    <rPh sb="36" eb="38">
      <t>ウンエイ</t>
    </rPh>
    <rPh sb="39" eb="40">
      <t>オコナ</t>
    </rPh>
    <rPh sb="47" eb="49">
      <t>シセツ</t>
    </rPh>
    <rPh sb="50" eb="52">
      <t>カドウ</t>
    </rPh>
    <rPh sb="52" eb="53">
      <t>リツ</t>
    </rPh>
    <rPh sb="54" eb="56">
      <t>ゾウカ</t>
    </rPh>
    <rPh sb="56" eb="58">
      <t>ケイコウ</t>
    </rPh>
    <rPh sb="63" eb="65">
      <t>コウエイ</t>
    </rPh>
    <rPh sb="65" eb="67">
      <t>キギョウ</t>
    </rPh>
    <rPh sb="68" eb="71">
      <t>タンネンド</t>
    </rPh>
    <rPh sb="71" eb="73">
      <t>シュウシ</t>
    </rPh>
    <rPh sb="74" eb="76">
      <t>アカジ</t>
    </rPh>
    <rPh sb="83" eb="85">
      <t>シテイ</t>
    </rPh>
    <rPh sb="85" eb="88">
      <t>カンリシャ</t>
    </rPh>
    <rPh sb="88" eb="90">
      <t>セイド</t>
    </rPh>
    <rPh sb="91" eb="93">
      <t>カツヨウ</t>
    </rPh>
    <rPh sb="98" eb="100">
      <t>ケイジョウ</t>
    </rPh>
    <rPh sb="100" eb="102">
      <t>ケイヒ</t>
    </rPh>
    <rPh sb="103" eb="105">
      <t>シセツ</t>
    </rPh>
    <rPh sb="106" eb="108">
      <t>カイリョウ</t>
    </rPh>
    <rPh sb="112" eb="114">
      <t>ヒヨウ</t>
    </rPh>
    <rPh sb="120" eb="121">
      <t>サラ</t>
    </rPh>
    <rPh sb="122" eb="124">
      <t>セイサ</t>
    </rPh>
    <rPh sb="126" eb="128">
      <t>テキセイ</t>
    </rPh>
    <rPh sb="129" eb="131">
      <t>シセツ</t>
    </rPh>
    <rPh sb="131" eb="133">
      <t>カンリ</t>
    </rPh>
    <rPh sb="134" eb="135">
      <t>ハカ</t>
    </rPh>
    <rPh sb="139" eb="141">
      <t>ヒツヨウ</t>
    </rPh>
    <phoneticPr fontId="6"/>
  </si>
  <si>
    <t>その他</t>
    <rPh sb="2" eb="3">
      <t>タ</t>
    </rPh>
    <phoneticPr fontId="6"/>
  </si>
  <si>
    <t>　当該施設については、指定管理者制度（利用料金制）により運営を行っている。
①収益的収支比率は100％を下回り、単年度収支が赤字の状況が続いている。また、②他会計補助金額も平均値より高い割合となっており、事業にかかる費用に対し、営業収益が少ない状況となっている。
　ただし、平成8～9年度に施工した施設の改築に伴う地方債の償還が平成29年度に終了することから、今後は数値が改善することが見込まれる。
　また、④定員稼働率については増加傾向にあり、今後は更なる収益確保と計画的な施設管理に努め、適正な公営企業経営に取り組む必要がある。</t>
    <rPh sb="1" eb="3">
      <t>トウガイ</t>
    </rPh>
    <rPh sb="3" eb="5">
      <t>シセツ</t>
    </rPh>
    <rPh sb="11" eb="13">
      <t>シテイ</t>
    </rPh>
    <rPh sb="13" eb="16">
      <t>カンリシャ</t>
    </rPh>
    <rPh sb="16" eb="18">
      <t>セイド</t>
    </rPh>
    <rPh sb="19" eb="21">
      <t>リヨウ</t>
    </rPh>
    <rPh sb="21" eb="24">
      <t>リョウキンセイ</t>
    </rPh>
    <rPh sb="28" eb="30">
      <t>ウンエイ</t>
    </rPh>
    <rPh sb="31" eb="32">
      <t>オコナ</t>
    </rPh>
    <rPh sb="39" eb="42">
      <t>シュウエキテキ</t>
    </rPh>
    <rPh sb="42" eb="44">
      <t>シュウシ</t>
    </rPh>
    <rPh sb="44" eb="46">
      <t>ヒリツ</t>
    </rPh>
    <rPh sb="52" eb="54">
      <t>シタマワ</t>
    </rPh>
    <rPh sb="56" eb="59">
      <t>タンネンド</t>
    </rPh>
    <rPh sb="59" eb="61">
      <t>シュウシ</t>
    </rPh>
    <rPh sb="62" eb="64">
      <t>アカジ</t>
    </rPh>
    <rPh sb="65" eb="67">
      <t>ジョウキョウ</t>
    </rPh>
    <rPh sb="68" eb="69">
      <t>ツヅ</t>
    </rPh>
    <rPh sb="78" eb="79">
      <t>タ</t>
    </rPh>
    <rPh sb="79" eb="81">
      <t>カイケイ</t>
    </rPh>
    <rPh sb="81" eb="83">
      <t>ホジョ</t>
    </rPh>
    <rPh sb="83" eb="85">
      <t>キンガク</t>
    </rPh>
    <rPh sb="86" eb="89">
      <t>ヘイキンチ</t>
    </rPh>
    <rPh sb="91" eb="92">
      <t>タカ</t>
    </rPh>
    <rPh sb="93" eb="95">
      <t>ワリアイ</t>
    </rPh>
    <rPh sb="102" eb="104">
      <t>ジギョウ</t>
    </rPh>
    <rPh sb="108" eb="110">
      <t>ヒヨウ</t>
    </rPh>
    <rPh sb="111" eb="112">
      <t>タイ</t>
    </rPh>
    <rPh sb="114" eb="116">
      <t>エイギョウ</t>
    </rPh>
    <rPh sb="116" eb="118">
      <t>シュウエキ</t>
    </rPh>
    <rPh sb="119" eb="120">
      <t>スク</t>
    </rPh>
    <rPh sb="122" eb="124">
      <t>ジョウキョウ</t>
    </rPh>
    <rPh sb="145" eb="147">
      <t>セコウ</t>
    </rPh>
    <rPh sb="149" eb="151">
      <t>シセツ</t>
    </rPh>
    <rPh sb="152" eb="154">
      <t>カイチク</t>
    </rPh>
    <rPh sb="155" eb="156">
      <t>トモナ</t>
    </rPh>
    <rPh sb="157" eb="160">
      <t>チホウサイ</t>
    </rPh>
    <rPh sb="161" eb="163">
      <t>ショウカン</t>
    </rPh>
    <rPh sb="164" eb="166">
      <t>ヘイセイ</t>
    </rPh>
    <rPh sb="168" eb="170">
      <t>ネンド</t>
    </rPh>
    <rPh sb="171" eb="173">
      <t>シュウリョウ</t>
    </rPh>
    <rPh sb="180" eb="182">
      <t>コンゴ</t>
    </rPh>
    <rPh sb="183" eb="185">
      <t>スウチ</t>
    </rPh>
    <rPh sb="186" eb="188">
      <t>カイゼン</t>
    </rPh>
    <rPh sb="193" eb="195">
      <t>ミコ</t>
    </rPh>
    <rPh sb="205" eb="207">
      <t>テイイン</t>
    </rPh>
    <rPh sb="207" eb="209">
      <t>カドウ</t>
    </rPh>
    <rPh sb="209" eb="210">
      <t>リツ</t>
    </rPh>
    <rPh sb="215" eb="217">
      <t>ゾウカ</t>
    </rPh>
    <rPh sb="217" eb="219">
      <t>ケイコウ</t>
    </rPh>
    <rPh sb="223" eb="225">
      <t>コンゴ</t>
    </rPh>
    <rPh sb="226" eb="227">
      <t>サラ</t>
    </rPh>
    <rPh sb="229" eb="231">
      <t>シュウエキ</t>
    </rPh>
    <rPh sb="231" eb="233">
      <t>カクホ</t>
    </rPh>
    <rPh sb="234" eb="237">
      <t>ケイカクテキ</t>
    </rPh>
    <rPh sb="238" eb="240">
      <t>シセツ</t>
    </rPh>
    <rPh sb="240" eb="242">
      <t>カンリ</t>
    </rPh>
    <rPh sb="243" eb="244">
      <t>ツト</t>
    </rPh>
    <rPh sb="246" eb="248">
      <t>テキセイ</t>
    </rPh>
    <rPh sb="249" eb="251">
      <t>コウエイ</t>
    </rPh>
    <rPh sb="251" eb="253">
      <t>キギョウ</t>
    </rPh>
    <rPh sb="253" eb="255">
      <t>ケイエイ</t>
    </rPh>
    <rPh sb="256" eb="257">
      <t>ト</t>
    </rPh>
    <rPh sb="258" eb="259">
      <t>ク</t>
    </rPh>
    <rPh sb="260" eb="26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</si>
</sst>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206</c:v>
                </c:pt>
                <c:pt idx="1">
                  <c:v>318</c:v>
                </c:pt>
                <c:pt idx="2">
                  <c:v>193</c:v>
                </c:pt>
                <c:pt idx="3">
                  <c:v>0</c:v>
                </c:pt>
                <c:pt idx="4">
                  <c:v>11</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226560136"/>
        <c:axId val="22656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226560136"/>
        <c:axId val="226560520"/>
      </c:lineChart>
      <c:dateAx>
        <c:axId val="226560136"/>
        <c:scaling>
          <c:orientation val="minMax"/>
        </c:scaling>
        <c:delete val="1"/>
        <c:axPos val="b"/>
        <c:numFmt formatCode="ge" sourceLinked="1"/>
        <c:majorTickMark val="none"/>
        <c:minorTickMark val="none"/>
        <c:tickLblPos val="none"/>
        <c:crossAx val="226560520"/>
        <c:crosses val="autoZero"/>
        <c:auto val="1"/>
        <c:lblOffset val="100"/>
        <c:baseTimeUnit val="years"/>
      </c:dateAx>
      <c:valAx>
        <c:axId val="22656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56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90.6</c:v>
                </c:pt>
                <c:pt idx="1">
                  <c:v>96.1</c:v>
                </c:pt>
                <c:pt idx="2">
                  <c:v>92.3</c:v>
                </c:pt>
                <c:pt idx="3">
                  <c:v>89.4</c:v>
                </c:pt>
                <c:pt idx="4">
                  <c:v>90.2</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226909016"/>
        <c:axId val="2269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226909016"/>
        <c:axId val="226909400"/>
      </c:lineChart>
      <c:dateAx>
        <c:axId val="226909016"/>
        <c:scaling>
          <c:orientation val="minMax"/>
        </c:scaling>
        <c:delete val="1"/>
        <c:axPos val="b"/>
        <c:numFmt formatCode="ge" sourceLinked="1"/>
        <c:majorTickMark val="none"/>
        <c:minorTickMark val="none"/>
        <c:tickLblPos val="none"/>
        <c:crossAx val="226909400"/>
        <c:crosses val="autoZero"/>
        <c:auto val="1"/>
        <c:lblOffset val="100"/>
        <c:baseTimeUnit val="years"/>
      </c:dateAx>
      <c:valAx>
        <c:axId val="22690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0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13.6</c:v>
                </c:pt>
                <c:pt idx="1">
                  <c:v>12.8</c:v>
                </c:pt>
                <c:pt idx="2">
                  <c:v>13.6</c:v>
                </c:pt>
                <c:pt idx="3">
                  <c:v>12.5</c:v>
                </c:pt>
                <c:pt idx="4">
                  <c:v>11.5</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227512832"/>
        <c:axId val="2275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227512832"/>
        <c:axId val="227513216"/>
      </c:lineChart>
      <c:dateAx>
        <c:axId val="227512832"/>
        <c:scaling>
          <c:orientation val="minMax"/>
        </c:scaling>
        <c:delete val="1"/>
        <c:axPos val="b"/>
        <c:numFmt formatCode="ge" sourceLinked="1"/>
        <c:majorTickMark val="none"/>
        <c:minorTickMark val="none"/>
        <c:tickLblPos val="none"/>
        <c:crossAx val="227513216"/>
        <c:crosses val="autoZero"/>
        <c:auto val="1"/>
        <c:lblOffset val="100"/>
        <c:baseTimeUnit val="years"/>
      </c:dateAx>
      <c:valAx>
        <c:axId val="2275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1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7528</c:v>
                </c:pt>
                <c:pt idx="1">
                  <c:v>3823</c:v>
                </c:pt>
                <c:pt idx="2">
                  <c:v>3476</c:v>
                </c:pt>
                <c:pt idx="3">
                  <c:v>8953</c:v>
                </c:pt>
                <c:pt idx="4">
                  <c:v>2416</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226968152"/>
        <c:axId val="22697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226968152"/>
        <c:axId val="226970584"/>
      </c:lineChart>
      <c:dateAx>
        <c:axId val="226968152"/>
        <c:scaling>
          <c:orientation val="minMax"/>
        </c:scaling>
        <c:delete val="1"/>
        <c:axPos val="b"/>
        <c:numFmt formatCode="ge" sourceLinked="1"/>
        <c:majorTickMark val="none"/>
        <c:minorTickMark val="none"/>
        <c:tickLblPos val="none"/>
        <c:crossAx val="226970584"/>
        <c:crosses val="autoZero"/>
        <c:auto val="1"/>
        <c:lblOffset val="100"/>
        <c:baseTimeUnit val="years"/>
      </c:dateAx>
      <c:valAx>
        <c:axId val="226970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96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96.9</c:v>
                </c:pt>
                <c:pt idx="1">
                  <c:v>100</c:v>
                </c:pt>
                <c:pt idx="2">
                  <c:v>37.299999999999997</c:v>
                </c:pt>
                <c:pt idx="3">
                  <c:v>78.900000000000006</c:v>
                </c:pt>
                <c:pt idx="4">
                  <c:v>26</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227276200"/>
        <c:axId val="2272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227276200"/>
        <c:axId val="227280680"/>
      </c:lineChart>
      <c:dateAx>
        <c:axId val="227276200"/>
        <c:scaling>
          <c:orientation val="minMax"/>
        </c:scaling>
        <c:delete val="1"/>
        <c:axPos val="b"/>
        <c:numFmt formatCode="ge" sourceLinked="1"/>
        <c:majorTickMark val="none"/>
        <c:minorTickMark val="none"/>
        <c:tickLblPos val="none"/>
        <c:crossAx val="227280680"/>
        <c:crosses val="autoZero"/>
        <c:auto val="1"/>
        <c:lblOffset val="100"/>
        <c:baseTimeUnit val="years"/>
      </c:dateAx>
      <c:valAx>
        <c:axId val="22728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7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39.200000000000003</c:v>
                </c:pt>
                <c:pt idx="1">
                  <c:v>38.9</c:v>
                </c:pt>
                <c:pt idx="2">
                  <c:v>35.799999999999997</c:v>
                </c:pt>
                <c:pt idx="3">
                  <c:v>36.299999999999997</c:v>
                </c:pt>
                <c:pt idx="4">
                  <c:v>34</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227287648"/>
        <c:axId val="22728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227287648"/>
        <c:axId val="227288040"/>
      </c:lineChart>
      <c:dateAx>
        <c:axId val="227287648"/>
        <c:scaling>
          <c:orientation val="minMax"/>
        </c:scaling>
        <c:delete val="1"/>
        <c:axPos val="b"/>
        <c:numFmt formatCode="ge" sourceLinked="1"/>
        <c:majorTickMark val="none"/>
        <c:minorTickMark val="none"/>
        <c:tickLblPos val="none"/>
        <c:crossAx val="227288040"/>
        <c:crosses val="autoZero"/>
        <c:auto val="1"/>
        <c:lblOffset val="100"/>
        <c:baseTimeUnit val="years"/>
      </c:dateAx>
      <c:valAx>
        <c:axId val="22728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24.4</c:v>
                </c:pt>
                <c:pt idx="1">
                  <c:v>26.5</c:v>
                </c:pt>
                <c:pt idx="2">
                  <c:v>29</c:v>
                </c:pt>
                <c:pt idx="3">
                  <c:v>31.9</c:v>
                </c:pt>
                <c:pt idx="4">
                  <c:v>32.1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227288824"/>
        <c:axId val="227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227288824"/>
        <c:axId val="227289216"/>
      </c:lineChart>
      <c:dateAx>
        <c:axId val="227288824"/>
        <c:scaling>
          <c:orientation val="minMax"/>
        </c:scaling>
        <c:delete val="1"/>
        <c:axPos val="b"/>
        <c:numFmt formatCode="ge" sourceLinked="1"/>
        <c:majorTickMark val="none"/>
        <c:minorTickMark val="none"/>
        <c:tickLblPos val="none"/>
        <c:crossAx val="227289216"/>
        <c:crosses val="autoZero"/>
        <c:auto val="1"/>
        <c:lblOffset val="100"/>
        <c:baseTimeUnit val="years"/>
      </c:dateAx>
      <c:valAx>
        <c:axId val="22728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8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3955.3</c:v>
                </c:pt>
                <c:pt idx="1">
                  <c:v>4131</c:v>
                </c:pt>
                <c:pt idx="2">
                  <c:v>2214.6</c:v>
                </c:pt>
                <c:pt idx="3">
                  <c:v>1206</c:v>
                </c:pt>
                <c:pt idx="4">
                  <c:v>471.9</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227290000"/>
        <c:axId val="22729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227290000"/>
        <c:axId val="227290392"/>
      </c:lineChart>
      <c:dateAx>
        <c:axId val="227290000"/>
        <c:scaling>
          <c:orientation val="minMax"/>
        </c:scaling>
        <c:delete val="1"/>
        <c:axPos val="b"/>
        <c:numFmt formatCode="ge" sourceLinked="1"/>
        <c:majorTickMark val="none"/>
        <c:minorTickMark val="none"/>
        <c:tickLblPos val="none"/>
        <c:crossAx val="227290392"/>
        <c:crosses val="autoZero"/>
        <c:auto val="1"/>
        <c:lblOffset val="100"/>
        <c:baseTimeUnit val="years"/>
      </c:dateAx>
      <c:valAx>
        <c:axId val="22729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9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226848200"/>
        <c:axId val="22684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226848200"/>
        <c:axId val="226848592"/>
      </c:lineChart>
      <c:dateAx>
        <c:axId val="226848200"/>
        <c:scaling>
          <c:orientation val="minMax"/>
        </c:scaling>
        <c:delete val="1"/>
        <c:axPos val="b"/>
        <c:numFmt formatCode="ge" sourceLinked="1"/>
        <c:majorTickMark val="none"/>
        <c:minorTickMark val="none"/>
        <c:tickLblPos val="none"/>
        <c:crossAx val="226848592"/>
        <c:crosses val="autoZero"/>
        <c:auto val="1"/>
        <c:lblOffset val="100"/>
        <c:baseTimeUnit val="years"/>
      </c:dateAx>
      <c:valAx>
        <c:axId val="22684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84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226849376"/>
        <c:axId val="22684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226849376"/>
        <c:axId val="226849768"/>
      </c:lineChart>
      <c:dateAx>
        <c:axId val="226849376"/>
        <c:scaling>
          <c:orientation val="minMax"/>
        </c:scaling>
        <c:delete val="1"/>
        <c:axPos val="b"/>
        <c:numFmt formatCode="ge" sourceLinked="1"/>
        <c:majorTickMark val="none"/>
        <c:minorTickMark val="none"/>
        <c:tickLblPos val="none"/>
        <c:crossAx val="226849768"/>
        <c:crosses val="autoZero"/>
        <c:auto val="1"/>
        <c:lblOffset val="100"/>
        <c:baseTimeUnit val="years"/>
      </c:dateAx>
      <c:valAx>
        <c:axId val="22684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8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3.0000000000000001E-3</c:v>
                </c:pt>
                <c:pt idx="1">
                  <c:v>2.8999999999999998E-3</c:v>
                </c:pt>
                <c:pt idx="2">
                  <c:v>3.5000000000000001E-3</c:v>
                </c:pt>
                <c:pt idx="3">
                  <c:v>3.7000000000000002E-3</c:v>
                </c:pt>
                <c:pt idx="4">
                  <c:v>3.5999999999999999E-3</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226850552"/>
        <c:axId val="226850944"/>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2E-3</c:v>
                </c:pt>
                <c:pt idx="1">
                  <c:v>2E-3</c:v>
                </c:pt>
                <c:pt idx="2">
                  <c:v>2.2000000000000001E-3</c:v>
                </c:pt>
                <c:pt idx="3">
                  <c:v>2E-3</c:v>
                </c:pt>
                <c:pt idx="4">
                  <c:v>2.3999999999999998E-3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26851728"/>
        <c:axId val="226851336"/>
      </c:lineChart>
      <c:dateAx>
        <c:axId val="22685055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26850944"/>
        <c:crosses val="autoZero"/>
        <c:auto val="1"/>
        <c:lblOffset val="100"/>
        <c:baseTimeUnit val="years"/>
      </c:dateAx>
      <c:valAx>
        <c:axId val="226850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850552"/>
        <c:crosses val="autoZero"/>
        <c:crossBetween val="between"/>
      </c:valAx>
      <c:valAx>
        <c:axId val="2268513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26851728"/>
        <c:crosses val="max"/>
        <c:crossBetween val="between"/>
      </c:valAx>
      <c:dateAx>
        <c:axId val="226851728"/>
        <c:scaling>
          <c:orientation val="minMax"/>
        </c:scaling>
        <c:delete val="1"/>
        <c:axPos val="b"/>
        <c:numFmt formatCode="ge" sourceLinked="1"/>
        <c:majorTickMark val="out"/>
        <c:minorTickMark val="none"/>
        <c:tickLblPos val="nextTo"/>
        <c:crossAx val="22685133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15" sqref="NI15:NW30"/>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長崎県川棚町　くじゃく荘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9836</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15.2</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4168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149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84</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145</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13.6</v>
      </c>
      <c r="S31" s="126"/>
      <c r="T31" s="126"/>
      <c r="U31" s="126"/>
      <c r="V31" s="126"/>
      <c r="W31" s="126"/>
      <c r="X31" s="126"/>
      <c r="Y31" s="126"/>
      <c r="Z31" s="126"/>
      <c r="AA31" s="126"/>
      <c r="AB31" s="126"/>
      <c r="AC31" s="126"/>
      <c r="AD31" s="126"/>
      <c r="AE31" s="126"/>
      <c r="AF31" s="126">
        <f>データ!Z7</f>
        <v>12.8</v>
      </c>
      <c r="AG31" s="126"/>
      <c r="AH31" s="126"/>
      <c r="AI31" s="126"/>
      <c r="AJ31" s="126"/>
      <c r="AK31" s="126"/>
      <c r="AL31" s="126"/>
      <c r="AM31" s="126"/>
      <c r="AN31" s="126"/>
      <c r="AO31" s="126"/>
      <c r="AP31" s="126"/>
      <c r="AQ31" s="126"/>
      <c r="AR31" s="126"/>
      <c r="AS31" s="126"/>
      <c r="AT31" s="126">
        <f>データ!AA7</f>
        <v>13.6</v>
      </c>
      <c r="AU31" s="126"/>
      <c r="AV31" s="126"/>
      <c r="AW31" s="126"/>
      <c r="AX31" s="126"/>
      <c r="AY31" s="126"/>
      <c r="AZ31" s="126"/>
      <c r="BA31" s="126"/>
      <c r="BB31" s="126"/>
      <c r="BC31" s="126"/>
      <c r="BD31" s="126"/>
      <c r="BE31" s="126"/>
      <c r="BF31" s="126"/>
      <c r="BG31" s="126"/>
      <c r="BH31" s="126">
        <f>データ!AB7</f>
        <v>12.5</v>
      </c>
      <c r="BI31" s="126"/>
      <c r="BJ31" s="126"/>
      <c r="BK31" s="126"/>
      <c r="BL31" s="126"/>
      <c r="BM31" s="126"/>
      <c r="BN31" s="126"/>
      <c r="BO31" s="126"/>
      <c r="BP31" s="126"/>
      <c r="BQ31" s="126"/>
      <c r="BR31" s="126"/>
      <c r="BS31" s="126"/>
      <c r="BT31" s="126"/>
      <c r="BU31" s="126"/>
      <c r="BV31" s="126">
        <f>データ!AC7</f>
        <v>11.5</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90.6</v>
      </c>
      <c r="DG31" s="126"/>
      <c r="DH31" s="126"/>
      <c r="DI31" s="126"/>
      <c r="DJ31" s="126"/>
      <c r="DK31" s="126"/>
      <c r="DL31" s="126"/>
      <c r="DM31" s="126"/>
      <c r="DN31" s="126"/>
      <c r="DO31" s="126"/>
      <c r="DP31" s="126"/>
      <c r="DQ31" s="126"/>
      <c r="DR31" s="126"/>
      <c r="DS31" s="126"/>
      <c r="DT31" s="126">
        <f>データ!AK7</f>
        <v>96.1</v>
      </c>
      <c r="DU31" s="126"/>
      <c r="DV31" s="126"/>
      <c r="DW31" s="126"/>
      <c r="DX31" s="126"/>
      <c r="DY31" s="126"/>
      <c r="DZ31" s="126"/>
      <c r="EA31" s="126"/>
      <c r="EB31" s="126"/>
      <c r="EC31" s="126"/>
      <c r="ED31" s="126"/>
      <c r="EE31" s="126"/>
      <c r="EF31" s="126"/>
      <c r="EG31" s="126"/>
      <c r="EH31" s="126">
        <f>データ!AL7</f>
        <v>92.3</v>
      </c>
      <c r="EI31" s="126"/>
      <c r="EJ31" s="126"/>
      <c r="EK31" s="126"/>
      <c r="EL31" s="126"/>
      <c r="EM31" s="126"/>
      <c r="EN31" s="126"/>
      <c r="EO31" s="126"/>
      <c r="EP31" s="126"/>
      <c r="EQ31" s="126"/>
      <c r="ER31" s="126"/>
      <c r="ES31" s="126"/>
      <c r="ET31" s="126"/>
      <c r="EU31" s="126"/>
      <c r="EV31" s="126">
        <f>データ!AM7</f>
        <v>89.4</v>
      </c>
      <c r="EW31" s="126"/>
      <c r="EX31" s="126"/>
      <c r="EY31" s="126"/>
      <c r="EZ31" s="126"/>
      <c r="FA31" s="126"/>
      <c r="FB31" s="126"/>
      <c r="FC31" s="126"/>
      <c r="FD31" s="126"/>
      <c r="FE31" s="126"/>
      <c r="FF31" s="126"/>
      <c r="FG31" s="126"/>
      <c r="FH31" s="126"/>
      <c r="FI31" s="126"/>
      <c r="FJ31" s="126">
        <f>データ!AN7</f>
        <v>90.2</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206</v>
      </c>
      <c r="GU31" s="127"/>
      <c r="GV31" s="127"/>
      <c r="GW31" s="127"/>
      <c r="GX31" s="127"/>
      <c r="GY31" s="127"/>
      <c r="GZ31" s="127"/>
      <c r="HA31" s="127"/>
      <c r="HB31" s="127"/>
      <c r="HC31" s="127"/>
      <c r="HD31" s="127"/>
      <c r="HE31" s="127"/>
      <c r="HF31" s="127"/>
      <c r="HG31" s="127"/>
      <c r="HH31" s="127">
        <f>データ!AV7</f>
        <v>318</v>
      </c>
      <c r="HI31" s="127"/>
      <c r="HJ31" s="127"/>
      <c r="HK31" s="127"/>
      <c r="HL31" s="127"/>
      <c r="HM31" s="127"/>
      <c r="HN31" s="127"/>
      <c r="HO31" s="127"/>
      <c r="HP31" s="127"/>
      <c r="HQ31" s="127"/>
      <c r="HR31" s="127"/>
      <c r="HS31" s="127"/>
      <c r="HT31" s="127"/>
      <c r="HU31" s="127"/>
      <c r="HV31" s="127">
        <f>データ!AW7</f>
        <v>193</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11</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141</v>
      </c>
      <c r="NJ32" s="119"/>
      <c r="NK32" s="119"/>
      <c r="NL32" s="119"/>
      <c r="NM32" s="119"/>
      <c r="NN32" s="119"/>
      <c r="NO32" s="119"/>
      <c r="NP32" s="119"/>
      <c r="NQ32" s="119"/>
      <c r="NR32" s="119"/>
      <c r="NS32" s="119"/>
      <c r="NT32" s="119"/>
      <c r="NU32" s="119"/>
      <c r="NV32" s="119"/>
      <c r="NW32" s="12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142</v>
      </c>
      <c r="NJ49" s="119"/>
      <c r="NK49" s="119"/>
      <c r="NL49" s="119"/>
      <c r="NM49" s="119"/>
      <c r="NN49" s="119"/>
      <c r="NO49" s="119"/>
      <c r="NP49" s="119"/>
      <c r="NQ49" s="119"/>
      <c r="NR49" s="119"/>
      <c r="NS49" s="119"/>
      <c r="NT49" s="119"/>
      <c r="NU49" s="119"/>
      <c r="NV49" s="119"/>
      <c r="NW49" s="12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c r="A53" s="2"/>
      <c r="B53" s="22"/>
      <c r="C53" s="5"/>
      <c r="D53" s="5"/>
      <c r="E53" s="5"/>
      <c r="F53" s="5"/>
      <c r="I53" s="125" t="s">
        <v>27</v>
      </c>
      <c r="J53" s="125"/>
      <c r="K53" s="125"/>
      <c r="L53" s="125"/>
      <c r="M53" s="125"/>
      <c r="N53" s="125"/>
      <c r="O53" s="125"/>
      <c r="P53" s="125"/>
      <c r="Q53" s="125"/>
      <c r="R53" s="126">
        <f>データ!BF7</f>
        <v>24.4</v>
      </c>
      <c r="S53" s="126"/>
      <c r="T53" s="126"/>
      <c r="U53" s="126"/>
      <c r="V53" s="126"/>
      <c r="W53" s="126"/>
      <c r="X53" s="126"/>
      <c r="Y53" s="126"/>
      <c r="Z53" s="126"/>
      <c r="AA53" s="126"/>
      <c r="AB53" s="126"/>
      <c r="AC53" s="126"/>
      <c r="AD53" s="126"/>
      <c r="AE53" s="126"/>
      <c r="AF53" s="126">
        <f>データ!BG7</f>
        <v>26.5</v>
      </c>
      <c r="AG53" s="126"/>
      <c r="AH53" s="126"/>
      <c r="AI53" s="126"/>
      <c r="AJ53" s="126"/>
      <c r="AK53" s="126"/>
      <c r="AL53" s="126"/>
      <c r="AM53" s="126"/>
      <c r="AN53" s="126"/>
      <c r="AO53" s="126"/>
      <c r="AP53" s="126"/>
      <c r="AQ53" s="126"/>
      <c r="AR53" s="126"/>
      <c r="AS53" s="126"/>
      <c r="AT53" s="126">
        <f>データ!BH7</f>
        <v>29</v>
      </c>
      <c r="AU53" s="126"/>
      <c r="AV53" s="126"/>
      <c r="AW53" s="126"/>
      <c r="AX53" s="126"/>
      <c r="AY53" s="126"/>
      <c r="AZ53" s="126"/>
      <c r="BA53" s="126"/>
      <c r="BB53" s="126"/>
      <c r="BC53" s="126"/>
      <c r="BD53" s="126"/>
      <c r="BE53" s="126"/>
      <c r="BF53" s="126"/>
      <c r="BG53" s="126"/>
      <c r="BH53" s="126">
        <f>データ!BI7</f>
        <v>31.9</v>
      </c>
      <c r="BI53" s="126"/>
      <c r="BJ53" s="126"/>
      <c r="BK53" s="126"/>
      <c r="BL53" s="126"/>
      <c r="BM53" s="126"/>
      <c r="BN53" s="126"/>
      <c r="BO53" s="126"/>
      <c r="BP53" s="126"/>
      <c r="BQ53" s="126"/>
      <c r="BR53" s="126"/>
      <c r="BS53" s="126"/>
      <c r="BT53" s="126"/>
      <c r="BU53" s="126"/>
      <c r="BV53" s="126">
        <f>データ!BJ7</f>
        <v>32.1</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39.200000000000003</v>
      </c>
      <c r="DG53" s="126"/>
      <c r="DH53" s="126"/>
      <c r="DI53" s="126"/>
      <c r="DJ53" s="126"/>
      <c r="DK53" s="126"/>
      <c r="DL53" s="126"/>
      <c r="DM53" s="126"/>
      <c r="DN53" s="126"/>
      <c r="DO53" s="126"/>
      <c r="DP53" s="126"/>
      <c r="DQ53" s="126"/>
      <c r="DR53" s="126"/>
      <c r="DS53" s="126"/>
      <c r="DT53" s="126">
        <f>データ!BR7</f>
        <v>38.9</v>
      </c>
      <c r="DU53" s="126"/>
      <c r="DV53" s="126"/>
      <c r="DW53" s="126"/>
      <c r="DX53" s="126"/>
      <c r="DY53" s="126"/>
      <c r="DZ53" s="126"/>
      <c r="EA53" s="126"/>
      <c r="EB53" s="126"/>
      <c r="EC53" s="126"/>
      <c r="ED53" s="126"/>
      <c r="EE53" s="126"/>
      <c r="EF53" s="126"/>
      <c r="EG53" s="126"/>
      <c r="EH53" s="126">
        <f>データ!BS7</f>
        <v>35.799999999999997</v>
      </c>
      <c r="EI53" s="126"/>
      <c r="EJ53" s="126"/>
      <c r="EK53" s="126"/>
      <c r="EL53" s="126"/>
      <c r="EM53" s="126"/>
      <c r="EN53" s="126"/>
      <c r="EO53" s="126"/>
      <c r="EP53" s="126"/>
      <c r="EQ53" s="126"/>
      <c r="ER53" s="126"/>
      <c r="ES53" s="126"/>
      <c r="ET53" s="126"/>
      <c r="EU53" s="126"/>
      <c r="EV53" s="126">
        <f>データ!BT7</f>
        <v>36.299999999999997</v>
      </c>
      <c r="EW53" s="126"/>
      <c r="EX53" s="126"/>
      <c r="EY53" s="126"/>
      <c r="EZ53" s="126"/>
      <c r="FA53" s="126"/>
      <c r="FB53" s="126"/>
      <c r="FC53" s="126"/>
      <c r="FD53" s="126"/>
      <c r="FE53" s="126"/>
      <c r="FF53" s="126"/>
      <c r="FG53" s="126"/>
      <c r="FH53" s="126"/>
      <c r="FI53" s="126"/>
      <c r="FJ53" s="126">
        <f>データ!BU7</f>
        <v>34</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96.9</v>
      </c>
      <c r="GU53" s="126"/>
      <c r="GV53" s="126"/>
      <c r="GW53" s="126"/>
      <c r="GX53" s="126"/>
      <c r="GY53" s="126"/>
      <c r="GZ53" s="126"/>
      <c r="HA53" s="126"/>
      <c r="HB53" s="126"/>
      <c r="HC53" s="126"/>
      <c r="HD53" s="126"/>
      <c r="HE53" s="126"/>
      <c r="HF53" s="126"/>
      <c r="HG53" s="126"/>
      <c r="HH53" s="126">
        <f>データ!CC7</f>
        <v>100</v>
      </c>
      <c r="HI53" s="126"/>
      <c r="HJ53" s="126"/>
      <c r="HK53" s="126"/>
      <c r="HL53" s="126"/>
      <c r="HM53" s="126"/>
      <c r="HN53" s="126"/>
      <c r="HO53" s="126"/>
      <c r="HP53" s="126"/>
      <c r="HQ53" s="126"/>
      <c r="HR53" s="126"/>
      <c r="HS53" s="126"/>
      <c r="HT53" s="126"/>
      <c r="HU53" s="126"/>
      <c r="HV53" s="126">
        <f>データ!CD7</f>
        <v>37.299999999999997</v>
      </c>
      <c r="HW53" s="126"/>
      <c r="HX53" s="126"/>
      <c r="HY53" s="126"/>
      <c r="HZ53" s="126"/>
      <c r="IA53" s="126"/>
      <c r="IB53" s="126"/>
      <c r="IC53" s="126"/>
      <c r="ID53" s="126"/>
      <c r="IE53" s="126"/>
      <c r="IF53" s="126"/>
      <c r="IG53" s="126"/>
      <c r="IH53" s="126"/>
      <c r="II53" s="126"/>
      <c r="IJ53" s="126">
        <f>データ!CE7</f>
        <v>78.900000000000006</v>
      </c>
      <c r="IK53" s="126"/>
      <c r="IL53" s="126"/>
      <c r="IM53" s="126"/>
      <c r="IN53" s="126"/>
      <c r="IO53" s="126"/>
      <c r="IP53" s="126"/>
      <c r="IQ53" s="126"/>
      <c r="IR53" s="126"/>
      <c r="IS53" s="126"/>
      <c r="IT53" s="126"/>
      <c r="IU53" s="126"/>
      <c r="IV53" s="126"/>
      <c r="IW53" s="126"/>
      <c r="IX53" s="126">
        <f>データ!CF7</f>
        <v>26</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7528</v>
      </c>
      <c r="KI53" s="127"/>
      <c r="KJ53" s="127"/>
      <c r="KK53" s="127"/>
      <c r="KL53" s="127"/>
      <c r="KM53" s="127"/>
      <c r="KN53" s="127"/>
      <c r="KO53" s="127"/>
      <c r="KP53" s="127"/>
      <c r="KQ53" s="127"/>
      <c r="KR53" s="127"/>
      <c r="KS53" s="127"/>
      <c r="KT53" s="127"/>
      <c r="KU53" s="127"/>
      <c r="KV53" s="127">
        <f>データ!CN7</f>
        <v>3823</v>
      </c>
      <c r="KW53" s="127"/>
      <c r="KX53" s="127"/>
      <c r="KY53" s="127"/>
      <c r="KZ53" s="127"/>
      <c r="LA53" s="127"/>
      <c r="LB53" s="127"/>
      <c r="LC53" s="127"/>
      <c r="LD53" s="127"/>
      <c r="LE53" s="127"/>
      <c r="LF53" s="127"/>
      <c r="LG53" s="127"/>
      <c r="LH53" s="127"/>
      <c r="LI53" s="127"/>
      <c r="LJ53" s="127">
        <f>データ!CO7</f>
        <v>3476</v>
      </c>
      <c r="LK53" s="127"/>
      <c r="LL53" s="127"/>
      <c r="LM53" s="127"/>
      <c r="LN53" s="127"/>
      <c r="LO53" s="127"/>
      <c r="LP53" s="127"/>
      <c r="LQ53" s="127"/>
      <c r="LR53" s="127"/>
      <c r="LS53" s="127"/>
      <c r="LT53" s="127"/>
      <c r="LU53" s="127"/>
      <c r="LV53" s="127"/>
      <c r="LW53" s="127"/>
      <c r="LX53" s="127">
        <f>データ!CP7</f>
        <v>8953</v>
      </c>
      <c r="LY53" s="127"/>
      <c r="LZ53" s="127"/>
      <c r="MA53" s="127"/>
      <c r="MB53" s="127"/>
      <c r="MC53" s="127"/>
      <c r="MD53" s="127"/>
      <c r="ME53" s="127"/>
      <c r="MF53" s="127"/>
      <c r="MG53" s="127"/>
      <c r="MH53" s="127"/>
      <c r="MI53" s="127"/>
      <c r="MJ53" s="127"/>
      <c r="MK53" s="127"/>
      <c r="ML53" s="127">
        <f>データ!CQ7</f>
        <v>2416</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11026</v>
      </c>
      <c r="KI54" s="134"/>
      <c r="KJ54" s="134"/>
      <c r="KK54" s="134"/>
      <c r="KL54" s="134"/>
      <c r="KM54" s="134"/>
      <c r="KN54" s="134"/>
      <c r="KO54" s="134"/>
      <c r="KP54" s="134"/>
      <c r="KQ54" s="134"/>
      <c r="KR54" s="134"/>
      <c r="KS54" s="134"/>
      <c r="KT54" s="134"/>
      <c r="KU54" s="135"/>
      <c r="KV54" s="133">
        <f>データ!CS7</f>
        <v>4277</v>
      </c>
      <c r="KW54" s="134"/>
      <c r="KX54" s="134"/>
      <c r="KY54" s="134"/>
      <c r="KZ54" s="134"/>
      <c r="LA54" s="134"/>
      <c r="LB54" s="134"/>
      <c r="LC54" s="134"/>
      <c r="LD54" s="134"/>
      <c r="LE54" s="134"/>
      <c r="LF54" s="134"/>
      <c r="LG54" s="134"/>
      <c r="LH54" s="134"/>
      <c r="LI54" s="135"/>
      <c r="LJ54" s="133">
        <f>データ!CT7</f>
        <v>1112</v>
      </c>
      <c r="LK54" s="134"/>
      <c r="LL54" s="134"/>
      <c r="LM54" s="134"/>
      <c r="LN54" s="134"/>
      <c r="LO54" s="134"/>
      <c r="LP54" s="134"/>
      <c r="LQ54" s="134"/>
      <c r="LR54" s="134"/>
      <c r="LS54" s="134"/>
      <c r="LT54" s="134"/>
      <c r="LU54" s="134"/>
      <c r="LV54" s="134"/>
      <c r="LW54" s="135"/>
      <c r="LX54" s="133">
        <f>データ!CU7</f>
        <v>7517</v>
      </c>
      <c r="LY54" s="134"/>
      <c r="LZ54" s="134"/>
      <c r="MA54" s="134"/>
      <c r="MB54" s="134"/>
      <c r="MC54" s="134"/>
      <c r="MD54" s="134"/>
      <c r="ME54" s="134"/>
      <c r="MF54" s="134"/>
      <c r="MG54" s="134"/>
      <c r="MH54" s="134"/>
      <c r="MI54" s="134"/>
      <c r="MJ54" s="134"/>
      <c r="MK54" s="135"/>
      <c r="ML54" s="133">
        <f>データ!CV7</f>
        <v>-295</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143</v>
      </c>
      <c r="NJ66" s="119"/>
      <c r="NK66" s="119"/>
      <c r="NL66" s="119"/>
      <c r="NM66" s="119"/>
      <c r="NN66" s="119"/>
      <c r="NO66" s="119"/>
      <c r="NP66" s="119"/>
      <c r="NQ66" s="119"/>
      <c r="NR66" s="119"/>
      <c r="NS66" s="119"/>
      <c r="NT66" s="119"/>
      <c r="NU66" s="119"/>
      <c r="NV66" s="119"/>
      <c r="NW66" s="12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765265</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105830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3955.3</v>
      </c>
      <c r="KI77" s="126"/>
      <c r="KJ77" s="126"/>
      <c r="KK77" s="126"/>
      <c r="KL77" s="126"/>
      <c r="KM77" s="126"/>
      <c r="KN77" s="126"/>
      <c r="KO77" s="126"/>
      <c r="KP77" s="126"/>
      <c r="KQ77" s="126"/>
      <c r="KR77" s="126"/>
      <c r="KS77" s="126"/>
      <c r="KT77" s="126"/>
      <c r="KU77" s="126"/>
      <c r="KV77" s="126">
        <f>データ!DW7</f>
        <v>4131</v>
      </c>
      <c r="KW77" s="126"/>
      <c r="KX77" s="126"/>
      <c r="KY77" s="126"/>
      <c r="KZ77" s="126"/>
      <c r="LA77" s="126"/>
      <c r="LB77" s="126"/>
      <c r="LC77" s="126"/>
      <c r="LD77" s="126"/>
      <c r="LE77" s="126"/>
      <c r="LF77" s="126"/>
      <c r="LG77" s="126"/>
      <c r="LH77" s="126"/>
      <c r="LI77" s="126"/>
      <c r="LJ77" s="126">
        <f>データ!DX7</f>
        <v>2214.6</v>
      </c>
      <c r="LK77" s="126"/>
      <c r="LL77" s="126"/>
      <c r="LM77" s="126"/>
      <c r="LN77" s="126"/>
      <c r="LO77" s="126"/>
      <c r="LP77" s="126"/>
      <c r="LQ77" s="126"/>
      <c r="LR77" s="126"/>
      <c r="LS77" s="126"/>
      <c r="LT77" s="126"/>
      <c r="LU77" s="126"/>
      <c r="LV77" s="126"/>
      <c r="LW77" s="126"/>
      <c r="LX77" s="126">
        <f>データ!DY7</f>
        <v>1206</v>
      </c>
      <c r="LY77" s="126"/>
      <c r="LZ77" s="126"/>
      <c r="MA77" s="126"/>
      <c r="MB77" s="126"/>
      <c r="MC77" s="126"/>
      <c r="MD77" s="126"/>
      <c r="ME77" s="126"/>
      <c r="MF77" s="126"/>
      <c r="MG77" s="126"/>
      <c r="MH77" s="126"/>
      <c r="MI77" s="126"/>
      <c r="MJ77" s="126"/>
      <c r="MK77" s="126"/>
      <c r="ML77" s="126">
        <f>データ!DZ7</f>
        <v>471.9</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【560.0】</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password="B319"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423220</v>
      </c>
      <c r="D6" s="55">
        <f t="shared" si="2"/>
        <v>47</v>
      </c>
      <c r="E6" s="55">
        <f t="shared" si="2"/>
        <v>11</v>
      </c>
      <c r="F6" s="55">
        <f t="shared" si="2"/>
        <v>1</v>
      </c>
      <c r="G6" s="55">
        <f t="shared" si="2"/>
        <v>1</v>
      </c>
      <c r="H6" s="55" t="str">
        <f>SUBSTITUTE(H8,"　","")</f>
        <v>長崎県川棚町</v>
      </c>
      <c r="I6" s="55" t="str">
        <f t="shared" si="2"/>
        <v>くじゃく荘</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4168</v>
      </c>
      <c r="R6" s="58">
        <f t="shared" si="2"/>
        <v>149</v>
      </c>
      <c r="S6" s="59">
        <f t="shared" si="2"/>
        <v>9836</v>
      </c>
      <c r="T6" s="60" t="str">
        <f t="shared" si="2"/>
        <v>利用料金制</v>
      </c>
      <c r="U6" s="56">
        <f t="shared" si="2"/>
        <v>15.2</v>
      </c>
      <c r="V6" s="60" t="str">
        <f t="shared" si="2"/>
        <v>有</v>
      </c>
      <c r="W6" s="61">
        <f t="shared" si="2"/>
        <v>84</v>
      </c>
      <c r="X6" s="60" t="str">
        <f t="shared" si="2"/>
        <v>有</v>
      </c>
      <c r="Y6" s="62">
        <f>IF(Y8="-",NA(),Y8)</f>
        <v>13.6</v>
      </c>
      <c r="Z6" s="62">
        <f t="shared" ref="Z6:AH6" si="3">IF(Z8="-",NA(),Z8)</f>
        <v>12.8</v>
      </c>
      <c r="AA6" s="62">
        <f t="shared" si="3"/>
        <v>13.6</v>
      </c>
      <c r="AB6" s="62">
        <f t="shared" si="3"/>
        <v>12.5</v>
      </c>
      <c r="AC6" s="62">
        <f t="shared" si="3"/>
        <v>11.5</v>
      </c>
      <c r="AD6" s="62">
        <f t="shared" si="3"/>
        <v>95</v>
      </c>
      <c r="AE6" s="62">
        <f t="shared" si="3"/>
        <v>93.4</v>
      </c>
      <c r="AF6" s="62">
        <f t="shared" si="3"/>
        <v>79.599999999999994</v>
      </c>
      <c r="AG6" s="62">
        <f t="shared" si="3"/>
        <v>80.8</v>
      </c>
      <c r="AH6" s="62">
        <f t="shared" si="3"/>
        <v>80.2</v>
      </c>
      <c r="AI6" s="62" t="str">
        <f>IF(AI8="-","【-】","【"&amp;SUBSTITUTE(TEXT(AI8,"#,##0.0"),"-","△")&amp;"】")</f>
        <v>【92.5】</v>
      </c>
      <c r="AJ6" s="62">
        <f>IF(AJ8="-",NA(),AJ8)</f>
        <v>90.6</v>
      </c>
      <c r="AK6" s="62">
        <f t="shared" ref="AK6:AS6" si="4">IF(AK8="-",NA(),AK8)</f>
        <v>96.1</v>
      </c>
      <c r="AL6" s="62">
        <f t="shared" si="4"/>
        <v>92.3</v>
      </c>
      <c r="AM6" s="62">
        <f t="shared" si="4"/>
        <v>89.4</v>
      </c>
      <c r="AN6" s="62">
        <f t="shared" si="4"/>
        <v>90.2</v>
      </c>
      <c r="AO6" s="62">
        <f t="shared" si="4"/>
        <v>32.200000000000003</v>
      </c>
      <c r="AP6" s="62">
        <f t="shared" si="4"/>
        <v>32.700000000000003</v>
      </c>
      <c r="AQ6" s="62">
        <f t="shared" si="4"/>
        <v>28.5</v>
      </c>
      <c r="AR6" s="62">
        <f t="shared" si="4"/>
        <v>26.4</v>
      </c>
      <c r="AS6" s="62">
        <f t="shared" si="4"/>
        <v>24.8</v>
      </c>
      <c r="AT6" s="62" t="str">
        <f>IF(AT8="-","【-】","【"&amp;SUBSTITUTE(TEXT(AT8,"#,##0.0"),"-","△")&amp;"】")</f>
        <v>【32.4】</v>
      </c>
      <c r="AU6" s="57">
        <f>IF(AU8="-",NA(),AU8)</f>
        <v>206</v>
      </c>
      <c r="AV6" s="57">
        <f t="shared" ref="AV6:BD6" si="5">IF(AV8="-",NA(),AV8)</f>
        <v>318</v>
      </c>
      <c r="AW6" s="57">
        <f t="shared" si="5"/>
        <v>193</v>
      </c>
      <c r="AX6" s="57">
        <f t="shared" si="5"/>
        <v>0</v>
      </c>
      <c r="AY6" s="57">
        <f t="shared" si="5"/>
        <v>11</v>
      </c>
      <c r="AZ6" s="57">
        <f t="shared" si="5"/>
        <v>994</v>
      </c>
      <c r="BA6" s="57">
        <f t="shared" si="5"/>
        <v>769</v>
      </c>
      <c r="BB6" s="57">
        <f t="shared" si="5"/>
        <v>671</v>
      </c>
      <c r="BC6" s="57">
        <f t="shared" si="5"/>
        <v>544</v>
      </c>
      <c r="BD6" s="57">
        <f t="shared" si="5"/>
        <v>558</v>
      </c>
      <c r="BE6" s="57" t="str">
        <f>IF(BE8="-","【-】","【"&amp;SUBSTITUTE(TEXT(BE8,"#,##0"),"-","△")&amp;"】")</f>
        <v>【7,439】</v>
      </c>
      <c r="BF6" s="62">
        <f>IF(BF8="-",NA(),BF8)</f>
        <v>24.4</v>
      </c>
      <c r="BG6" s="62">
        <f t="shared" ref="BG6:BO6" si="6">IF(BG8="-",NA(),BG8)</f>
        <v>26.5</v>
      </c>
      <c r="BH6" s="62">
        <f t="shared" si="6"/>
        <v>29</v>
      </c>
      <c r="BI6" s="62">
        <f t="shared" si="6"/>
        <v>31.9</v>
      </c>
      <c r="BJ6" s="62">
        <f t="shared" si="6"/>
        <v>32.1</v>
      </c>
      <c r="BK6" s="62">
        <f t="shared" si="6"/>
        <v>31</v>
      </c>
      <c r="BL6" s="62">
        <f t="shared" si="6"/>
        <v>31.3</v>
      </c>
      <c r="BM6" s="62">
        <f t="shared" si="6"/>
        <v>30.4</v>
      </c>
      <c r="BN6" s="62">
        <f t="shared" si="6"/>
        <v>30.7</v>
      </c>
      <c r="BO6" s="62">
        <f t="shared" si="6"/>
        <v>31.7</v>
      </c>
      <c r="BP6" s="62" t="str">
        <f>IF(BP8="-","【-】","【"&amp;SUBSTITUTE(TEXT(BP8,"#,##0.0"),"-","△")&amp;"】")</f>
        <v>【20.7】</v>
      </c>
      <c r="BQ6" s="62">
        <f>IF(BQ8="-",NA(),BQ8)</f>
        <v>39.200000000000003</v>
      </c>
      <c r="BR6" s="62">
        <f t="shared" ref="BR6:BZ6" si="7">IF(BR8="-",NA(),BR8)</f>
        <v>38.9</v>
      </c>
      <c r="BS6" s="62">
        <f t="shared" si="7"/>
        <v>35.799999999999997</v>
      </c>
      <c r="BT6" s="62">
        <f t="shared" si="7"/>
        <v>36.299999999999997</v>
      </c>
      <c r="BU6" s="62">
        <f t="shared" si="7"/>
        <v>34</v>
      </c>
      <c r="BV6" s="62">
        <f t="shared" si="7"/>
        <v>26.7</v>
      </c>
      <c r="BW6" s="62">
        <f t="shared" si="7"/>
        <v>25.8</v>
      </c>
      <c r="BX6" s="62">
        <f t="shared" si="7"/>
        <v>27.7</v>
      </c>
      <c r="BY6" s="62">
        <f t="shared" si="7"/>
        <v>28.2</v>
      </c>
      <c r="BZ6" s="62">
        <f t="shared" si="7"/>
        <v>29.8</v>
      </c>
      <c r="CA6" s="62" t="str">
        <f>IF(CA8="-","【-】","【"&amp;SUBSTITUTE(TEXT(CA8,"#,##0.0"),"-","△")&amp;"】")</f>
        <v>【38.3】</v>
      </c>
      <c r="CB6" s="62">
        <f>IF(CB8="-",NA(),CB8)</f>
        <v>96.9</v>
      </c>
      <c r="CC6" s="62">
        <f t="shared" ref="CC6:CK6" si="8">IF(CC8="-",NA(),CC8)</f>
        <v>100</v>
      </c>
      <c r="CD6" s="62">
        <f t="shared" si="8"/>
        <v>37.299999999999997</v>
      </c>
      <c r="CE6" s="62">
        <f t="shared" si="8"/>
        <v>78.900000000000006</v>
      </c>
      <c r="CF6" s="62">
        <f t="shared" si="8"/>
        <v>26</v>
      </c>
      <c r="CG6" s="62">
        <f t="shared" si="8"/>
        <v>26.3</v>
      </c>
      <c r="CH6" s="62">
        <f t="shared" si="8"/>
        <v>26.3</v>
      </c>
      <c r="CI6" s="62">
        <f t="shared" si="8"/>
        <v>16.3</v>
      </c>
      <c r="CJ6" s="62">
        <f t="shared" si="8"/>
        <v>17.8</v>
      </c>
      <c r="CK6" s="62">
        <f t="shared" si="8"/>
        <v>12.6</v>
      </c>
      <c r="CL6" s="62" t="str">
        <f>IF(CL8="-","【-】","【"&amp;SUBSTITUTE(TEXT(CL8,"#,##0.0"),"-","△")&amp;"】")</f>
        <v>【560.0】</v>
      </c>
      <c r="CM6" s="57">
        <f>IF(CM8="-",NA(),CM8)</f>
        <v>7528</v>
      </c>
      <c r="CN6" s="57">
        <f t="shared" ref="CN6:CV6" si="9">IF(CN8="-",NA(),CN8)</f>
        <v>3823</v>
      </c>
      <c r="CO6" s="57">
        <f t="shared" si="9"/>
        <v>3476</v>
      </c>
      <c r="CP6" s="57">
        <f t="shared" si="9"/>
        <v>8953</v>
      </c>
      <c r="CQ6" s="57">
        <f t="shared" si="9"/>
        <v>2416</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765265</v>
      </c>
      <c r="DJ6" s="58">
        <f t="shared" si="10"/>
        <v>105830</v>
      </c>
      <c r="DK6" s="62"/>
      <c r="DL6" s="62"/>
      <c r="DM6" s="62"/>
      <c r="DN6" s="62"/>
      <c r="DO6" s="62"/>
      <c r="DP6" s="62"/>
      <c r="DQ6" s="62"/>
      <c r="DR6" s="62"/>
      <c r="DS6" s="62"/>
      <c r="DT6" s="62"/>
      <c r="DU6" s="62" t="s">
        <v>123</v>
      </c>
      <c r="DV6" s="62">
        <f>IF(DV8="-",NA(),DV8)</f>
        <v>3955.3</v>
      </c>
      <c r="DW6" s="62">
        <f t="shared" ref="DW6:EE6" si="11">IF(DW8="-",NA(),DW8)</f>
        <v>4131</v>
      </c>
      <c r="DX6" s="62">
        <f t="shared" si="11"/>
        <v>2214.6</v>
      </c>
      <c r="DY6" s="62">
        <f t="shared" si="11"/>
        <v>1206</v>
      </c>
      <c r="DZ6" s="62">
        <f t="shared" si="11"/>
        <v>471.9</v>
      </c>
      <c r="EA6" s="62">
        <f t="shared" si="11"/>
        <v>242.7</v>
      </c>
      <c r="EB6" s="62">
        <f t="shared" si="11"/>
        <v>240.2</v>
      </c>
      <c r="EC6" s="62">
        <f t="shared" si="11"/>
        <v>131.5</v>
      </c>
      <c r="ED6" s="62">
        <f t="shared" si="11"/>
        <v>441.3</v>
      </c>
      <c r="EE6" s="62">
        <f t="shared" si="11"/>
        <v>85.7</v>
      </c>
      <c r="EF6" s="62" t="str">
        <f>IF(EF8="-","【-】","【"&amp;SUBSTITUTE(TEXT(EF8,"#,##0.0"),"-","△")&amp;"】")</f>
        <v>【38.7】</v>
      </c>
      <c r="EG6" s="63">
        <f>IF(EG8="-",NA(),EG8)</f>
        <v>2E-3</v>
      </c>
      <c r="EH6" s="63">
        <f t="shared" ref="EH6:EP6" si="12">IF(EH8="-",NA(),EH8)</f>
        <v>2E-3</v>
      </c>
      <c r="EI6" s="63">
        <f t="shared" si="12"/>
        <v>2.2000000000000001E-3</v>
      </c>
      <c r="EJ6" s="63">
        <f t="shared" si="12"/>
        <v>2E-3</v>
      </c>
      <c r="EK6" s="63">
        <f t="shared" si="12"/>
        <v>2.3999999999999998E-3</v>
      </c>
      <c r="EL6" s="63">
        <f t="shared" si="12"/>
        <v>3.0000000000000001E-3</v>
      </c>
      <c r="EM6" s="63">
        <f t="shared" si="12"/>
        <v>2.8999999999999998E-3</v>
      </c>
      <c r="EN6" s="63">
        <f t="shared" si="12"/>
        <v>3.5000000000000001E-3</v>
      </c>
      <c r="EO6" s="63">
        <f t="shared" si="12"/>
        <v>3.7000000000000002E-3</v>
      </c>
      <c r="EP6" s="63">
        <f t="shared" si="12"/>
        <v>3.5999999999999999E-3</v>
      </c>
    </row>
    <row r="7" spans="1:146" s="64" customFormat="1">
      <c r="A7" s="40" t="s">
        <v>124</v>
      </c>
      <c r="B7" s="55">
        <f t="shared" ref="B7:X7" si="13">B8</f>
        <v>2016</v>
      </c>
      <c r="C7" s="55">
        <f t="shared" si="13"/>
        <v>423220</v>
      </c>
      <c r="D7" s="55">
        <f t="shared" si="13"/>
        <v>47</v>
      </c>
      <c r="E7" s="55">
        <f t="shared" si="13"/>
        <v>11</v>
      </c>
      <c r="F7" s="55">
        <f t="shared" si="13"/>
        <v>1</v>
      </c>
      <c r="G7" s="55">
        <f t="shared" si="13"/>
        <v>1</v>
      </c>
      <c r="H7" s="55" t="str">
        <f t="shared" si="13"/>
        <v>長崎県　川棚町</v>
      </c>
      <c r="I7" s="55" t="str">
        <f t="shared" si="13"/>
        <v>くじゃく荘</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4168</v>
      </c>
      <c r="R7" s="58">
        <f t="shared" si="13"/>
        <v>149</v>
      </c>
      <c r="S7" s="59">
        <f t="shared" si="13"/>
        <v>9836</v>
      </c>
      <c r="T7" s="60" t="str">
        <f t="shared" si="13"/>
        <v>利用料金制</v>
      </c>
      <c r="U7" s="56">
        <f t="shared" si="13"/>
        <v>15.2</v>
      </c>
      <c r="V7" s="60" t="str">
        <f t="shared" si="13"/>
        <v>有</v>
      </c>
      <c r="W7" s="61">
        <f t="shared" si="13"/>
        <v>84</v>
      </c>
      <c r="X7" s="60" t="str">
        <f t="shared" si="13"/>
        <v>有</v>
      </c>
      <c r="Y7" s="62">
        <f>Y8</f>
        <v>13.6</v>
      </c>
      <c r="Z7" s="62">
        <f t="shared" ref="Z7:AH7" si="14">Z8</f>
        <v>12.8</v>
      </c>
      <c r="AA7" s="62">
        <f t="shared" si="14"/>
        <v>13.6</v>
      </c>
      <c r="AB7" s="62">
        <f t="shared" si="14"/>
        <v>12.5</v>
      </c>
      <c r="AC7" s="62">
        <f t="shared" si="14"/>
        <v>11.5</v>
      </c>
      <c r="AD7" s="62">
        <f t="shared" si="14"/>
        <v>95</v>
      </c>
      <c r="AE7" s="62">
        <f t="shared" si="14"/>
        <v>93.4</v>
      </c>
      <c r="AF7" s="62">
        <f t="shared" si="14"/>
        <v>79.599999999999994</v>
      </c>
      <c r="AG7" s="62">
        <f t="shared" si="14"/>
        <v>80.8</v>
      </c>
      <c r="AH7" s="62">
        <f t="shared" si="14"/>
        <v>80.2</v>
      </c>
      <c r="AI7" s="62"/>
      <c r="AJ7" s="62">
        <f>AJ8</f>
        <v>90.6</v>
      </c>
      <c r="AK7" s="62">
        <f t="shared" ref="AK7:AS7" si="15">AK8</f>
        <v>96.1</v>
      </c>
      <c r="AL7" s="62">
        <f t="shared" si="15"/>
        <v>92.3</v>
      </c>
      <c r="AM7" s="62">
        <f t="shared" si="15"/>
        <v>89.4</v>
      </c>
      <c r="AN7" s="62">
        <f t="shared" si="15"/>
        <v>90.2</v>
      </c>
      <c r="AO7" s="62">
        <f t="shared" si="15"/>
        <v>32.200000000000003</v>
      </c>
      <c r="AP7" s="62">
        <f t="shared" si="15"/>
        <v>32.700000000000003</v>
      </c>
      <c r="AQ7" s="62">
        <f t="shared" si="15"/>
        <v>28.5</v>
      </c>
      <c r="AR7" s="62">
        <f t="shared" si="15"/>
        <v>26.4</v>
      </c>
      <c r="AS7" s="62">
        <f t="shared" si="15"/>
        <v>24.8</v>
      </c>
      <c r="AT7" s="62"/>
      <c r="AU7" s="57">
        <f>AU8</f>
        <v>206</v>
      </c>
      <c r="AV7" s="57">
        <f t="shared" ref="AV7:BD7" si="16">AV8</f>
        <v>318</v>
      </c>
      <c r="AW7" s="57">
        <f t="shared" si="16"/>
        <v>193</v>
      </c>
      <c r="AX7" s="57">
        <f t="shared" si="16"/>
        <v>0</v>
      </c>
      <c r="AY7" s="57">
        <f t="shared" si="16"/>
        <v>11</v>
      </c>
      <c r="AZ7" s="57">
        <f t="shared" si="16"/>
        <v>994</v>
      </c>
      <c r="BA7" s="57">
        <f t="shared" si="16"/>
        <v>769</v>
      </c>
      <c r="BB7" s="57">
        <f t="shared" si="16"/>
        <v>671</v>
      </c>
      <c r="BC7" s="57">
        <f t="shared" si="16"/>
        <v>544</v>
      </c>
      <c r="BD7" s="57">
        <f t="shared" si="16"/>
        <v>558</v>
      </c>
      <c r="BE7" s="57"/>
      <c r="BF7" s="62">
        <f>BF8</f>
        <v>24.4</v>
      </c>
      <c r="BG7" s="62">
        <f t="shared" ref="BG7:BO7" si="17">BG8</f>
        <v>26.5</v>
      </c>
      <c r="BH7" s="62">
        <f t="shared" si="17"/>
        <v>29</v>
      </c>
      <c r="BI7" s="62">
        <f t="shared" si="17"/>
        <v>31.9</v>
      </c>
      <c r="BJ7" s="62">
        <f t="shared" si="17"/>
        <v>32.1</v>
      </c>
      <c r="BK7" s="62">
        <f t="shared" si="17"/>
        <v>31</v>
      </c>
      <c r="BL7" s="62">
        <f t="shared" si="17"/>
        <v>31.3</v>
      </c>
      <c r="BM7" s="62">
        <f t="shared" si="17"/>
        <v>30.4</v>
      </c>
      <c r="BN7" s="62">
        <f t="shared" si="17"/>
        <v>30.7</v>
      </c>
      <c r="BO7" s="62">
        <f t="shared" si="17"/>
        <v>31.7</v>
      </c>
      <c r="BP7" s="62"/>
      <c r="BQ7" s="62">
        <f>BQ8</f>
        <v>39.200000000000003</v>
      </c>
      <c r="BR7" s="62">
        <f t="shared" ref="BR7:BZ7" si="18">BR8</f>
        <v>38.9</v>
      </c>
      <c r="BS7" s="62">
        <f t="shared" si="18"/>
        <v>35.799999999999997</v>
      </c>
      <c r="BT7" s="62">
        <f t="shared" si="18"/>
        <v>36.299999999999997</v>
      </c>
      <c r="BU7" s="62">
        <f t="shared" si="18"/>
        <v>34</v>
      </c>
      <c r="BV7" s="62">
        <f t="shared" si="18"/>
        <v>26.7</v>
      </c>
      <c r="BW7" s="62">
        <f t="shared" si="18"/>
        <v>25.8</v>
      </c>
      <c r="BX7" s="62">
        <f t="shared" si="18"/>
        <v>27.7</v>
      </c>
      <c r="BY7" s="62">
        <f t="shared" si="18"/>
        <v>28.2</v>
      </c>
      <c r="BZ7" s="62">
        <f t="shared" si="18"/>
        <v>29.8</v>
      </c>
      <c r="CA7" s="62"/>
      <c r="CB7" s="62">
        <f>CB8</f>
        <v>96.9</v>
      </c>
      <c r="CC7" s="62">
        <f t="shared" ref="CC7:CK7" si="19">CC8</f>
        <v>100</v>
      </c>
      <c r="CD7" s="62">
        <f t="shared" si="19"/>
        <v>37.299999999999997</v>
      </c>
      <c r="CE7" s="62">
        <f t="shared" si="19"/>
        <v>78.900000000000006</v>
      </c>
      <c r="CF7" s="62">
        <f t="shared" si="19"/>
        <v>26</v>
      </c>
      <c r="CG7" s="62">
        <f t="shared" si="19"/>
        <v>26.3</v>
      </c>
      <c r="CH7" s="62">
        <f t="shared" si="19"/>
        <v>26.3</v>
      </c>
      <c r="CI7" s="62">
        <f t="shared" si="19"/>
        <v>16.3</v>
      </c>
      <c r="CJ7" s="62">
        <f t="shared" si="19"/>
        <v>17.8</v>
      </c>
      <c r="CK7" s="62">
        <f t="shared" si="19"/>
        <v>12.6</v>
      </c>
      <c r="CL7" s="62"/>
      <c r="CM7" s="57">
        <f>CM8</f>
        <v>7528</v>
      </c>
      <c r="CN7" s="57">
        <f t="shared" ref="CN7:CV7" si="20">CN8</f>
        <v>3823</v>
      </c>
      <c r="CO7" s="57">
        <f t="shared" si="20"/>
        <v>3476</v>
      </c>
      <c r="CP7" s="57">
        <f t="shared" si="20"/>
        <v>8953</v>
      </c>
      <c r="CQ7" s="57">
        <f t="shared" si="20"/>
        <v>2416</v>
      </c>
      <c r="CR7" s="57">
        <f t="shared" si="20"/>
        <v>11026</v>
      </c>
      <c r="CS7" s="57">
        <f t="shared" si="20"/>
        <v>4277</v>
      </c>
      <c r="CT7" s="57">
        <f t="shared" si="20"/>
        <v>1112</v>
      </c>
      <c r="CU7" s="57">
        <f t="shared" si="20"/>
        <v>7517</v>
      </c>
      <c r="CV7" s="57">
        <f t="shared" si="20"/>
        <v>-295</v>
      </c>
      <c r="CW7" s="57"/>
      <c r="CX7" s="62" t="s">
        <v>125</v>
      </c>
      <c r="CY7" s="62" t="s">
        <v>125</v>
      </c>
      <c r="CZ7" s="62" t="s">
        <v>125</v>
      </c>
      <c r="DA7" s="62" t="s">
        <v>125</v>
      </c>
      <c r="DB7" s="62" t="s">
        <v>125</v>
      </c>
      <c r="DC7" s="62" t="s">
        <v>125</v>
      </c>
      <c r="DD7" s="62" t="s">
        <v>125</v>
      </c>
      <c r="DE7" s="62" t="s">
        <v>125</v>
      </c>
      <c r="DF7" s="62" t="s">
        <v>125</v>
      </c>
      <c r="DG7" s="62" t="s">
        <v>123</v>
      </c>
      <c r="DH7" s="62"/>
      <c r="DI7" s="58">
        <f>DI8</f>
        <v>765265</v>
      </c>
      <c r="DJ7" s="58">
        <f>DJ8</f>
        <v>105830</v>
      </c>
      <c r="DK7" s="62" t="s">
        <v>125</v>
      </c>
      <c r="DL7" s="62" t="s">
        <v>125</v>
      </c>
      <c r="DM7" s="62" t="s">
        <v>125</v>
      </c>
      <c r="DN7" s="62" t="s">
        <v>125</v>
      </c>
      <c r="DO7" s="62" t="s">
        <v>125</v>
      </c>
      <c r="DP7" s="62" t="s">
        <v>125</v>
      </c>
      <c r="DQ7" s="62" t="s">
        <v>125</v>
      </c>
      <c r="DR7" s="62" t="s">
        <v>125</v>
      </c>
      <c r="DS7" s="62" t="s">
        <v>125</v>
      </c>
      <c r="DT7" s="62" t="s">
        <v>123</v>
      </c>
      <c r="DU7" s="62"/>
      <c r="DV7" s="62">
        <f>DV8</f>
        <v>3955.3</v>
      </c>
      <c r="DW7" s="62">
        <f t="shared" ref="DW7:EE7" si="21">DW8</f>
        <v>4131</v>
      </c>
      <c r="DX7" s="62">
        <f t="shared" si="21"/>
        <v>2214.6</v>
      </c>
      <c r="DY7" s="62">
        <f t="shared" si="21"/>
        <v>1206</v>
      </c>
      <c r="DZ7" s="62">
        <f t="shared" si="21"/>
        <v>471.9</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c r="A8" s="40"/>
      <c r="B8" s="65">
        <v>2016</v>
      </c>
      <c r="C8" s="65">
        <v>423220</v>
      </c>
      <c r="D8" s="65">
        <v>47</v>
      </c>
      <c r="E8" s="65">
        <v>11</v>
      </c>
      <c r="F8" s="65">
        <v>1</v>
      </c>
      <c r="G8" s="65">
        <v>1</v>
      </c>
      <c r="H8" s="65" t="s">
        <v>126</v>
      </c>
      <c r="I8" s="65" t="s">
        <v>127</v>
      </c>
      <c r="J8" s="65" t="s">
        <v>128</v>
      </c>
      <c r="K8" s="65" t="s">
        <v>129</v>
      </c>
      <c r="L8" s="65" t="s">
        <v>130</v>
      </c>
      <c r="M8" s="65" t="s">
        <v>131</v>
      </c>
      <c r="N8" s="65"/>
      <c r="O8" s="66" t="s">
        <v>132</v>
      </c>
      <c r="P8" s="66" t="s">
        <v>132</v>
      </c>
      <c r="Q8" s="67">
        <v>4168</v>
      </c>
      <c r="R8" s="67">
        <v>149</v>
      </c>
      <c r="S8" s="68">
        <v>9836</v>
      </c>
      <c r="T8" s="69" t="s">
        <v>133</v>
      </c>
      <c r="U8" s="66">
        <v>15.2</v>
      </c>
      <c r="V8" s="69" t="s">
        <v>134</v>
      </c>
      <c r="W8" s="70">
        <v>84</v>
      </c>
      <c r="X8" s="69" t="s">
        <v>134</v>
      </c>
      <c r="Y8" s="71">
        <v>13.6</v>
      </c>
      <c r="Z8" s="71">
        <v>12.8</v>
      </c>
      <c r="AA8" s="71">
        <v>13.6</v>
      </c>
      <c r="AB8" s="71">
        <v>12.5</v>
      </c>
      <c r="AC8" s="71">
        <v>11.5</v>
      </c>
      <c r="AD8" s="71">
        <v>95</v>
      </c>
      <c r="AE8" s="71">
        <v>93.4</v>
      </c>
      <c r="AF8" s="71">
        <v>79.599999999999994</v>
      </c>
      <c r="AG8" s="71">
        <v>80.8</v>
      </c>
      <c r="AH8" s="71">
        <v>80.2</v>
      </c>
      <c r="AI8" s="71">
        <v>92.5</v>
      </c>
      <c r="AJ8" s="71">
        <v>90.6</v>
      </c>
      <c r="AK8" s="71">
        <v>96.1</v>
      </c>
      <c r="AL8" s="71">
        <v>92.3</v>
      </c>
      <c r="AM8" s="71">
        <v>89.4</v>
      </c>
      <c r="AN8" s="71">
        <v>90.2</v>
      </c>
      <c r="AO8" s="71">
        <v>32.200000000000003</v>
      </c>
      <c r="AP8" s="71">
        <v>32.700000000000003</v>
      </c>
      <c r="AQ8" s="71">
        <v>28.5</v>
      </c>
      <c r="AR8" s="71">
        <v>26.4</v>
      </c>
      <c r="AS8" s="71">
        <v>24.8</v>
      </c>
      <c r="AT8" s="71">
        <v>32.4</v>
      </c>
      <c r="AU8" s="72">
        <v>206</v>
      </c>
      <c r="AV8" s="72">
        <v>318</v>
      </c>
      <c r="AW8" s="72">
        <v>193</v>
      </c>
      <c r="AX8" s="72">
        <v>0</v>
      </c>
      <c r="AY8" s="72">
        <v>11</v>
      </c>
      <c r="AZ8" s="72">
        <v>994</v>
      </c>
      <c r="BA8" s="72">
        <v>769</v>
      </c>
      <c r="BB8" s="72">
        <v>671</v>
      </c>
      <c r="BC8" s="72">
        <v>544</v>
      </c>
      <c r="BD8" s="72">
        <v>558</v>
      </c>
      <c r="BE8" s="72">
        <v>7439</v>
      </c>
      <c r="BF8" s="71">
        <v>24.4</v>
      </c>
      <c r="BG8" s="71">
        <v>26.5</v>
      </c>
      <c r="BH8" s="71">
        <v>29</v>
      </c>
      <c r="BI8" s="71">
        <v>31.9</v>
      </c>
      <c r="BJ8" s="71">
        <v>32.1</v>
      </c>
      <c r="BK8" s="71">
        <v>31</v>
      </c>
      <c r="BL8" s="71">
        <v>31.3</v>
      </c>
      <c r="BM8" s="71">
        <v>30.4</v>
      </c>
      <c r="BN8" s="71">
        <v>30.7</v>
      </c>
      <c r="BO8" s="71">
        <v>31.7</v>
      </c>
      <c r="BP8" s="71">
        <v>20.7</v>
      </c>
      <c r="BQ8" s="71">
        <v>39.200000000000003</v>
      </c>
      <c r="BR8" s="71">
        <v>38.9</v>
      </c>
      <c r="BS8" s="71">
        <v>35.799999999999997</v>
      </c>
      <c r="BT8" s="71">
        <v>36.299999999999997</v>
      </c>
      <c r="BU8" s="71">
        <v>34</v>
      </c>
      <c r="BV8" s="71">
        <v>26.7</v>
      </c>
      <c r="BW8" s="71">
        <v>25.8</v>
      </c>
      <c r="BX8" s="71">
        <v>27.7</v>
      </c>
      <c r="BY8" s="71">
        <v>28.2</v>
      </c>
      <c r="BZ8" s="71">
        <v>29.8</v>
      </c>
      <c r="CA8" s="71">
        <v>38.299999999999997</v>
      </c>
      <c r="CB8" s="71">
        <v>96.9</v>
      </c>
      <c r="CC8" s="71">
        <v>100</v>
      </c>
      <c r="CD8" s="71">
        <v>37.299999999999997</v>
      </c>
      <c r="CE8" s="73">
        <v>78.900000000000006</v>
      </c>
      <c r="CF8" s="73">
        <v>26</v>
      </c>
      <c r="CG8" s="71">
        <v>26.3</v>
      </c>
      <c r="CH8" s="71">
        <v>26.3</v>
      </c>
      <c r="CI8" s="71">
        <v>16.3</v>
      </c>
      <c r="CJ8" s="71">
        <v>17.8</v>
      </c>
      <c r="CK8" s="71">
        <v>12.6</v>
      </c>
      <c r="CL8" s="71">
        <v>560</v>
      </c>
      <c r="CM8" s="72">
        <v>7528</v>
      </c>
      <c r="CN8" s="72">
        <v>3823</v>
      </c>
      <c r="CO8" s="72">
        <v>3476</v>
      </c>
      <c r="CP8" s="72">
        <v>8953</v>
      </c>
      <c r="CQ8" s="72">
        <v>2416</v>
      </c>
      <c r="CR8" s="72">
        <v>11026</v>
      </c>
      <c r="CS8" s="72">
        <v>4277</v>
      </c>
      <c r="CT8" s="72">
        <v>1112</v>
      </c>
      <c r="CU8" s="72">
        <v>7517</v>
      </c>
      <c r="CV8" s="72">
        <v>-295</v>
      </c>
      <c r="CW8" s="72">
        <v>-8789</v>
      </c>
      <c r="CX8" s="71" t="s">
        <v>135</v>
      </c>
      <c r="CY8" s="71" t="s">
        <v>135</v>
      </c>
      <c r="CZ8" s="71" t="s">
        <v>135</v>
      </c>
      <c r="DA8" s="71" t="s">
        <v>135</v>
      </c>
      <c r="DB8" s="71" t="s">
        <v>135</v>
      </c>
      <c r="DC8" s="71" t="s">
        <v>135</v>
      </c>
      <c r="DD8" s="71" t="s">
        <v>135</v>
      </c>
      <c r="DE8" s="71" t="s">
        <v>135</v>
      </c>
      <c r="DF8" s="71" t="s">
        <v>135</v>
      </c>
      <c r="DG8" s="71" t="s">
        <v>135</v>
      </c>
      <c r="DH8" s="71" t="s">
        <v>135</v>
      </c>
      <c r="DI8" s="67">
        <v>765265</v>
      </c>
      <c r="DJ8" s="67">
        <v>105830</v>
      </c>
      <c r="DK8" s="71" t="s">
        <v>135</v>
      </c>
      <c r="DL8" s="71" t="s">
        <v>135</v>
      </c>
      <c r="DM8" s="71" t="s">
        <v>135</v>
      </c>
      <c r="DN8" s="71" t="s">
        <v>135</v>
      </c>
      <c r="DO8" s="71" t="s">
        <v>135</v>
      </c>
      <c r="DP8" s="71" t="s">
        <v>135</v>
      </c>
      <c r="DQ8" s="71" t="s">
        <v>135</v>
      </c>
      <c r="DR8" s="71" t="s">
        <v>135</v>
      </c>
      <c r="DS8" s="71" t="s">
        <v>135</v>
      </c>
      <c r="DT8" s="71" t="s">
        <v>135</v>
      </c>
      <c r="DU8" s="71" t="s">
        <v>135</v>
      </c>
      <c r="DV8" s="71">
        <v>3955.3</v>
      </c>
      <c r="DW8" s="71">
        <v>4131</v>
      </c>
      <c r="DX8" s="71">
        <v>2214.6</v>
      </c>
      <c r="DY8" s="71">
        <v>1206</v>
      </c>
      <c r="DZ8" s="71">
        <v>471.9</v>
      </c>
      <c r="EA8" s="71">
        <v>242.7</v>
      </c>
      <c r="EB8" s="71">
        <v>240.2</v>
      </c>
      <c r="EC8" s="71">
        <v>131.5</v>
      </c>
      <c r="ED8" s="71">
        <v>441.3</v>
      </c>
      <c r="EE8" s="71">
        <v>85.7</v>
      </c>
      <c r="EF8" s="71">
        <v>38.700000000000003</v>
      </c>
      <c r="EG8" s="74">
        <v>2E-3</v>
      </c>
      <c r="EH8" s="75">
        <v>2E-3</v>
      </c>
      <c r="EI8" s="75">
        <v>2.2000000000000001E-3</v>
      </c>
      <c r="EJ8" s="75">
        <v>2E-3</v>
      </c>
      <c r="EK8" s="75">
        <v>2.3999999999999998E-3</v>
      </c>
      <c r="EL8" s="75">
        <v>3.0000000000000001E-3</v>
      </c>
      <c r="EM8" s="75">
        <v>2.8999999999999998E-3</v>
      </c>
      <c r="EN8" s="75">
        <v>3.5000000000000001E-3</v>
      </c>
      <c r="EO8" s="75">
        <v>3.7000000000000002E-3</v>
      </c>
      <c r="EP8" s="75">
        <v>3.5999999999999999E-3</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一瀬 太佳子</cp:lastModifiedBy>
  <cp:lastPrinted>2018-03-13T01:51:08Z</cp:lastPrinted>
  <dcterms:created xsi:type="dcterms:W3CDTF">2018-02-09T01:43:16Z</dcterms:created>
  <dcterms:modified xsi:type="dcterms:W3CDTF">2018-03-13T01:54:24Z</dcterms:modified>
  <cp:category/>
</cp:coreProperties>
</file>