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24405" windowHeight="10890"/>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BV30" i="4" l="1"/>
  <c r="IX52" i="4"/>
  <c r="BV76" i="4"/>
  <c r="FJ52" i="4"/>
  <c r="IX30" i="4"/>
  <c r="ML76" i="4"/>
  <c r="BV52" i="4"/>
  <c r="IX76" i="4"/>
  <c r="ML52" i="4"/>
  <c r="FJ30" i="4"/>
  <c r="C11" i="5"/>
  <c r="D11" i="5"/>
  <c r="E11" i="5"/>
  <c r="B11" i="5"/>
  <c r="EH52" i="4" l="1"/>
  <c r="LJ76" i="4"/>
  <c r="AT52" i="4"/>
  <c r="EH30" i="4"/>
  <c r="HV30" i="4"/>
  <c r="HV76" i="4"/>
  <c r="LJ52" i="4"/>
  <c r="AT30" i="4"/>
  <c r="HV52" i="4"/>
  <c r="AT76" i="4"/>
  <c r="AF76" i="4"/>
  <c r="DT52" i="4"/>
  <c r="HH30" i="4"/>
  <c r="KV76" i="4"/>
  <c r="AF52" i="4"/>
  <c r="DT30" i="4"/>
  <c r="HH76" i="4"/>
  <c r="HH52" i="4"/>
  <c r="KV52" i="4"/>
  <c r="AF30" i="4"/>
  <c r="GT76" i="4"/>
  <c r="GT52" i="4"/>
  <c r="R76" i="4"/>
  <c r="DF52" i="4"/>
  <c r="GT30" i="4"/>
  <c r="KH76" i="4"/>
  <c r="DF30" i="4"/>
  <c r="R30" i="4"/>
  <c r="R52" i="4"/>
  <c r="KH52" i="4"/>
  <c r="LX76" i="4"/>
  <c r="IJ76" i="4"/>
  <c r="LX52" i="4"/>
  <c r="BH30" i="4"/>
  <c r="IJ52" i="4"/>
  <c r="IJ30" i="4"/>
  <c r="BH76" i="4"/>
  <c r="EV52" i="4"/>
  <c r="BH52" i="4"/>
  <c r="EV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<sst xmlns="http://schemas.openxmlformats.org/spreadsheetml/2006/main" count="313" uniqueCount="147">
  <si>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</si>
  <si>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</si>
  <si>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</si>
  <si>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</si>
  <si>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</si>
  <si>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</si>
  <si>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</si>
  <si>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</si>
  <si>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</si>
  <si>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</si>
  <si>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</si>
  <si>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</si>
  <si>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</si>
  <si>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</si>
  <si>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</si>
  <si>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</si>
  <si>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</si>
  <si>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</si>
  <si>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</si>
  <si>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</si>
  <si>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</si>
  <si>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</si>
  <si>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</si>
  <si>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</si>
  <si>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</si>
  <si>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</si>
  <si>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</si>
  <si>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</si>
  <si>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</si>
  <si>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</si>
  <si>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</si>
  <si>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</si>
  <si>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</si>
  <si>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</si>
  <si>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</si>
  <si>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</si>
  <si>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</si>
  <si>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</si>
  <si>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</si>
  <si>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</si>
  <si>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</si>
  <si>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</si>
  <si>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</si>
  <si>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</si>
  <si>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</si>
  <si>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</si>
  <si>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</si>
  <si>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</si>
  <si>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</si>
  <si>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</si>
  <si>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</si>
  <si>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</si>
  <si>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</si>
  <si>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</si>
  <si>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</si>
  <si>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</si>
  <si>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</si>
  <si>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</si>
  <si>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</si>
  <si>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</si>
  <si>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</si>
  <si>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</si>
  <si>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</si>
  <si>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</si>
  <si>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</si>
  <si>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</si>
  <si>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</si>
  <si>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</si>
  <si>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</si>
  <si>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</si>
  <si>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</si>
  <si>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</si>
  <si>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</si>
  <si>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</si>
  <si>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</si>
  <si>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</si>
  <si>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</si>
  <si>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</si>
  <si>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</si>
  <si>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</si>
  <si>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</si>
  <si>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</si>
  <si>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</si>
  <si>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</si>
  <si>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</si>
  <si>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</si>
  <si>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</si>
  <si>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</si>
  <si>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</si>
  <si>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</si>
  <si>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</si>
  <si>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</si>
  <si>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</si>
  <si>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</si>
  <si>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</si>
  <si>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</si>
  <si>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</si>
  <si>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</si>
  <si>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</si>
  <si>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</si>
  <si>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</si>
  <si>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</si>
  <si>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</si>
  <si>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</si>
  <si>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</si>
  <si>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</si>
  <si>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</si>
  <si>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</si>
  <si>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</si>
  <si>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</si>
  <si>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</si>
  <si>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</si>
  <si>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</si>
  <si>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</si>
  <si>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</si>
  <si>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</si>
  <si>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</si>
  <si>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</si>
  <si>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</si>
  <si>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</si>
  <si>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</si>
  <si>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</si>
  <si>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</si>
  <si>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</si>
  <si>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</si>
  <si>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</si>
  <si>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</si>
  <si>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長崎県　雲仙市</t>
  </si>
  <si>
    <t>国民宿舎望洋荘</t>
  </si>
  <si>
    <t>法非適用</t>
  </si>
  <si>
    <t>観光施設事業</t>
  </si>
  <si>
    <t>休養宿泊施設</t>
  </si>
  <si>
    <t>Ａ２Ｂ１</t>
  </si>
  <si>
    <t>該当数値なし</t>
  </si>
  <si>
    <t>導入なし</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</si>
  <si>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</si>
  <si>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</si>
  <si>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</si>
  <si>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</si>
  <si>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</si>
  <si>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</si>
  <si>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</si>
  <si>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本施設は、浴場棟が昭和３８年、宿泊施設棟が昭和４０年に建設され、それぞれ築53年、51年を経過している。平成２０年大規模改修工事を行なったものの更新時期を迎える施設である。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7" eb="38">
      <t>チク</t>
    </rPh>
    <rPh sb="40" eb="41">
      <t>ネン</t>
    </rPh>
    <rPh sb="44" eb="45">
      <t>ネン</t>
    </rPh>
    <rPh sb="46" eb="48">
      <t>ケイカ</t>
    </rPh>
    <rPh sb="53" eb="55">
      <t>ヘイセイ</t>
    </rPh>
    <rPh sb="57" eb="58">
      <t>ネン</t>
    </rPh>
    <rPh sb="58" eb="61">
      <t>ダイキボ</t>
    </rPh>
    <rPh sb="61" eb="63">
      <t>カイシュウ</t>
    </rPh>
    <rPh sb="63" eb="65">
      <t>コウジ</t>
    </rPh>
    <rPh sb="66" eb="67">
      <t>オコ</t>
    </rPh>
    <rPh sb="73" eb="75">
      <t>コウシン</t>
    </rPh>
    <rPh sb="75" eb="77">
      <t>ジキ</t>
    </rPh>
    <rPh sb="78" eb="79">
      <t>ムカ</t>
    </rPh>
    <rPh sb="81" eb="83">
      <t>シセツ</t>
    </rPh>
    <phoneticPr fontId="6"/>
  </si>
  <si>
    <t>　本施設の利用形態は３種類であり、主に地元住民に親しまれている温泉利用の日帰り入浴・休憩、同様に宴会、主に市外・県外の方に利用していただく宿泊である。
　２８年度利用状況としては、浴場について施設衛生保持のための改修を行ったため、３部門とも大幅な減少となった２７年度から、おおむね回復したものの、人口減少などの影響からすべての部門について減少傾向にある。</t>
    <rPh sb="1" eb="2">
      <t>ホン</t>
    </rPh>
    <rPh sb="2" eb="4">
      <t>シセツ</t>
    </rPh>
    <rPh sb="5" eb="7">
      <t>リヨウ</t>
    </rPh>
    <rPh sb="7" eb="9">
      <t>ケイタイ</t>
    </rPh>
    <rPh sb="11" eb="12">
      <t>シュ</t>
    </rPh>
    <rPh sb="12" eb="13">
      <t>ルイ</t>
    </rPh>
    <rPh sb="17" eb="18">
      <t>シュ</t>
    </rPh>
    <rPh sb="19" eb="21">
      <t>ジモト</t>
    </rPh>
    <rPh sb="21" eb="23">
      <t>ジュウミン</t>
    </rPh>
    <rPh sb="24" eb="25">
      <t>シタ</t>
    </rPh>
    <rPh sb="31" eb="33">
      <t>オンセン</t>
    </rPh>
    <rPh sb="33" eb="35">
      <t>リヨウ</t>
    </rPh>
    <rPh sb="36" eb="38">
      <t>ヒガエ</t>
    </rPh>
    <rPh sb="39" eb="41">
      <t>ニュウヨク</t>
    </rPh>
    <rPh sb="42" eb="44">
      <t>キュウケイ</t>
    </rPh>
    <rPh sb="45" eb="47">
      <t>ドウヨウ</t>
    </rPh>
    <rPh sb="48" eb="50">
      <t>エンカイ</t>
    </rPh>
    <rPh sb="51" eb="52">
      <t>シュ</t>
    </rPh>
    <rPh sb="53" eb="55">
      <t>シガイ</t>
    </rPh>
    <rPh sb="56" eb="58">
      <t>ケンガイ</t>
    </rPh>
    <rPh sb="59" eb="60">
      <t>カタ</t>
    </rPh>
    <rPh sb="61" eb="63">
      <t>リヨウ</t>
    </rPh>
    <rPh sb="69" eb="71">
      <t>シュクハク</t>
    </rPh>
    <rPh sb="79" eb="81">
      <t>ネンド</t>
    </rPh>
    <rPh sb="81" eb="83">
      <t>リヨウ</t>
    </rPh>
    <rPh sb="83" eb="85">
      <t>ジョウキョウ</t>
    </rPh>
    <rPh sb="90" eb="92">
      <t>ヨクジョウ</t>
    </rPh>
    <rPh sb="96" eb="98">
      <t>シセツ</t>
    </rPh>
    <rPh sb="98" eb="100">
      <t>エイセイ</t>
    </rPh>
    <rPh sb="100" eb="102">
      <t>ホジ</t>
    </rPh>
    <rPh sb="106" eb="108">
      <t>カイシュウ</t>
    </rPh>
    <rPh sb="109" eb="110">
      <t>オコナ</t>
    </rPh>
    <rPh sb="116" eb="118">
      <t>ブモン</t>
    </rPh>
    <rPh sb="120" eb="122">
      <t>オオハバ</t>
    </rPh>
    <rPh sb="123" eb="125">
      <t>ゲンショウ</t>
    </rPh>
    <rPh sb="140" eb="142">
      <t>カイフク</t>
    </rPh>
    <phoneticPr fontId="6"/>
  </si>
  <si>
    <t>　平成２８年度も収益的収支比率は100％以上となったが、浴場施設衛生保持のための改修工事のため、平成２７年度同様に財政調整基金（23,267千円）を取崩すこととなった。
　このことは、浴場、食事提供、宿泊における売上収入の落ち込みが最も大きな要因である。今後の経営を安定的に運用するため、集客増の企画はもちろんのこと利用単価の見直し、また一方、仕入単価等の削減や削減できる支出はないかなど歳出抑制に努めていかなければならない。</t>
    <rPh sb="1" eb="3">
      <t>ヘイセイ</t>
    </rPh>
    <rPh sb="5" eb="6">
      <t>ネン</t>
    </rPh>
    <rPh sb="6" eb="7">
      <t>ド</t>
    </rPh>
    <rPh sb="8" eb="11">
      <t>シュウエキテキ</t>
    </rPh>
    <rPh sb="11" eb="13">
      <t>シュウシ</t>
    </rPh>
    <rPh sb="13" eb="15">
      <t>ヒリツ</t>
    </rPh>
    <rPh sb="20" eb="22">
      <t>イジョウ</t>
    </rPh>
    <rPh sb="28" eb="30">
      <t>ヨクジョウ</t>
    </rPh>
    <rPh sb="30" eb="32">
      <t>シセツ</t>
    </rPh>
    <rPh sb="32" eb="34">
      <t>エイセイ</t>
    </rPh>
    <rPh sb="34" eb="36">
      <t>ホジ</t>
    </rPh>
    <rPh sb="40" eb="42">
      <t>カイシュウ</t>
    </rPh>
    <rPh sb="42" eb="44">
      <t>コウジ</t>
    </rPh>
    <rPh sb="48" eb="50">
      <t>ヘイセイ</t>
    </rPh>
    <rPh sb="52" eb="54">
      <t>ネンド</t>
    </rPh>
    <rPh sb="54" eb="56">
      <t>ドウヨウ</t>
    </rPh>
    <rPh sb="57" eb="59">
      <t>ザイセイ</t>
    </rPh>
    <rPh sb="59" eb="61">
      <t>チョウセイ</t>
    </rPh>
    <rPh sb="61" eb="63">
      <t>キキン</t>
    </rPh>
    <rPh sb="70" eb="72">
      <t>センエン</t>
    </rPh>
    <rPh sb="74" eb="76">
      <t>トリクズ</t>
    </rPh>
    <rPh sb="92" eb="94">
      <t>ヨクジョウ</t>
    </rPh>
    <rPh sb="95" eb="97">
      <t>ショクジ</t>
    </rPh>
    <rPh sb="97" eb="99">
      <t>テイキョウ</t>
    </rPh>
    <rPh sb="100" eb="102">
      <t>シュクハク</t>
    </rPh>
    <rPh sb="106" eb="108">
      <t>ウリアゲ</t>
    </rPh>
    <rPh sb="108" eb="110">
      <t>シュウニュウ</t>
    </rPh>
    <rPh sb="111" eb="112">
      <t>オ</t>
    </rPh>
    <rPh sb="113" eb="114">
      <t>コ</t>
    </rPh>
    <rPh sb="116" eb="117">
      <t>モット</t>
    </rPh>
    <rPh sb="118" eb="119">
      <t>オオ</t>
    </rPh>
    <rPh sb="121" eb="123">
      <t>ヨウイン</t>
    </rPh>
    <rPh sb="127" eb="129">
      <t>コンゴ</t>
    </rPh>
    <rPh sb="130" eb="132">
      <t>ケイエイ</t>
    </rPh>
    <rPh sb="133" eb="136">
      <t>アンテイテキ</t>
    </rPh>
    <rPh sb="137" eb="139">
      <t>ウンヨウ</t>
    </rPh>
    <rPh sb="144" eb="146">
      <t>シュウキャク</t>
    </rPh>
    <rPh sb="146" eb="147">
      <t>ゾウ</t>
    </rPh>
    <rPh sb="148" eb="150">
      <t>キカク</t>
    </rPh>
    <rPh sb="158" eb="160">
      <t>リヨウ</t>
    </rPh>
    <rPh sb="160" eb="162">
      <t>タンカ</t>
    </rPh>
    <rPh sb="163" eb="165">
      <t>ミナオ</t>
    </rPh>
    <rPh sb="169" eb="171">
      <t>イッポウ</t>
    </rPh>
    <rPh sb="172" eb="174">
      <t>シイレ</t>
    </rPh>
    <rPh sb="174" eb="176">
      <t>タンカ</t>
    </rPh>
    <rPh sb="176" eb="177">
      <t>トウ</t>
    </rPh>
    <rPh sb="178" eb="180">
      <t>サクゲン</t>
    </rPh>
    <rPh sb="181" eb="183">
      <t>サクゲン</t>
    </rPh>
    <rPh sb="186" eb="188">
      <t>シシュツ</t>
    </rPh>
    <rPh sb="194" eb="196">
      <t>サイシュツ</t>
    </rPh>
    <rPh sb="196" eb="198">
      <t>ヨクセイ</t>
    </rPh>
    <rPh sb="199" eb="200">
      <t>ツト</t>
    </rPh>
    <phoneticPr fontId="6"/>
  </si>
  <si>
    <t>　平成２７年度に続き、平成２８年度も収益的収支比率は100％以上となっているが、運営を維持するため財政調整基金を取崩しており、基金残高はH25 78,178千円からH28　8,428千円となる。
　また、施設の老朽化から更新時期も迫っている。
　このような状況を踏まえ、存続、廃止、また運営主体の見直しなど施設の今後の運用方法を検討していく必要がある。</t>
    <rPh sb="40" eb="42">
      <t>ウンエイ</t>
    </rPh>
    <rPh sb="43" eb="45">
      <t>イジ</t>
    </rPh>
    <rPh sb="63" eb="65">
      <t>キキン</t>
    </rPh>
    <rPh sb="65" eb="67">
      <t>ザンダカ</t>
    </rPh>
    <rPh sb="78" eb="79">
      <t>セン</t>
    </rPh>
    <rPh sb="79" eb="80">
      <t>エン</t>
    </rPh>
    <rPh sb="91" eb="92">
      <t>セン</t>
    </rPh>
    <rPh sb="92" eb="93">
      <t>エン</t>
    </rPh>
    <rPh sb="102" eb="104">
      <t>シセツ</t>
    </rPh>
    <rPh sb="105" eb="108">
      <t>ロウキュウカ</t>
    </rPh>
    <rPh sb="110" eb="112">
      <t>コウシン</t>
    </rPh>
    <rPh sb="112" eb="114">
      <t>ジキ</t>
    </rPh>
    <rPh sb="115" eb="116">
      <t>セマ</t>
    </rPh>
    <rPh sb="128" eb="130">
      <t>ジョウキョウ</t>
    </rPh>
    <rPh sb="131" eb="132">
      <t>フ</t>
    </rPh>
    <rPh sb="135" eb="137">
      <t>ソンゾク</t>
    </rPh>
    <rPh sb="138" eb="140">
      <t>ハイシ</t>
    </rPh>
    <rPh sb="143" eb="145">
      <t>ウンエイ</t>
    </rPh>
    <rPh sb="145" eb="147">
      <t>シュタイ</t>
    </rPh>
    <rPh sb="148" eb="150">
      <t>ミナオ</t>
    </rPh>
    <rPh sb="153" eb="155">
      <t>シセツ</t>
    </rPh>
    <rPh sb="156" eb="158">
      <t>コンゴ</t>
    </rPh>
    <rPh sb="159" eb="161">
      <t>ウンヨウ</t>
    </rPh>
    <rPh sb="161" eb="163">
      <t>ホウホウ</t>
    </rPh>
    <rPh sb="164" eb="166">
      <t>ケントウ</t>
    </rPh>
    <rPh sb="170" eb="172">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</si>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</sst>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Fill="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108</c:v>
                </c:pt>
                <c:pt idx="1">
                  <c:v>113</c:v>
                </c:pt>
                <c:pt idx="2">
                  <c:v>87</c:v>
                </c:pt>
                <c:pt idx="3">
                  <c:v>90</c:v>
                </c:pt>
                <c:pt idx="4">
                  <c:v>109</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41316480"/>
        <c:axId val="1413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41316480"/>
        <c:axId val="141327360"/>
      </c:lineChart>
      <c:dateAx>
        <c:axId val="141316480"/>
        <c:scaling>
          <c:orientation val="minMax"/>
        </c:scaling>
        <c:delete val="1"/>
        <c:axPos val="b"/>
        <c:numFmt formatCode="ge" sourceLinked="1"/>
        <c:majorTickMark val="none"/>
        <c:minorTickMark val="none"/>
        <c:tickLblPos val="none"/>
        <c:crossAx val="141327360"/>
        <c:crosses val="autoZero"/>
        <c:auto val="1"/>
        <c:lblOffset val="100"/>
        <c:baseTimeUnit val="years"/>
      </c:dateAx>
      <c:valAx>
        <c:axId val="14132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3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0.5</c:v>
                </c:pt>
                <c:pt idx="1">
                  <c:v>5.4</c:v>
                </c:pt>
                <c:pt idx="2">
                  <c:v>5.0999999999999996</c:v>
                </c:pt>
                <c:pt idx="3">
                  <c:v>5</c:v>
                </c:pt>
                <c:pt idx="4">
                  <c:v>5.5</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41894784"/>
        <c:axId val="1430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41894784"/>
        <c:axId val="143039872"/>
      </c:lineChart>
      <c:dateAx>
        <c:axId val="141894784"/>
        <c:scaling>
          <c:orientation val="minMax"/>
        </c:scaling>
        <c:delete val="1"/>
        <c:axPos val="b"/>
        <c:numFmt formatCode="ge" sourceLinked="1"/>
        <c:majorTickMark val="none"/>
        <c:minorTickMark val="none"/>
        <c:tickLblPos val="none"/>
        <c:crossAx val="143039872"/>
        <c:crosses val="autoZero"/>
        <c:auto val="1"/>
        <c:lblOffset val="100"/>
        <c:baseTimeUnit val="years"/>
      </c:dateAx>
      <c:valAx>
        <c:axId val="14303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9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105</c:v>
                </c:pt>
                <c:pt idx="1">
                  <c:v>95</c:v>
                </c:pt>
                <c:pt idx="2">
                  <c:v>95.6</c:v>
                </c:pt>
                <c:pt idx="3">
                  <c:v>100.7</c:v>
                </c:pt>
                <c:pt idx="4">
                  <c:v>102.7</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45324672"/>
        <c:axId val="147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45324672"/>
        <c:axId val="147165952"/>
      </c:lineChart>
      <c:dateAx>
        <c:axId val="145324672"/>
        <c:scaling>
          <c:orientation val="minMax"/>
        </c:scaling>
        <c:delete val="1"/>
        <c:axPos val="b"/>
        <c:numFmt formatCode="ge" sourceLinked="1"/>
        <c:majorTickMark val="none"/>
        <c:minorTickMark val="none"/>
        <c:tickLblPos val="none"/>
        <c:crossAx val="147165952"/>
        <c:crosses val="autoZero"/>
        <c:auto val="1"/>
        <c:lblOffset val="100"/>
        <c:baseTimeUnit val="years"/>
      </c:dateAx>
      <c:valAx>
        <c:axId val="1471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32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7868</c:v>
                </c:pt>
                <c:pt idx="1">
                  <c:v>3512</c:v>
                </c:pt>
                <c:pt idx="2">
                  <c:v>4132</c:v>
                </c:pt>
                <c:pt idx="3">
                  <c:v>12748</c:v>
                </c:pt>
                <c:pt idx="4">
                  <c:v>15490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49615744"/>
        <c:axId val="151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49615744"/>
        <c:axId val="151449600"/>
      </c:lineChart>
      <c:dateAx>
        <c:axId val="149615744"/>
        <c:scaling>
          <c:orientation val="minMax"/>
        </c:scaling>
        <c:delete val="1"/>
        <c:axPos val="b"/>
        <c:numFmt formatCode="ge" sourceLinked="1"/>
        <c:majorTickMark val="none"/>
        <c:minorTickMark val="none"/>
        <c:tickLblPos val="none"/>
        <c:crossAx val="151449600"/>
        <c:crosses val="autoZero"/>
        <c:auto val="1"/>
        <c:lblOffset val="100"/>
        <c:baseTimeUnit val="years"/>
      </c:dateAx>
      <c:valAx>
        <c:axId val="151449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61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7</c:v>
                </c:pt>
                <c:pt idx="1">
                  <c:v>4.7</c:v>
                </c:pt>
                <c:pt idx="2">
                  <c:v>1.2</c:v>
                </c:pt>
                <c:pt idx="3">
                  <c:v>-17.5</c:v>
                </c:pt>
                <c:pt idx="4">
                  <c:v>-5.2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38408704"/>
        <c:axId val="1384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38408704"/>
        <c:axId val="138410624"/>
      </c:lineChart>
      <c:dateAx>
        <c:axId val="138408704"/>
        <c:scaling>
          <c:orientation val="minMax"/>
        </c:scaling>
        <c:delete val="1"/>
        <c:axPos val="b"/>
        <c:numFmt formatCode="ge" sourceLinked="1"/>
        <c:majorTickMark val="none"/>
        <c:minorTickMark val="none"/>
        <c:tickLblPos val="none"/>
        <c:crossAx val="138410624"/>
        <c:crosses val="autoZero"/>
        <c:auto val="1"/>
        <c:lblOffset val="100"/>
        <c:baseTimeUnit val="years"/>
      </c:dateAx>
      <c:valAx>
        <c:axId val="1384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0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19.600000000000001</c:v>
                </c:pt>
                <c:pt idx="1">
                  <c:v>42.7</c:v>
                </c:pt>
                <c:pt idx="2">
                  <c:v>49.9</c:v>
                </c:pt>
                <c:pt idx="3">
                  <c:v>56.4</c:v>
                </c:pt>
                <c:pt idx="4">
                  <c:v>49.2</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42680448"/>
        <c:axId val="1426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42680448"/>
        <c:axId val="142682368"/>
      </c:lineChart>
      <c:dateAx>
        <c:axId val="142680448"/>
        <c:scaling>
          <c:orientation val="minMax"/>
        </c:scaling>
        <c:delete val="1"/>
        <c:axPos val="b"/>
        <c:numFmt formatCode="ge" sourceLinked="1"/>
        <c:majorTickMark val="none"/>
        <c:minorTickMark val="none"/>
        <c:tickLblPos val="none"/>
        <c:crossAx val="142682368"/>
        <c:crosses val="autoZero"/>
        <c:auto val="1"/>
        <c:lblOffset val="100"/>
        <c:baseTimeUnit val="years"/>
      </c:dateAx>
      <c:valAx>
        <c:axId val="14268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6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20.5</c:v>
                </c:pt>
                <c:pt idx="1">
                  <c:v>19.100000000000001</c:v>
                </c:pt>
                <c:pt idx="2">
                  <c:v>22.1</c:v>
                </c:pt>
                <c:pt idx="3">
                  <c:v>18.8</c:v>
                </c:pt>
                <c:pt idx="4">
                  <c:v>17.600000000000001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43503360"/>
        <c:axId val="143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43503360"/>
        <c:axId val="143505280"/>
      </c:lineChart>
      <c:dateAx>
        <c:axId val="143503360"/>
        <c:scaling>
          <c:orientation val="minMax"/>
        </c:scaling>
        <c:delete val="1"/>
        <c:axPos val="b"/>
        <c:numFmt formatCode="ge" sourceLinked="1"/>
        <c:majorTickMark val="none"/>
        <c:minorTickMark val="none"/>
        <c:tickLblPos val="none"/>
        <c:crossAx val="143505280"/>
        <c:crosses val="autoZero"/>
        <c:auto val="1"/>
        <c:lblOffset val="100"/>
        <c:baseTimeUnit val="years"/>
      </c:dateAx>
      <c:valAx>
        <c:axId val="14350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69.2</c:v>
                </c:pt>
                <c:pt idx="1">
                  <c:v>81</c:v>
                </c:pt>
                <c:pt idx="2">
                  <c:v>60</c:v>
                </c:pt>
                <c:pt idx="3">
                  <c:v>65.5</c:v>
                </c:pt>
                <c:pt idx="4">
                  <c:v>54.2</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43609216"/>
        <c:axId val="1436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43609216"/>
        <c:axId val="143619584"/>
      </c:lineChart>
      <c:dateAx>
        <c:axId val="143609216"/>
        <c:scaling>
          <c:orientation val="minMax"/>
        </c:scaling>
        <c:delete val="1"/>
        <c:axPos val="b"/>
        <c:numFmt formatCode="ge" sourceLinked="1"/>
        <c:majorTickMark val="none"/>
        <c:minorTickMark val="none"/>
        <c:tickLblPos val="none"/>
        <c:crossAx val="143619584"/>
        <c:crosses val="autoZero"/>
        <c:auto val="1"/>
        <c:lblOffset val="100"/>
        <c:baseTimeUnit val="years"/>
      </c:dateAx>
      <c:valAx>
        <c:axId val="1436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43653888"/>
        <c:axId val="1436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43653888"/>
        <c:axId val="143672448"/>
      </c:lineChart>
      <c:dateAx>
        <c:axId val="143653888"/>
        <c:scaling>
          <c:orientation val="minMax"/>
        </c:scaling>
        <c:delete val="1"/>
        <c:axPos val="b"/>
        <c:numFmt formatCode="ge" sourceLinked="1"/>
        <c:majorTickMark val="none"/>
        <c:minorTickMark val="none"/>
        <c:tickLblPos val="none"/>
        <c:crossAx val="143672448"/>
        <c:crosses val="autoZero"/>
        <c:auto val="1"/>
        <c:lblOffset val="100"/>
        <c:baseTimeUnit val="years"/>
      </c:dateAx>
      <c:valAx>
        <c:axId val="1436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5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43694464"/>
        <c:axId val="143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43694464"/>
        <c:axId val="143696640"/>
      </c:lineChart>
      <c:dateAx>
        <c:axId val="143694464"/>
        <c:scaling>
          <c:orientation val="minMax"/>
        </c:scaling>
        <c:delete val="1"/>
        <c:axPos val="b"/>
        <c:numFmt formatCode="ge" sourceLinked="1"/>
        <c:majorTickMark val="none"/>
        <c:minorTickMark val="none"/>
        <c:tickLblPos val="none"/>
        <c:crossAx val="143696640"/>
        <c:crosses val="autoZero"/>
        <c:auto val="1"/>
        <c:lblOffset val="100"/>
        <c:baseTimeUnit val="years"/>
      </c:dateAx>
      <c:valAx>
        <c:axId val="14369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8.2900000000000001E-2</c:v>
                </c:pt>
                <c:pt idx="1">
                  <c:v>9.2299999999999993E-2</c:v>
                </c:pt>
                <c:pt idx="2">
                  <c:v>8.5400000000000004E-2</c:v>
                </c:pt>
                <c:pt idx="3">
                  <c:v>5.7200000000000001E-2</c:v>
                </c:pt>
                <c:pt idx="4">
                  <c:v>8.1299999999999997E-2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43715712"/>
        <c:axId val="14391820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1.1000000000000001E-3</c:v>
                </c:pt>
                <c:pt idx="1">
                  <c:v>1E-3</c:v>
                </c:pt>
                <c:pt idx="2">
                  <c:v>1.1000000000000001E-3</c:v>
                </c:pt>
                <c:pt idx="3">
                  <c:v>8.0000000000000004E-4</c:v>
                </c:pt>
                <c:pt idx="4">
                  <c:v>8.9999999999999998E-4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43921536"/>
        <c:axId val="143919744"/>
      </c:lineChart>
      <c:dateAx>
        <c:axId val="14371571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43918208"/>
        <c:crosses val="autoZero"/>
        <c:auto val="1"/>
        <c:lblOffset val="100"/>
        <c:baseTimeUnit val="years"/>
      </c:dateAx>
      <c:valAx>
        <c:axId val="143918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715712"/>
        <c:crosses val="autoZero"/>
        <c:crossBetween val="between"/>
      </c:valAx>
      <c:valAx>
        <c:axId val="1439197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3921536"/>
        <c:crosses val="max"/>
        <c:crossBetween val="between"/>
      </c:valAx>
      <c:dateAx>
        <c:axId val="143921536"/>
        <c:scaling>
          <c:orientation val="minMax"/>
        </c:scaling>
        <c:delete val="1"/>
        <c:axPos val="b"/>
        <c:numFmt formatCode="ge" sourceLinked="1"/>
        <c:majorTickMark val="out"/>
        <c:minorTickMark val="none"/>
        <c:tickLblPos val="nextTo"/>
        <c:crossAx val="14391974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GE10" sqref="GE10"/>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長崎県雲仙市　国民宿舎望洋荘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6586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15</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3123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144</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105</v>
      </c>
      <c r="S31" s="126"/>
      <c r="T31" s="126"/>
      <c r="U31" s="126"/>
      <c r="V31" s="126"/>
      <c r="W31" s="126"/>
      <c r="X31" s="126"/>
      <c r="Y31" s="126"/>
      <c r="Z31" s="126"/>
      <c r="AA31" s="126"/>
      <c r="AB31" s="126"/>
      <c r="AC31" s="126"/>
      <c r="AD31" s="126"/>
      <c r="AE31" s="126"/>
      <c r="AF31" s="126">
        <f>データ!Z7</f>
        <v>95</v>
      </c>
      <c r="AG31" s="126"/>
      <c r="AH31" s="126"/>
      <c r="AI31" s="126"/>
      <c r="AJ31" s="126"/>
      <c r="AK31" s="126"/>
      <c r="AL31" s="126"/>
      <c r="AM31" s="126"/>
      <c r="AN31" s="126"/>
      <c r="AO31" s="126"/>
      <c r="AP31" s="126"/>
      <c r="AQ31" s="126"/>
      <c r="AR31" s="126"/>
      <c r="AS31" s="126"/>
      <c r="AT31" s="126">
        <f>データ!AA7</f>
        <v>95.6</v>
      </c>
      <c r="AU31" s="126"/>
      <c r="AV31" s="126"/>
      <c r="AW31" s="126"/>
      <c r="AX31" s="126"/>
      <c r="AY31" s="126"/>
      <c r="AZ31" s="126"/>
      <c r="BA31" s="126"/>
      <c r="BB31" s="126"/>
      <c r="BC31" s="126"/>
      <c r="BD31" s="126"/>
      <c r="BE31" s="126"/>
      <c r="BF31" s="126"/>
      <c r="BG31" s="126"/>
      <c r="BH31" s="126">
        <f>データ!AB7</f>
        <v>100.7</v>
      </c>
      <c r="BI31" s="126"/>
      <c r="BJ31" s="126"/>
      <c r="BK31" s="126"/>
      <c r="BL31" s="126"/>
      <c r="BM31" s="126"/>
      <c r="BN31" s="126"/>
      <c r="BO31" s="126"/>
      <c r="BP31" s="126"/>
      <c r="BQ31" s="126"/>
      <c r="BR31" s="126"/>
      <c r="BS31" s="126"/>
      <c r="BT31" s="126"/>
      <c r="BU31" s="126"/>
      <c r="BV31" s="126">
        <f>データ!AC7</f>
        <v>102.7</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0.5</v>
      </c>
      <c r="DG31" s="126"/>
      <c r="DH31" s="126"/>
      <c r="DI31" s="126"/>
      <c r="DJ31" s="126"/>
      <c r="DK31" s="126"/>
      <c r="DL31" s="126"/>
      <c r="DM31" s="126"/>
      <c r="DN31" s="126"/>
      <c r="DO31" s="126"/>
      <c r="DP31" s="126"/>
      <c r="DQ31" s="126"/>
      <c r="DR31" s="126"/>
      <c r="DS31" s="126"/>
      <c r="DT31" s="126">
        <f>データ!AK7</f>
        <v>5.4</v>
      </c>
      <c r="DU31" s="126"/>
      <c r="DV31" s="126"/>
      <c r="DW31" s="126"/>
      <c r="DX31" s="126"/>
      <c r="DY31" s="126"/>
      <c r="DZ31" s="126"/>
      <c r="EA31" s="126"/>
      <c r="EB31" s="126"/>
      <c r="EC31" s="126"/>
      <c r="ED31" s="126"/>
      <c r="EE31" s="126"/>
      <c r="EF31" s="126"/>
      <c r="EG31" s="126"/>
      <c r="EH31" s="126">
        <f>データ!AL7</f>
        <v>5.0999999999999996</v>
      </c>
      <c r="EI31" s="126"/>
      <c r="EJ31" s="126"/>
      <c r="EK31" s="126"/>
      <c r="EL31" s="126"/>
      <c r="EM31" s="126"/>
      <c r="EN31" s="126"/>
      <c r="EO31" s="126"/>
      <c r="EP31" s="126"/>
      <c r="EQ31" s="126"/>
      <c r="ER31" s="126"/>
      <c r="ES31" s="126"/>
      <c r="ET31" s="126"/>
      <c r="EU31" s="126"/>
      <c r="EV31" s="126">
        <f>データ!AM7</f>
        <v>5</v>
      </c>
      <c r="EW31" s="126"/>
      <c r="EX31" s="126"/>
      <c r="EY31" s="126"/>
      <c r="EZ31" s="126"/>
      <c r="FA31" s="126"/>
      <c r="FB31" s="126"/>
      <c r="FC31" s="126"/>
      <c r="FD31" s="126"/>
      <c r="FE31" s="126"/>
      <c r="FF31" s="126"/>
      <c r="FG31" s="126"/>
      <c r="FH31" s="126"/>
      <c r="FI31" s="126"/>
      <c r="FJ31" s="126">
        <f>データ!AN7</f>
        <v>5.5</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108</v>
      </c>
      <c r="GU31" s="127"/>
      <c r="GV31" s="127"/>
      <c r="GW31" s="127"/>
      <c r="GX31" s="127"/>
      <c r="GY31" s="127"/>
      <c r="GZ31" s="127"/>
      <c r="HA31" s="127"/>
      <c r="HB31" s="127"/>
      <c r="HC31" s="127"/>
      <c r="HD31" s="127"/>
      <c r="HE31" s="127"/>
      <c r="HF31" s="127"/>
      <c r="HG31" s="127"/>
      <c r="HH31" s="127">
        <f>データ!AV7</f>
        <v>113</v>
      </c>
      <c r="HI31" s="127"/>
      <c r="HJ31" s="127"/>
      <c r="HK31" s="127"/>
      <c r="HL31" s="127"/>
      <c r="HM31" s="127"/>
      <c r="HN31" s="127"/>
      <c r="HO31" s="127"/>
      <c r="HP31" s="127"/>
      <c r="HQ31" s="127"/>
      <c r="HR31" s="127"/>
      <c r="HS31" s="127"/>
      <c r="HT31" s="127"/>
      <c r="HU31" s="127"/>
      <c r="HV31" s="127">
        <f>データ!AW7</f>
        <v>87</v>
      </c>
      <c r="HW31" s="127"/>
      <c r="HX31" s="127"/>
      <c r="HY31" s="127"/>
      <c r="HZ31" s="127"/>
      <c r="IA31" s="127"/>
      <c r="IB31" s="127"/>
      <c r="IC31" s="127"/>
      <c r="ID31" s="127"/>
      <c r="IE31" s="127"/>
      <c r="IF31" s="127"/>
      <c r="IG31" s="127"/>
      <c r="IH31" s="127"/>
      <c r="II31" s="127"/>
      <c r="IJ31" s="127">
        <f>データ!AX7</f>
        <v>90</v>
      </c>
      <c r="IK31" s="127"/>
      <c r="IL31" s="127"/>
      <c r="IM31" s="127"/>
      <c r="IN31" s="127"/>
      <c r="IO31" s="127"/>
      <c r="IP31" s="127"/>
      <c r="IQ31" s="127"/>
      <c r="IR31" s="127"/>
      <c r="IS31" s="127"/>
      <c r="IT31" s="127"/>
      <c r="IU31" s="127"/>
      <c r="IV31" s="127"/>
      <c r="IW31" s="127"/>
      <c r="IX31" s="127">
        <f>データ!AY7</f>
        <v>109</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99.1</v>
      </c>
      <c r="S32" s="126"/>
      <c r="T32" s="126"/>
      <c r="U32" s="126"/>
      <c r="V32" s="126"/>
      <c r="W32" s="126"/>
      <c r="X32" s="126"/>
      <c r="Y32" s="126"/>
      <c r="Z32" s="126"/>
      <c r="AA32" s="126"/>
      <c r="AB32" s="126"/>
      <c r="AC32" s="126"/>
      <c r="AD32" s="126"/>
      <c r="AE32" s="126"/>
      <c r="AF32" s="126">
        <f>データ!AE7</f>
        <v>96.6</v>
      </c>
      <c r="AG32" s="126"/>
      <c r="AH32" s="126"/>
      <c r="AI32" s="126"/>
      <c r="AJ32" s="126"/>
      <c r="AK32" s="126"/>
      <c r="AL32" s="126"/>
      <c r="AM32" s="126"/>
      <c r="AN32" s="126"/>
      <c r="AO32" s="126"/>
      <c r="AP32" s="126"/>
      <c r="AQ32" s="126"/>
      <c r="AR32" s="126"/>
      <c r="AS32" s="126"/>
      <c r="AT32" s="126">
        <f>データ!AF7</f>
        <v>97</v>
      </c>
      <c r="AU32" s="126"/>
      <c r="AV32" s="126"/>
      <c r="AW32" s="126"/>
      <c r="AX32" s="126"/>
      <c r="AY32" s="126"/>
      <c r="AZ32" s="126"/>
      <c r="BA32" s="126"/>
      <c r="BB32" s="126"/>
      <c r="BC32" s="126"/>
      <c r="BD32" s="126"/>
      <c r="BE32" s="126"/>
      <c r="BF32" s="126"/>
      <c r="BG32" s="126"/>
      <c r="BH32" s="126">
        <f>データ!AG7</f>
        <v>100.3</v>
      </c>
      <c r="BI32" s="126"/>
      <c r="BJ32" s="126"/>
      <c r="BK32" s="126"/>
      <c r="BL32" s="126"/>
      <c r="BM32" s="126"/>
      <c r="BN32" s="126"/>
      <c r="BO32" s="126"/>
      <c r="BP32" s="126"/>
      <c r="BQ32" s="126"/>
      <c r="BR32" s="126"/>
      <c r="BS32" s="126"/>
      <c r="BT32" s="126"/>
      <c r="BU32" s="126"/>
      <c r="BV32" s="126">
        <f>データ!AH7</f>
        <v>97.9</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11.6</v>
      </c>
      <c r="DG32" s="126"/>
      <c r="DH32" s="126"/>
      <c r="DI32" s="126"/>
      <c r="DJ32" s="126"/>
      <c r="DK32" s="126"/>
      <c r="DL32" s="126"/>
      <c r="DM32" s="126"/>
      <c r="DN32" s="126"/>
      <c r="DO32" s="126"/>
      <c r="DP32" s="126"/>
      <c r="DQ32" s="126"/>
      <c r="DR32" s="126"/>
      <c r="DS32" s="126"/>
      <c r="DT32" s="126">
        <f>データ!AP7</f>
        <v>17.5</v>
      </c>
      <c r="DU32" s="126"/>
      <c r="DV32" s="126"/>
      <c r="DW32" s="126"/>
      <c r="DX32" s="126"/>
      <c r="DY32" s="126"/>
      <c r="DZ32" s="126"/>
      <c r="EA32" s="126"/>
      <c r="EB32" s="126"/>
      <c r="EC32" s="126"/>
      <c r="ED32" s="126"/>
      <c r="EE32" s="126"/>
      <c r="EF32" s="126"/>
      <c r="EG32" s="126"/>
      <c r="EH32" s="126">
        <f>データ!AQ7</f>
        <v>29.1</v>
      </c>
      <c r="EI32" s="126"/>
      <c r="EJ32" s="126"/>
      <c r="EK32" s="126"/>
      <c r="EL32" s="126"/>
      <c r="EM32" s="126"/>
      <c r="EN32" s="126"/>
      <c r="EO32" s="126"/>
      <c r="EP32" s="126"/>
      <c r="EQ32" s="126"/>
      <c r="ER32" s="126"/>
      <c r="ES32" s="126"/>
      <c r="ET32" s="126"/>
      <c r="EU32" s="126"/>
      <c r="EV32" s="126">
        <f>データ!AR7</f>
        <v>28.2</v>
      </c>
      <c r="EW32" s="126"/>
      <c r="EX32" s="126"/>
      <c r="EY32" s="126"/>
      <c r="EZ32" s="126"/>
      <c r="FA32" s="126"/>
      <c r="FB32" s="126"/>
      <c r="FC32" s="126"/>
      <c r="FD32" s="126"/>
      <c r="FE32" s="126"/>
      <c r="FF32" s="126"/>
      <c r="FG32" s="126"/>
      <c r="FH32" s="126"/>
      <c r="FI32" s="126"/>
      <c r="FJ32" s="126">
        <f>データ!AS7</f>
        <v>27.6</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1142</v>
      </c>
      <c r="GU32" s="127"/>
      <c r="GV32" s="127"/>
      <c r="GW32" s="127"/>
      <c r="GX32" s="127"/>
      <c r="GY32" s="127"/>
      <c r="GZ32" s="127"/>
      <c r="HA32" s="127"/>
      <c r="HB32" s="127"/>
      <c r="HC32" s="127"/>
      <c r="HD32" s="127"/>
      <c r="HE32" s="127"/>
      <c r="HF32" s="127"/>
      <c r="HG32" s="127"/>
      <c r="HH32" s="127">
        <f>データ!BA7</f>
        <v>711</v>
      </c>
      <c r="HI32" s="127"/>
      <c r="HJ32" s="127"/>
      <c r="HK32" s="127"/>
      <c r="HL32" s="127"/>
      <c r="HM32" s="127"/>
      <c r="HN32" s="127"/>
      <c r="HO32" s="127"/>
      <c r="HP32" s="127"/>
      <c r="HQ32" s="127"/>
      <c r="HR32" s="127"/>
      <c r="HS32" s="127"/>
      <c r="HT32" s="127"/>
      <c r="HU32" s="127"/>
      <c r="HV32" s="127">
        <f>データ!BB7</f>
        <v>1683</v>
      </c>
      <c r="HW32" s="127"/>
      <c r="HX32" s="127"/>
      <c r="HY32" s="127"/>
      <c r="HZ32" s="127"/>
      <c r="IA32" s="127"/>
      <c r="IB32" s="127"/>
      <c r="IC32" s="127"/>
      <c r="ID32" s="127"/>
      <c r="IE32" s="127"/>
      <c r="IF32" s="127"/>
      <c r="IG32" s="127"/>
      <c r="IH32" s="127"/>
      <c r="II32" s="127"/>
      <c r="IJ32" s="127">
        <f>データ!BC7</f>
        <v>2242</v>
      </c>
      <c r="IK32" s="127"/>
      <c r="IL32" s="127"/>
      <c r="IM32" s="127"/>
      <c r="IN32" s="127"/>
      <c r="IO32" s="127"/>
      <c r="IP32" s="127"/>
      <c r="IQ32" s="127"/>
      <c r="IR32" s="127"/>
      <c r="IS32" s="127"/>
      <c r="IT32" s="127"/>
      <c r="IU32" s="127"/>
      <c r="IV32" s="127"/>
      <c r="IW32" s="127"/>
      <c r="IX32" s="127">
        <f>データ!BD7</f>
        <v>2303</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142</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143</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20.5</v>
      </c>
      <c r="S53" s="126"/>
      <c r="T53" s="126"/>
      <c r="U53" s="126"/>
      <c r="V53" s="126"/>
      <c r="W53" s="126"/>
      <c r="X53" s="126"/>
      <c r="Y53" s="126"/>
      <c r="Z53" s="126"/>
      <c r="AA53" s="126"/>
      <c r="AB53" s="126"/>
      <c r="AC53" s="126"/>
      <c r="AD53" s="126"/>
      <c r="AE53" s="126"/>
      <c r="AF53" s="126">
        <f>データ!BG7</f>
        <v>19.100000000000001</v>
      </c>
      <c r="AG53" s="126"/>
      <c r="AH53" s="126"/>
      <c r="AI53" s="126"/>
      <c r="AJ53" s="126"/>
      <c r="AK53" s="126"/>
      <c r="AL53" s="126"/>
      <c r="AM53" s="126"/>
      <c r="AN53" s="126"/>
      <c r="AO53" s="126"/>
      <c r="AP53" s="126"/>
      <c r="AQ53" s="126"/>
      <c r="AR53" s="126"/>
      <c r="AS53" s="126"/>
      <c r="AT53" s="126">
        <f>データ!BH7</f>
        <v>22.1</v>
      </c>
      <c r="AU53" s="126"/>
      <c r="AV53" s="126"/>
      <c r="AW53" s="126"/>
      <c r="AX53" s="126"/>
      <c r="AY53" s="126"/>
      <c r="AZ53" s="126"/>
      <c r="BA53" s="126"/>
      <c r="BB53" s="126"/>
      <c r="BC53" s="126"/>
      <c r="BD53" s="126"/>
      <c r="BE53" s="126"/>
      <c r="BF53" s="126"/>
      <c r="BG53" s="126"/>
      <c r="BH53" s="126">
        <f>データ!BI7</f>
        <v>18.8</v>
      </c>
      <c r="BI53" s="126"/>
      <c r="BJ53" s="126"/>
      <c r="BK53" s="126"/>
      <c r="BL53" s="126"/>
      <c r="BM53" s="126"/>
      <c r="BN53" s="126"/>
      <c r="BO53" s="126"/>
      <c r="BP53" s="126"/>
      <c r="BQ53" s="126"/>
      <c r="BR53" s="126"/>
      <c r="BS53" s="126"/>
      <c r="BT53" s="126"/>
      <c r="BU53" s="126"/>
      <c r="BV53" s="126">
        <f>データ!BJ7</f>
        <v>17.600000000000001</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19.600000000000001</v>
      </c>
      <c r="DG53" s="126"/>
      <c r="DH53" s="126"/>
      <c r="DI53" s="126"/>
      <c r="DJ53" s="126"/>
      <c r="DK53" s="126"/>
      <c r="DL53" s="126"/>
      <c r="DM53" s="126"/>
      <c r="DN53" s="126"/>
      <c r="DO53" s="126"/>
      <c r="DP53" s="126"/>
      <c r="DQ53" s="126"/>
      <c r="DR53" s="126"/>
      <c r="DS53" s="126"/>
      <c r="DT53" s="126">
        <f>データ!BR7</f>
        <v>42.7</v>
      </c>
      <c r="DU53" s="126"/>
      <c r="DV53" s="126"/>
      <c r="DW53" s="126"/>
      <c r="DX53" s="126"/>
      <c r="DY53" s="126"/>
      <c r="DZ53" s="126"/>
      <c r="EA53" s="126"/>
      <c r="EB53" s="126"/>
      <c r="EC53" s="126"/>
      <c r="ED53" s="126"/>
      <c r="EE53" s="126"/>
      <c r="EF53" s="126"/>
      <c r="EG53" s="126"/>
      <c r="EH53" s="126">
        <f>データ!BS7</f>
        <v>49.9</v>
      </c>
      <c r="EI53" s="126"/>
      <c r="EJ53" s="126"/>
      <c r="EK53" s="126"/>
      <c r="EL53" s="126"/>
      <c r="EM53" s="126"/>
      <c r="EN53" s="126"/>
      <c r="EO53" s="126"/>
      <c r="EP53" s="126"/>
      <c r="EQ53" s="126"/>
      <c r="ER53" s="126"/>
      <c r="ES53" s="126"/>
      <c r="ET53" s="126"/>
      <c r="EU53" s="126"/>
      <c r="EV53" s="126">
        <f>データ!BT7</f>
        <v>56.4</v>
      </c>
      <c r="EW53" s="126"/>
      <c r="EX53" s="126"/>
      <c r="EY53" s="126"/>
      <c r="EZ53" s="126"/>
      <c r="FA53" s="126"/>
      <c r="FB53" s="126"/>
      <c r="FC53" s="126"/>
      <c r="FD53" s="126"/>
      <c r="FE53" s="126"/>
      <c r="FF53" s="126"/>
      <c r="FG53" s="126"/>
      <c r="FH53" s="126"/>
      <c r="FI53" s="126"/>
      <c r="FJ53" s="126">
        <f>データ!BU7</f>
        <v>49.2</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7</v>
      </c>
      <c r="GU53" s="126"/>
      <c r="GV53" s="126"/>
      <c r="GW53" s="126"/>
      <c r="GX53" s="126"/>
      <c r="GY53" s="126"/>
      <c r="GZ53" s="126"/>
      <c r="HA53" s="126"/>
      <c r="HB53" s="126"/>
      <c r="HC53" s="126"/>
      <c r="HD53" s="126"/>
      <c r="HE53" s="126"/>
      <c r="HF53" s="126"/>
      <c r="HG53" s="126"/>
      <c r="HH53" s="126">
        <f>データ!CC7</f>
        <v>4.7</v>
      </c>
      <c r="HI53" s="126"/>
      <c r="HJ53" s="126"/>
      <c r="HK53" s="126"/>
      <c r="HL53" s="126"/>
      <c r="HM53" s="126"/>
      <c r="HN53" s="126"/>
      <c r="HO53" s="126"/>
      <c r="HP53" s="126"/>
      <c r="HQ53" s="126"/>
      <c r="HR53" s="126"/>
      <c r="HS53" s="126"/>
      <c r="HT53" s="126"/>
      <c r="HU53" s="126"/>
      <c r="HV53" s="126">
        <f>データ!CD7</f>
        <v>1.2</v>
      </c>
      <c r="HW53" s="126"/>
      <c r="HX53" s="126"/>
      <c r="HY53" s="126"/>
      <c r="HZ53" s="126"/>
      <c r="IA53" s="126"/>
      <c r="IB53" s="126"/>
      <c r="IC53" s="126"/>
      <c r="ID53" s="126"/>
      <c r="IE53" s="126"/>
      <c r="IF53" s="126"/>
      <c r="IG53" s="126"/>
      <c r="IH53" s="126"/>
      <c r="II53" s="126"/>
      <c r="IJ53" s="126">
        <f>データ!CE7</f>
        <v>-17.5</v>
      </c>
      <c r="IK53" s="126"/>
      <c r="IL53" s="126"/>
      <c r="IM53" s="126"/>
      <c r="IN53" s="126"/>
      <c r="IO53" s="126"/>
      <c r="IP53" s="126"/>
      <c r="IQ53" s="126"/>
      <c r="IR53" s="126"/>
      <c r="IS53" s="126"/>
      <c r="IT53" s="126"/>
      <c r="IU53" s="126"/>
      <c r="IV53" s="126"/>
      <c r="IW53" s="126"/>
      <c r="IX53" s="126">
        <f>データ!CF7</f>
        <v>-5.2</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7868</v>
      </c>
      <c r="KI53" s="127"/>
      <c r="KJ53" s="127"/>
      <c r="KK53" s="127"/>
      <c r="KL53" s="127"/>
      <c r="KM53" s="127"/>
      <c r="KN53" s="127"/>
      <c r="KO53" s="127"/>
      <c r="KP53" s="127"/>
      <c r="KQ53" s="127"/>
      <c r="KR53" s="127"/>
      <c r="KS53" s="127"/>
      <c r="KT53" s="127"/>
      <c r="KU53" s="127"/>
      <c r="KV53" s="127">
        <f>データ!CN7</f>
        <v>3512</v>
      </c>
      <c r="KW53" s="127"/>
      <c r="KX53" s="127"/>
      <c r="KY53" s="127"/>
      <c r="KZ53" s="127"/>
      <c r="LA53" s="127"/>
      <c r="LB53" s="127"/>
      <c r="LC53" s="127"/>
      <c r="LD53" s="127"/>
      <c r="LE53" s="127"/>
      <c r="LF53" s="127"/>
      <c r="LG53" s="127"/>
      <c r="LH53" s="127"/>
      <c r="LI53" s="127"/>
      <c r="LJ53" s="127">
        <f>データ!CO7</f>
        <v>4132</v>
      </c>
      <c r="LK53" s="127"/>
      <c r="LL53" s="127"/>
      <c r="LM53" s="127"/>
      <c r="LN53" s="127"/>
      <c r="LO53" s="127"/>
      <c r="LP53" s="127"/>
      <c r="LQ53" s="127"/>
      <c r="LR53" s="127"/>
      <c r="LS53" s="127"/>
      <c r="LT53" s="127"/>
      <c r="LU53" s="127"/>
      <c r="LV53" s="127"/>
      <c r="LW53" s="127"/>
      <c r="LX53" s="127">
        <f>データ!CP7</f>
        <v>12748</v>
      </c>
      <c r="LY53" s="127"/>
      <c r="LZ53" s="127"/>
      <c r="MA53" s="127"/>
      <c r="MB53" s="127"/>
      <c r="MC53" s="127"/>
      <c r="MD53" s="127"/>
      <c r="ME53" s="127"/>
      <c r="MF53" s="127"/>
      <c r="MG53" s="127"/>
      <c r="MH53" s="127"/>
      <c r="MI53" s="127"/>
      <c r="MJ53" s="127"/>
      <c r="MK53" s="127"/>
      <c r="ML53" s="127">
        <f>データ!CQ7</f>
        <v>15490</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18.899999999999999</v>
      </c>
      <c r="S54" s="126"/>
      <c r="T54" s="126"/>
      <c r="U54" s="126"/>
      <c r="V54" s="126"/>
      <c r="W54" s="126"/>
      <c r="X54" s="126"/>
      <c r="Y54" s="126"/>
      <c r="Z54" s="126"/>
      <c r="AA54" s="126"/>
      <c r="AB54" s="126"/>
      <c r="AC54" s="126"/>
      <c r="AD54" s="126"/>
      <c r="AE54" s="126"/>
      <c r="AF54" s="126">
        <f>データ!BL7</f>
        <v>20</v>
      </c>
      <c r="AG54" s="126"/>
      <c r="AH54" s="126"/>
      <c r="AI54" s="126"/>
      <c r="AJ54" s="126"/>
      <c r="AK54" s="126"/>
      <c r="AL54" s="126"/>
      <c r="AM54" s="126"/>
      <c r="AN54" s="126"/>
      <c r="AO54" s="126"/>
      <c r="AP54" s="126"/>
      <c r="AQ54" s="126"/>
      <c r="AR54" s="126"/>
      <c r="AS54" s="126"/>
      <c r="AT54" s="126">
        <f>データ!BM7</f>
        <v>18.8</v>
      </c>
      <c r="AU54" s="126"/>
      <c r="AV54" s="126"/>
      <c r="AW54" s="126"/>
      <c r="AX54" s="126"/>
      <c r="AY54" s="126"/>
      <c r="AZ54" s="126"/>
      <c r="BA54" s="126"/>
      <c r="BB54" s="126"/>
      <c r="BC54" s="126"/>
      <c r="BD54" s="126"/>
      <c r="BE54" s="126"/>
      <c r="BF54" s="126"/>
      <c r="BG54" s="126"/>
      <c r="BH54" s="126">
        <f>データ!BN7</f>
        <v>17.100000000000001</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33.700000000000003</v>
      </c>
      <c r="DG54" s="126"/>
      <c r="DH54" s="126"/>
      <c r="DI54" s="126"/>
      <c r="DJ54" s="126"/>
      <c r="DK54" s="126"/>
      <c r="DL54" s="126"/>
      <c r="DM54" s="126"/>
      <c r="DN54" s="126"/>
      <c r="DO54" s="126"/>
      <c r="DP54" s="126"/>
      <c r="DQ54" s="126"/>
      <c r="DR54" s="126"/>
      <c r="DS54" s="126"/>
      <c r="DT54" s="126">
        <f>データ!BW7</f>
        <v>36.700000000000003</v>
      </c>
      <c r="DU54" s="126"/>
      <c r="DV54" s="126"/>
      <c r="DW54" s="126"/>
      <c r="DX54" s="126"/>
      <c r="DY54" s="126"/>
      <c r="DZ54" s="126"/>
      <c r="EA54" s="126"/>
      <c r="EB54" s="126"/>
      <c r="EC54" s="126"/>
      <c r="ED54" s="126"/>
      <c r="EE54" s="126"/>
      <c r="EF54" s="126"/>
      <c r="EG54" s="126"/>
      <c r="EH54" s="126">
        <f>データ!BX7</f>
        <v>42.2</v>
      </c>
      <c r="EI54" s="126"/>
      <c r="EJ54" s="126"/>
      <c r="EK54" s="126"/>
      <c r="EL54" s="126"/>
      <c r="EM54" s="126"/>
      <c r="EN54" s="126"/>
      <c r="EO54" s="126"/>
      <c r="EP54" s="126"/>
      <c r="EQ54" s="126"/>
      <c r="ER54" s="126"/>
      <c r="ES54" s="126"/>
      <c r="ET54" s="126"/>
      <c r="EU54" s="126"/>
      <c r="EV54" s="126">
        <f>データ!BY7</f>
        <v>39.299999999999997</v>
      </c>
      <c r="EW54" s="126"/>
      <c r="EX54" s="126"/>
      <c r="EY54" s="126"/>
      <c r="EZ54" s="126"/>
      <c r="FA54" s="126"/>
      <c r="FB54" s="126"/>
      <c r="FC54" s="126"/>
      <c r="FD54" s="126"/>
      <c r="FE54" s="126"/>
      <c r="FF54" s="126"/>
      <c r="FG54" s="126"/>
      <c r="FH54" s="126"/>
      <c r="FI54" s="126"/>
      <c r="FJ54" s="126">
        <f>データ!BZ7</f>
        <v>36.5</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-17.100000000000001</v>
      </c>
      <c r="GU54" s="126"/>
      <c r="GV54" s="126"/>
      <c r="GW54" s="126"/>
      <c r="GX54" s="126"/>
      <c r="GY54" s="126"/>
      <c r="GZ54" s="126"/>
      <c r="HA54" s="126"/>
      <c r="HB54" s="126"/>
      <c r="HC54" s="126"/>
      <c r="HD54" s="126"/>
      <c r="HE54" s="126"/>
      <c r="HF54" s="126"/>
      <c r="HG54" s="126"/>
      <c r="HH54" s="126">
        <f>データ!CH7</f>
        <v>-42.8</v>
      </c>
      <c r="HI54" s="126"/>
      <c r="HJ54" s="126"/>
      <c r="HK54" s="126"/>
      <c r="HL54" s="126"/>
      <c r="HM54" s="126"/>
      <c r="HN54" s="126"/>
      <c r="HO54" s="126"/>
      <c r="HP54" s="126"/>
      <c r="HQ54" s="126"/>
      <c r="HR54" s="126"/>
      <c r="HS54" s="126"/>
      <c r="HT54" s="126"/>
      <c r="HU54" s="126"/>
      <c r="HV54" s="126">
        <f>データ!CI7</f>
        <v>-89.2</v>
      </c>
      <c r="HW54" s="126"/>
      <c r="HX54" s="126"/>
      <c r="HY54" s="126"/>
      <c r="HZ54" s="126"/>
      <c r="IA54" s="126"/>
      <c r="IB54" s="126"/>
      <c r="IC54" s="126"/>
      <c r="ID54" s="126"/>
      <c r="IE54" s="126"/>
      <c r="IF54" s="126"/>
      <c r="IG54" s="126"/>
      <c r="IH54" s="126"/>
      <c r="II54" s="126"/>
      <c r="IJ54" s="126">
        <f>データ!CJ7</f>
        <v>-56.5</v>
      </c>
      <c r="IK54" s="126"/>
      <c r="IL54" s="126"/>
      <c r="IM54" s="126"/>
      <c r="IN54" s="126"/>
      <c r="IO54" s="126"/>
      <c r="IP54" s="126"/>
      <c r="IQ54" s="126"/>
      <c r="IR54" s="126"/>
      <c r="IS54" s="126"/>
      <c r="IT54" s="126"/>
      <c r="IU54" s="126"/>
      <c r="IV54" s="126"/>
      <c r="IW54" s="126"/>
      <c r="IX54" s="126">
        <f>データ!CK7</f>
        <v>-32.799999999999997</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2064</v>
      </c>
      <c r="KI54" s="134"/>
      <c r="KJ54" s="134"/>
      <c r="KK54" s="134"/>
      <c r="KL54" s="134"/>
      <c r="KM54" s="134"/>
      <c r="KN54" s="134"/>
      <c r="KO54" s="134"/>
      <c r="KP54" s="134"/>
      <c r="KQ54" s="134"/>
      <c r="KR54" s="134"/>
      <c r="KS54" s="134"/>
      <c r="KT54" s="134"/>
      <c r="KU54" s="135"/>
      <c r="KV54" s="133">
        <f>データ!CS7</f>
        <v>1982</v>
      </c>
      <c r="KW54" s="134"/>
      <c r="KX54" s="134"/>
      <c r="KY54" s="134"/>
      <c r="KZ54" s="134"/>
      <c r="LA54" s="134"/>
      <c r="LB54" s="134"/>
      <c r="LC54" s="134"/>
      <c r="LD54" s="134"/>
      <c r="LE54" s="134"/>
      <c r="LF54" s="134"/>
      <c r="LG54" s="134"/>
      <c r="LH54" s="134"/>
      <c r="LI54" s="135"/>
      <c r="LJ54" s="133">
        <f>データ!CT7</f>
        <v>-3310</v>
      </c>
      <c r="LK54" s="134"/>
      <c r="LL54" s="134"/>
      <c r="LM54" s="134"/>
      <c r="LN54" s="134"/>
      <c r="LO54" s="134"/>
      <c r="LP54" s="134"/>
      <c r="LQ54" s="134"/>
      <c r="LR54" s="134"/>
      <c r="LS54" s="134"/>
      <c r="LT54" s="134"/>
      <c r="LU54" s="134"/>
      <c r="LV54" s="134"/>
      <c r="LW54" s="135"/>
      <c r="LX54" s="133">
        <f>データ!CU7</f>
        <v>-5206</v>
      </c>
      <c r="LY54" s="134"/>
      <c r="LZ54" s="134"/>
      <c r="MA54" s="134"/>
      <c r="MB54" s="134"/>
      <c r="MC54" s="134"/>
      <c r="MD54" s="134"/>
      <c r="ME54" s="134"/>
      <c r="MF54" s="134"/>
      <c r="MG54" s="134"/>
      <c r="MH54" s="134"/>
      <c r="MI54" s="134"/>
      <c r="MJ54" s="134"/>
      <c r="MK54" s="135"/>
      <c r="ML54" s="133">
        <f>データ!CV7</f>
        <v>-10627</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10054732</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t="str">
        <f>データ!DJ6</f>
        <v>-</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69.2</v>
      </c>
      <c r="KI77" s="126"/>
      <c r="KJ77" s="126"/>
      <c r="KK77" s="126"/>
      <c r="KL77" s="126"/>
      <c r="KM77" s="126"/>
      <c r="KN77" s="126"/>
      <c r="KO77" s="126"/>
      <c r="KP77" s="126"/>
      <c r="KQ77" s="126"/>
      <c r="KR77" s="126"/>
      <c r="KS77" s="126"/>
      <c r="KT77" s="126"/>
      <c r="KU77" s="126"/>
      <c r="KV77" s="126">
        <f>データ!DW7</f>
        <v>81</v>
      </c>
      <c r="KW77" s="126"/>
      <c r="KX77" s="126"/>
      <c r="KY77" s="126"/>
      <c r="KZ77" s="126"/>
      <c r="LA77" s="126"/>
      <c r="LB77" s="126"/>
      <c r="LC77" s="126"/>
      <c r="LD77" s="126"/>
      <c r="LE77" s="126"/>
      <c r="LF77" s="126"/>
      <c r="LG77" s="126"/>
      <c r="LH77" s="126"/>
      <c r="LI77" s="126"/>
      <c r="LJ77" s="126">
        <f>データ!DX7</f>
        <v>60</v>
      </c>
      <c r="LK77" s="126"/>
      <c r="LL77" s="126"/>
      <c r="LM77" s="126"/>
      <c r="LN77" s="126"/>
      <c r="LO77" s="126"/>
      <c r="LP77" s="126"/>
      <c r="LQ77" s="126"/>
      <c r="LR77" s="126"/>
      <c r="LS77" s="126"/>
      <c r="LT77" s="126"/>
      <c r="LU77" s="126"/>
      <c r="LV77" s="126"/>
      <c r="LW77" s="126"/>
      <c r="LX77" s="126">
        <f>データ!DY7</f>
        <v>65.5</v>
      </c>
      <c r="LY77" s="126"/>
      <c r="LZ77" s="126"/>
      <c r="MA77" s="126"/>
      <c r="MB77" s="126"/>
      <c r="MC77" s="126"/>
      <c r="MD77" s="126"/>
      <c r="ME77" s="126"/>
      <c r="MF77" s="126"/>
      <c r="MG77" s="126"/>
      <c r="MH77" s="126"/>
      <c r="MI77" s="126"/>
      <c r="MJ77" s="126"/>
      <c r="MK77" s="126"/>
      <c r="ML77" s="126">
        <f>データ!DZ7</f>
        <v>54.2</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156.69999999999999</v>
      </c>
      <c r="KI78" s="126"/>
      <c r="KJ78" s="126"/>
      <c r="KK78" s="126"/>
      <c r="KL78" s="126"/>
      <c r="KM78" s="126"/>
      <c r="KN78" s="126"/>
      <c r="KO78" s="126"/>
      <c r="KP78" s="126"/>
      <c r="KQ78" s="126"/>
      <c r="KR78" s="126"/>
      <c r="KS78" s="126"/>
      <c r="KT78" s="126"/>
      <c r="KU78" s="126"/>
      <c r="KV78" s="126">
        <f>データ!EB7</f>
        <v>29.2</v>
      </c>
      <c r="KW78" s="126"/>
      <c r="KX78" s="126"/>
      <c r="KY78" s="126"/>
      <c r="KZ78" s="126"/>
      <c r="LA78" s="126"/>
      <c r="LB78" s="126"/>
      <c r="LC78" s="126"/>
      <c r="LD78" s="126"/>
      <c r="LE78" s="126"/>
      <c r="LF78" s="126"/>
      <c r="LG78" s="126"/>
      <c r="LH78" s="126"/>
      <c r="LI78" s="126"/>
      <c r="LJ78" s="126">
        <f>データ!EC7</f>
        <v>22.7</v>
      </c>
      <c r="LK78" s="126"/>
      <c r="LL78" s="126"/>
      <c r="LM78" s="126"/>
      <c r="LN78" s="126"/>
      <c r="LO78" s="126"/>
      <c r="LP78" s="126"/>
      <c r="LQ78" s="126"/>
      <c r="LR78" s="126"/>
      <c r="LS78" s="126"/>
      <c r="LT78" s="126"/>
      <c r="LU78" s="126"/>
      <c r="LV78" s="126"/>
      <c r="LW78" s="126"/>
      <c r="LX78" s="126">
        <f>データ!ED7</f>
        <v>13.8</v>
      </c>
      <c r="LY78" s="126"/>
      <c r="LZ78" s="126"/>
      <c r="MA78" s="126"/>
      <c r="MB78" s="126"/>
      <c r="MC78" s="126"/>
      <c r="MD78" s="126"/>
      <c r="ME78" s="126"/>
      <c r="MF78" s="126"/>
      <c r="MG78" s="126"/>
      <c r="MH78" s="126"/>
      <c r="MI78" s="126"/>
      <c r="MJ78" s="126"/>
      <c r="MK78" s="126"/>
      <c r="ML78" s="126">
        <f>データ!EE7</f>
        <v>13.9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【560.0】</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422134</v>
      </c>
      <c r="D6" s="55">
        <f t="shared" si="2"/>
        <v>47</v>
      </c>
      <c r="E6" s="55">
        <f t="shared" si="2"/>
        <v>11</v>
      </c>
      <c r="F6" s="55">
        <f t="shared" si="2"/>
        <v>1</v>
      </c>
      <c r="G6" s="55">
        <f t="shared" si="2"/>
        <v>1</v>
      </c>
      <c r="H6" s="55" t="str">
        <f>SUBSTITUTE(H8,"　","")</f>
        <v>長崎県雲仙市</v>
      </c>
      <c r="I6" s="55" t="str">
        <f t="shared" si="2"/>
        <v>国民宿舎望洋荘</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3123</v>
      </c>
      <c r="R6" s="58">
        <f t="shared" si="2"/>
        <v>100</v>
      </c>
      <c r="S6" s="59">
        <f t="shared" si="2"/>
        <v>6586</v>
      </c>
      <c r="T6" s="60" t="str">
        <f t="shared" si="2"/>
        <v>導入なし</v>
      </c>
      <c r="U6" s="56">
        <f t="shared" si="2"/>
        <v>15</v>
      </c>
      <c r="V6" s="60" t="str">
        <f t="shared" si="2"/>
        <v>有</v>
      </c>
      <c r="W6" s="61">
        <f t="shared" si="2"/>
        <v>10</v>
      </c>
      <c r="X6" s="60" t="str">
        <f t="shared" si="2"/>
        <v>有</v>
      </c>
      <c r="Y6" s="62">
        <f>IF(Y8="-",NA(),Y8)</f>
        <v>105</v>
      </c>
      <c r="Z6" s="62">
        <f t="shared" ref="Z6:AH6" si="3">IF(Z8="-",NA(),Z8)</f>
        <v>95</v>
      </c>
      <c r="AA6" s="62">
        <f t="shared" si="3"/>
        <v>95.6</v>
      </c>
      <c r="AB6" s="62">
        <f t="shared" si="3"/>
        <v>100.7</v>
      </c>
      <c r="AC6" s="62">
        <f t="shared" si="3"/>
        <v>102.7</v>
      </c>
      <c r="AD6" s="62">
        <f t="shared" si="3"/>
        <v>99.1</v>
      </c>
      <c r="AE6" s="62">
        <f t="shared" si="3"/>
        <v>96.6</v>
      </c>
      <c r="AF6" s="62">
        <f t="shared" si="3"/>
        <v>97</v>
      </c>
      <c r="AG6" s="62">
        <f t="shared" si="3"/>
        <v>100.3</v>
      </c>
      <c r="AH6" s="62">
        <f t="shared" si="3"/>
        <v>97.9</v>
      </c>
      <c r="AI6" s="62" t="str">
        <f>IF(AI8="-","【-】","【"&amp;SUBSTITUTE(TEXT(AI8,"#,##0.0"),"-","△")&amp;"】")</f>
        <v>【92.5】</v>
      </c>
      <c r="AJ6" s="62">
        <f>IF(AJ8="-",NA(),AJ8)</f>
        <v>0.5</v>
      </c>
      <c r="AK6" s="62">
        <f t="shared" ref="AK6:AS6" si="4">IF(AK8="-",NA(),AK8)</f>
        <v>5.4</v>
      </c>
      <c r="AL6" s="62">
        <f t="shared" si="4"/>
        <v>5.0999999999999996</v>
      </c>
      <c r="AM6" s="62">
        <f t="shared" si="4"/>
        <v>5</v>
      </c>
      <c r="AN6" s="62">
        <f t="shared" si="4"/>
        <v>5.5</v>
      </c>
      <c r="AO6" s="62">
        <f t="shared" si="4"/>
        <v>11.6</v>
      </c>
      <c r="AP6" s="62">
        <f t="shared" si="4"/>
        <v>17.5</v>
      </c>
      <c r="AQ6" s="62">
        <f t="shared" si="4"/>
        <v>29.1</v>
      </c>
      <c r="AR6" s="62">
        <f t="shared" si="4"/>
        <v>28.2</v>
      </c>
      <c r="AS6" s="62">
        <f t="shared" si="4"/>
        <v>27.6</v>
      </c>
      <c r="AT6" s="62" t="str">
        <f>IF(AT8="-","【-】","【"&amp;SUBSTITUTE(TEXT(AT8,"#,##0.0"),"-","△")&amp;"】")</f>
        <v>【32.4】</v>
      </c>
      <c r="AU6" s="57">
        <f>IF(AU8="-",NA(),AU8)</f>
        <v>108</v>
      </c>
      <c r="AV6" s="57">
        <f t="shared" ref="AV6:BD6" si="5">IF(AV8="-",NA(),AV8)</f>
        <v>113</v>
      </c>
      <c r="AW6" s="57">
        <f t="shared" si="5"/>
        <v>87</v>
      </c>
      <c r="AX6" s="57">
        <f t="shared" si="5"/>
        <v>90</v>
      </c>
      <c r="AY6" s="57">
        <f t="shared" si="5"/>
        <v>109</v>
      </c>
      <c r="AZ6" s="57">
        <f t="shared" si="5"/>
        <v>1142</v>
      </c>
      <c r="BA6" s="57">
        <f t="shared" si="5"/>
        <v>711</v>
      </c>
      <c r="BB6" s="57">
        <f t="shared" si="5"/>
        <v>1683</v>
      </c>
      <c r="BC6" s="57">
        <f t="shared" si="5"/>
        <v>2242</v>
      </c>
      <c r="BD6" s="57">
        <f t="shared" si="5"/>
        <v>2303</v>
      </c>
      <c r="BE6" s="57" t="str">
        <f>IF(BE8="-","【-】","【"&amp;SUBSTITUTE(TEXT(BE8,"#,##0"),"-","△")&amp;"】")</f>
        <v>【7,439】</v>
      </c>
      <c r="BF6" s="62">
        <f>IF(BF8="-",NA(),BF8)</f>
        <v>20.5</v>
      </c>
      <c r="BG6" s="62">
        <f t="shared" ref="BG6:BO6" si="6">IF(BG8="-",NA(),BG8)</f>
        <v>19.100000000000001</v>
      </c>
      <c r="BH6" s="62">
        <f t="shared" si="6"/>
        <v>22.1</v>
      </c>
      <c r="BI6" s="62">
        <f t="shared" si="6"/>
        <v>18.8</v>
      </c>
      <c r="BJ6" s="62">
        <f t="shared" si="6"/>
        <v>17.600000000000001</v>
      </c>
      <c r="BK6" s="62">
        <f t="shared" si="6"/>
        <v>18.899999999999999</v>
      </c>
      <c r="BL6" s="62">
        <f t="shared" si="6"/>
        <v>20</v>
      </c>
      <c r="BM6" s="62">
        <f t="shared" si="6"/>
        <v>18.8</v>
      </c>
      <c r="BN6" s="62">
        <f t="shared" si="6"/>
        <v>17.100000000000001</v>
      </c>
      <c r="BO6" s="62">
        <f t="shared" si="6"/>
        <v>16.3</v>
      </c>
      <c r="BP6" s="62" t="str">
        <f>IF(BP8="-","【-】","【"&amp;SUBSTITUTE(TEXT(BP8,"#,##0.0"),"-","△")&amp;"】")</f>
        <v>【20.7】</v>
      </c>
      <c r="BQ6" s="62">
        <f>IF(BQ8="-",NA(),BQ8)</f>
        <v>19.600000000000001</v>
      </c>
      <c r="BR6" s="62">
        <f t="shared" ref="BR6:BZ6" si="7">IF(BR8="-",NA(),BR8)</f>
        <v>42.7</v>
      </c>
      <c r="BS6" s="62">
        <f t="shared" si="7"/>
        <v>49.9</v>
      </c>
      <c r="BT6" s="62">
        <f t="shared" si="7"/>
        <v>56.4</v>
      </c>
      <c r="BU6" s="62">
        <f t="shared" si="7"/>
        <v>49.2</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7</v>
      </c>
      <c r="CC6" s="62">
        <f t="shared" ref="CC6:CK6" si="8">IF(CC8="-",NA(),CC8)</f>
        <v>4.7</v>
      </c>
      <c r="CD6" s="62">
        <f t="shared" si="8"/>
        <v>1.2</v>
      </c>
      <c r="CE6" s="62">
        <f t="shared" si="8"/>
        <v>-17.5</v>
      </c>
      <c r="CF6" s="62">
        <f t="shared" si="8"/>
        <v>-5.2</v>
      </c>
      <c r="CG6" s="62">
        <f t="shared" si="8"/>
        <v>-17.100000000000001</v>
      </c>
      <c r="CH6" s="62">
        <f t="shared" si="8"/>
        <v>-42.8</v>
      </c>
      <c r="CI6" s="62">
        <f t="shared" si="8"/>
        <v>-89.2</v>
      </c>
      <c r="CJ6" s="62">
        <f t="shared" si="8"/>
        <v>-56.5</v>
      </c>
      <c r="CK6" s="62">
        <f t="shared" si="8"/>
        <v>-32.799999999999997</v>
      </c>
      <c r="CL6" s="62" t="str">
        <f>IF(CL8="-","【-】","【"&amp;SUBSTITUTE(TEXT(CL8,"#,##0.0"),"-","△")&amp;"】")</f>
        <v>【560.0】</v>
      </c>
      <c r="CM6" s="57">
        <f>IF(CM8="-",NA(),CM8)</f>
        <v>7868</v>
      </c>
      <c r="CN6" s="57">
        <f t="shared" ref="CN6:CV6" si="9">IF(CN8="-",NA(),CN8)</f>
        <v>3512</v>
      </c>
      <c r="CO6" s="57">
        <f t="shared" si="9"/>
        <v>4132</v>
      </c>
      <c r="CP6" s="57">
        <f t="shared" si="9"/>
        <v>12748</v>
      </c>
      <c r="CQ6" s="57">
        <f t="shared" si="9"/>
        <v>15490</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10054732</v>
      </c>
      <c r="DJ6" s="58" t="str">
        <f t="shared" si="10"/>
        <v>-</v>
      </c>
      <c r="DK6" s="62"/>
      <c r="DL6" s="62"/>
      <c r="DM6" s="62"/>
      <c r="DN6" s="62"/>
      <c r="DO6" s="62"/>
      <c r="DP6" s="62"/>
      <c r="DQ6" s="62"/>
      <c r="DR6" s="62"/>
      <c r="DS6" s="62"/>
      <c r="DT6" s="62"/>
      <c r="DU6" s="62" t="s">
        <v>124</v>
      </c>
      <c r="DV6" s="62">
        <f>IF(DV8="-",NA(),DV8)</f>
        <v>69.2</v>
      </c>
      <c r="DW6" s="62">
        <f t="shared" ref="DW6:EE6" si="11">IF(DW8="-",NA(),DW8)</f>
        <v>81</v>
      </c>
      <c r="DX6" s="62">
        <f t="shared" si="11"/>
        <v>60</v>
      </c>
      <c r="DY6" s="62">
        <f t="shared" si="11"/>
        <v>65.5</v>
      </c>
      <c r="DZ6" s="62">
        <f t="shared" si="11"/>
        <v>54.2</v>
      </c>
      <c r="EA6" s="62">
        <f t="shared" si="11"/>
        <v>156.69999999999999</v>
      </c>
      <c r="EB6" s="62">
        <f t="shared" si="11"/>
        <v>29.2</v>
      </c>
      <c r="EC6" s="62">
        <f t="shared" si="11"/>
        <v>22.7</v>
      </c>
      <c r="ED6" s="62">
        <f t="shared" si="11"/>
        <v>13.8</v>
      </c>
      <c r="EE6" s="62">
        <f t="shared" si="11"/>
        <v>13.9</v>
      </c>
      <c r="EF6" s="62" t="str">
        <f>IF(EF8="-","【-】","【"&amp;SUBSTITUTE(TEXT(EF8,"#,##0.0"),"-","△")&amp;"】")</f>
        <v>【38.7】</v>
      </c>
      <c r="EG6" s="63">
        <f>IF(EG8="-",NA(),EG8)</f>
        <v>1.1000000000000001E-3</v>
      </c>
      <c r="EH6" s="63">
        <f t="shared" ref="EH6:EP6" si="12">IF(EH8="-",NA(),EH8)</f>
        <v>1E-3</v>
      </c>
      <c r="EI6" s="63">
        <f t="shared" si="12"/>
        <v>1.1000000000000001E-3</v>
      </c>
      <c r="EJ6" s="63">
        <f t="shared" si="12"/>
        <v>8.0000000000000004E-4</v>
      </c>
      <c r="EK6" s="63">
        <f t="shared" si="12"/>
        <v>8.9999999999999998E-4</v>
      </c>
      <c r="EL6" s="63">
        <f t="shared" si="12"/>
        <v>8.2900000000000001E-2</v>
      </c>
      <c r="EM6" s="63">
        <f t="shared" si="12"/>
        <v>9.2299999999999993E-2</v>
      </c>
      <c r="EN6" s="63">
        <f t="shared" si="12"/>
        <v>8.5400000000000004E-2</v>
      </c>
      <c r="EO6" s="63">
        <f t="shared" si="12"/>
        <v>5.7200000000000001E-2</v>
      </c>
      <c r="EP6" s="63">
        <f t="shared" si="12"/>
        <v>8.1299999999999997E-2</v>
      </c>
    </row>
    <row r="7" spans="1:146" s="64" customFormat="1" x14ac:dyDescent="0.15">
      <c r="A7" s="40" t="s">
        <v>125</v>
      </c>
      <c r="B7" s="55">
        <f t="shared" ref="B7:X7" si="13">B8</f>
        <v>2016</v>
      </c>
      <c r="C7" s="55">
        <f t="shared" si="13"/>
        <v>422134</v>
      </c>
      <c r="D7" s="55">
        <f t="shared" si="13"/>
        <v>47</v>
      </c>
      <c r="E7" s="55">
        <f t="shared" si="13"/>
        <v>11</v>
      </c>
      <c r="F7" s="55">
        <f t="shared" si="13"/>
        <v>1</v>
      </c>
      <c r="G7" s="55">
        <f t="shared" si="13"/>
        <v>1</v>
      </c>
      <c r="H7" s="55" t="str">
        <f t="shared" si="13"/>
        <v>長崎県　雲仙市</v>
      </c>
      <c r="I7" s="55" t="str">
        <f t="shared" si="13"/>
        <v>国民宿舎望洋荘</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3123</v>
      </c>
      <c r="R7" s="58">
        <f t="shared" si="13"/>
        <v>100</v>
      </c>
      <c r="S7" s="59">
        <f t="shared" si="13"/>
        <v>6586</v>
      </c>
      <c r="T7" s="60" t="str">
        <f t="shared" si="13"/>
        <v>導入なし</v>
      </c>
      <c r="U7" s="56">
        <f t="shared" si="13"/>
        <v>15</v>
      </c>
      <c r="V7" s="60" t="str">
        <f t="shared" si="13"/>
        <v>有</v>
      </c>
      <c r="W7" s="61">
        <f t="shared" si="13"/>
        <v>10</v>
      </c>
      <c r="X7" s="60" t="str">
        <f t="shared" si="13"/>
        <v>有</v>
      </c>
      <c r="Y7" s="62">
        <f>Y8</f>
        <v>105</v>
      </c>
      <c r="Z7" s="62">
        <f t="shared" ref="Z7:AH7" si="14">Z8</f>
        <v>95</v>
      </c>
      <c r="AA7" s="62">
        <f t="shared" si="14"/>
        <v>95.6</v>
      </c>
      <c r="AB7" s="62">
        <f t="shared" si="14"/>
        <v>100.7</v>
      </c>
      <c r="AC7" s="62">
        <f t="shared" si="14"/>
        <v>102.7</v>
      </c>
      <c r="AD7" s="62">
        <f t="shared" si="14"/>
        <v>99.1</v>
      </c>
      <c r="AE7" s="62">
        <f t="shared" si="14"/>
        <v>96.6</v>
      </c>
      <c r="AF7" s="62">
        <f t="shared" si="14"/>
        <v>97</v>
      </c>
      <c r="AG7" s="62">
        <f t="shared" si="14"/>
        <v>100.3</v>
      </c>
      <c r="AH7" s="62">
        <f t="shared" si="14"/>
        <v>97.9</v>
      </c>
      <c r="AI7" s="62"/>
      <c r="AJ7" s="62">
        <f>AJ8</f>
        <v>0.5</v>
      </c>
      <c r="AK7" s="62">
        <f t="shared" ref="AK7:AS7" si="15">AK8</f>
        <v>5.4</v>
      </c>
      <c r="AL7" s="62">
        <f t="shared" si="15"/>
        <v>5.0999999999999996</v>
      </c>
      <c r="AM7" s="62">
        <f t="shared" si="15"/>
        <v>5</v>
      </c>
      <c r="AN7" s="62">
        <f t="shared" si="15"/>
        <v>5.5</v>
      </c>
      <c r="AO7" s="62">
        <f t="shared" si="15"/>
        <v>11.6</v>
      </c>
      <c r="AP7" s="62">
        <f t="shared" si="15"/>
        <v>17.5</v>
      </c>
      <c r="AQ7" s="62">
        <f t="shared" si="15"/>
        <v>29.1</v>
      </c>
      <c r="AR7" s="62">
        <f t="shared" si="15"/>
        <v>28.2</v>
      </c>
      <c r="AS7" s="62">
        <f t="shared" si="15"/>
        <v>27.6</v>
      </c>
      <c r="AT7" s="62"/>
      <c r="AU7" s="57">
        <f>AU8</f>
        <v>108</v>
      </c>
      <c r="AV7" s="57">
        <f t="shared" ref="AV7:BD7" si="16">AV8</f>
        <v>113</v>
      </c>
      <c r="AW7" s="57">
        <f t="shared" si="16"/>
        <v>87</v>
      </c>
      <c r="AX7" s="57">
        <f t="shared" si="16"/>
        <v>90</v>
      </c>
      <c r="AY7" s="57">
        <f t="shared" si="16"/>
        <v>109</v>
      </c>
      <c r="AZ7" s="57">
        <f t="shared" si="16"/>
        <v>1142</v>
      </c>
      <c r="BA7" s="57">
        <f t="shared" si="16"/>
        <v>711</v>
      </c>
      <c r="BB7" s="57">
        <f t="shared" si="16"/>
        <v>1683</v>
      </c>
      <c r="BC7" s="57">
        <f t="shared" si="16"/>
        <v>2242</v>
      </c>
      <c r="BD7" s="57">
        <f t="shared" si="16"/>
        <v>2303</v>
      </c>
      <c r="BE7" s="57"/>
      <c r="BF7" s="62">
        <f>BF8</f>
        <v>20.5</v>
      </c>
      <c r="BG7" s="62">
        <f t="shared" ref="BG7:BO7" si="17">BG8</f>
        <v>19.100000000000001</v>
      </c>
      <c r="BH7" s="62">
        <f t="shared" si="17"/>
        <v>22.1</v>
      </c>
      <c r="BI7" s="62">
        <f t="shared" si="17"/>
        <v>18.8</v>
      </c>
      <c r="BJ7" s="62">
        <f t="shared" si="17"/>
        <v>17.600000000000001</v>
      </c>
      <c r="BK7" s="62">
        <f t="shared" si="17"/>
        <v>18.899999999999999</v>
      </c>
      <c r="BL7" s="62">
        <f t="shared" si="17"/>
        <v>20</v>
      </c>
      <c r="BM7" s="62">
        <f t="shared" si="17"/>
        <v>18.8</v>
      </c>
      <c r="BN7" s="62">
        <f t="shared" si="17"/>
        <v>17.100000000000001</v>
      </c>
      <c r="BO7" s="62">
        <f t="shared" si="17"/>
        <v>16.3</v>
      </c>
      <c r="BP7" s="62"/>
      <c r="BQ7" s="62">
        <f>BQ8</f>
        <v>19.600000000000001</v>
      </c>
      <c r="BR7" s="62">
        <f t="shared" ref="BR7:BZ7" si="18">BR8</f>
        <v>42.7</v>
      </c>
      <c r="BS7" s="62">
        <f t="shared" si="18"/>
        <v>49.9</v>
      </c>
      <c r="BT7" s="62">
        <f t="shared" si="18"/>
        <v>56.4</v>
      </c>
      <c r="BU7" s="62">
        <f t="shared" si="18"/>
        <v>49.2</v>
      </c>
      <c r="BV7" s="62">
        <f t="shared" si="18"/>
        <v>33.700000000000003</v>
      </c>
      <c r="BW7" s="62">
        <f t="shared" si="18"/>
        <v>36.700000000000003</v>
      </c>
      <c r="BX7" s="62">
        <f t="shared" si="18"/>
        <v>42.2</v>
      </c>
      <c r="BY7" s="62">
        <f t="shared" si="18"/>
        <v>39.299999999999997</v>
      </c>
      <c r="BZ7" s="62">
        <f t="shared" si="18"/>
        <v>36.5</v>
      </c>
      <c r="CA7" s="62"/>
      <c r="CB7" s="62">
        <f>CB8</f>
        <v>7</v>
      </c>
      <c r="CC7" s="62">
        <f t="shared" ref="CC7:CK7" si="19">CC8</f>
        <v>4.7</v>
      </c>
      <c r="CD7" s="62">
        <f t="shared" si="19"/>
        <v>1.2</v>
      </c>
      <c r="CE7" s="62">
        <f t="shared" si="19"/>
        <v>-17.5</v>
      </c>
      <c r="CF7" s="62">
        <f t="shared" si="19"/>
        <v>-5.2</v>
      </c>
      <c r="CG7" s="62">
        <f t="shared" si="19"/>
        <v>-17.100000000000001</v>
      </c>
      <c r="CH7" s="62">
        <f t="shared" si="19"/>
        <v>-42.8</v>
      </c>
      <c r="CI7" s="62">
        <f t="shared" si="19"/>
        <v>-89.2</v>
      </c>
      <c r="CJ7" s="62">
        <f t="shared" si="19"/>
        <v>-56.5</v>
      </c>
      <c r="CK7" s="62">
        <f t="shared" si="19"/>
        <v>-32.799999999999997</v>
      </c>
      <c r="CL7" s="62"/>
      <c r="CM7" s="57">
        <f>CM8</f>
        <v>7868</v>
      </c>
      <c r="CN7" s="57">
        <f t="shared" ref="CN7:CV7" si="20">CN8</f>
        <v>3512</v>
      </c>
      <c r="CO7" s="57">
        <f t="shared" si="20"/>
        <v>4132</v>
      </c>
      <c r="CP7" s="57">
        <f t="shared" si="20"/>
        <v>12748</v>
      </c>
      <c r="CQ7" s="57">
        <f t="shared" si="20"/>
        <v>15490</v>
      </c>
      <c r="CR7" s="57">
        <f t="shared" si="20"/>
        <v>2064</v>
      </c>
      <c r="CS7" s="57">
        <f t="shared" si="20"/>
        <v>1982</v>
      </c>
      <c r="CT7" s="57">
        <f t="shared" si="20"/>
        <v>-3310</v>
      </c>
      <c r="CU7" s="57">
        <f t="shared" si="20"/>
        <v>-5206</v>
      </c>
      <c r="CV7" s="57">
        <f t="shared" si="20"/>
        <v>-10627</v>
      </c>
      <c r="CW7" s="57"/>
      <c r="CX7" s="62" t="s">
        <v>126</v>
      </c>
      <c r="CY7" s="62" t="s">
        <v>126</v>
      </c>
      <c r="CZ7" s="62" t="s">
        <v>126</v>
      </c>
      <c r="DA7" s="62" t="s">
        <v>126</v>
      </c>
      <c r="DB7" s="62" t="s">
        <v>126</v>
      </c>
      <c r="DC7" s="62" t="s">
        <v>126</v>
      </c>
      <c r="DD7" s="62" t="s">
        <v>126</v>
      </c>
      <c r="DE7" s="62" t="s">
        <v>126</v>
      </c>
      <c r="DF7" s="62" t="s">
        <v>126</v>
      </c>
      <c r="DG7" s="62" t="s">
        <v>124</v>
      </c>
      <c r="DH7" s="62"/>
      <c r="DI7" s="58">
        <f>DI8</f>
        <v>10054732</v>
      </c>
      <c r="DJ7" s="58" t="str">
        <f>DJ8</f>
        <v>-</v>
      </c>
      <c r="DK7" s="62" t="s">
        <v>126</v>
      </c>
      <c r="DL7" s="62" t="s">
        <v>126</v>
      </c>
      <c r="DM7" s="62" t="s">
        <v>126</v>
      </c>
      <c r="DN7" s="62" t="s">
        <v>126</v>
      </c>
      <c r="DO7" s="62" t="s">
        <v>126</v>
      </c>
      <c r="DP7" s="62" t="s">
        <v>126</v>
      </c>
      <c r="DQ7" s="62" t="s">
        <v>126</v>
      </c>
      <c r="DR7" s="62" t="s">
        <v>126</v>
      </c>
      <c r="DS7" s="62" t="s">
        <v>126</v>
      </c>
      <c r="DT7" s="62" t="s">
        <v>124</v>
      </c>
      <c r="DU7" s="62"/>
      <c r="DV7" s="62">
        <f>DV8</f>
        <v>69.2</v>
      </c>
      <c r="DW7" s="62">
        <f t="shared" ref="DW7:EE7" si="21">DW8</f>
        <v>81</v>
      </c>
      <c r="DX7" s="62">
        <f t="shared" si="21"/>
        <v>60</v>
      </c>
      <c r="DY7" s="62">
        <f t="shared" si="21"/>
        <v>65.5</v>
      </c>
      <c r="DZ7" s="62">
        <f t="shared" si="21"/>
        <v>54.2</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x14ac:dyDescent="0.15">
      <c r="A8" s="40"/>
      <c r="B8" s="65">
        <v>2016</v>
      </c>
      <c r="C8" s="65">
        <v>422134</v>
      </c>
      <c r="D8" s="65">
        <v>47</v>
      </c>
      <c r="E8" s="65">
        <v>11</v>
      </c>
      <c r="F8" s="65">
        <v>1</v>
      </c>
      <c r="G8" s="65">
        <v>1</v>
      </c>
      <c r="H8" s="65" t="s">
        <v>127</v>
      </c>
      <c r="I8" s="65" t="s">
        <v>128</v>
      </c>
      <c r="J8" s="65" t="s">
        <v>129</v>
      </c>
      <c r="K8" s="65" t="s">
        <v>130</v>
      </c>
      <c r="L8" s="65" t="s">
        <v>131</v>
      </c>
      <c r="M8" s="65" t="s">
        <v>132</v>
      </c>
      <c r="N8" s="65"/>
      <c r="O8" s="66" t="s">
        <v>133</v>
      </c>
      <c r="P8" s="66" t="s">
        <v>133</v>
      </c>
      <c r="Q8" s="67">
        <v>3123</v>
      </c>
      <c r="R8" s="67">
        <v>100</v>
      </c>
      <c r="S8" s="68">
        <v>6586</v>
      </c>
      <c r="T8" s="69" t="s">
        <v>134</v>
      </c>
      <c r="U8" s="66">
        <v>15</v>
      </c>
      <c r="V8" s="69" t="s">
        <v>135</v>
      </c>
      <c r="W8" s="70">
        <v>10</v>
      </c>
      <c r="X8" s="69" t="s">
        <v>135</v>
      </c>
      <c r="Y8" s="71">
        <v>105</v>
      </c>
      <c r="Z8" s="71">
        <v>95</v>
      </c>
      <c r="AA8" s="71">
        <v>95.6</v>
      </c>
      <c r="AB8" s="71">
        <v>100.7</v>
      </c>
      <c r="AC8" s="71">
        <v>102.7</v>
      </c>
      <c r="AD8" s="71">
        <v>99.1</v>
      </c>
      <c r="AE8" s="71">
        <v>96.6</v>
      </c>
      <c r="AF8" s="71">
        <v>97</v>
      </c>
      <c r="AG8" s="71">
        <v>100.3</v>
      </c>
      <c r="AH8" s="71">
        <v>97.9</v>
      </c>
      <c r="AI8" s="71">
        <v>92.5</v>
      </c>
      <c r="AJ8" s="71">
        <v>0.5</v>
      </c>
      <c r="AK8" s="71">
        <v>5.4</v>
      </c>
      <c r="AL8" s="71">
        <v>5.0999999999999996</v>
      </c>
      <c r="AM8" s="71">
        <v>5</v>
      </c>
      <c r="AN8" s="71">
        <v>5.5</v>
      </c>
      <c r="AO8" s="71">
        <v>11.6</v>
      </c>
      <c r="AP8" s="71">
        <v>17.5</v>
      </c>
      <c r="AQ8" s="71">
        <v>29.1</v>
      </c>
      <c r="AR8" s="71">
        <v>28.2</v>
      </c>
      <c r="AS8" s="71">
        <v>27.6</v>
      </c>
      <c r="AT8" s="71">
        <v>32.4</v>
      </c>
      <c r="AU8" s="72">
        <v>108</v>
      </c>
      <c r="AV8" s="72">
        <v>113</v>
      </c>
      <c r="AW8" s="72">
        <v>87</v>
      </c>
      <c r="AX8" s="72">
        <v>90</v>
      </c>
      <c r="AY8" s="72">
        <v>109</v>
      </c>
      <c r="AZ8" s="72">
        <v>1142</v>
      </c>
      <c r="BA8" s="72">
        <v>711</v>
      </c>
      <c r="BB8" s="72">
        <v>1683</v>
      </c>
      <c r="BC8" s="72">
        <v>2242</v>
      </c>
      <c r="BD8" s="72">
        <v>2303</v>
      </c>
      <c r="BE8" s="72">
        <v>7439</v>
      </c>
      <c r="BF8" s="71">
        <v>20.5</v>
      </c>
      <c r="BG8" s="71">
        <v>19.100000000000001</v>
      </c>
      <c r="BH8" s="71">
        <v>22.1</v>
      </c>
      <c r="BI8" s="71">
        <v>18.8</v>
      </c>
      <c r="BJ8" s="71">
        <v>17.600000000000001</v>
      </c>
      <c r="BK8" s="71">
        <v>18.899999999999999</v>
      </c>
      <c r="BL8" s="71">
        <v>20</v>
      </c>
      <c r="BM8" s="71">
        <v>18.8</v>
      </c>
      <c r="BN8" s="71">
        <v>17.100000000000001</v>
      </c>
      <c r="BO8" s="71">
        <v>16.3</v>
      </c>
      <c r="BP8" s="71">
        <v>20.7</v>
      </c>
      <c r="BQ8" s="71">
        <v>19.600000000000001</v>
      </c>
      <c r="BR8" s="71">
        <v>42.7</v>
      </c>
      <c r="BS8" s="71">
        <v>49.9</v>
      </c>
      <c r="BT8" s="71">
        <v>56.4</v>
      </c>
      <c r="BU8" s="71">
        <v>49.2</v>
      </c>
      <c r="BV8" s="71">
        <v>33.700000000000003</v>
      </c>
      <c r="BW8" s="71">
        <v>36.700000000000003</v>
      </c>
      <c r="BX8" s="71">
        <v>42.2</v>
      </c>
      <c r="BY8" s="71">
        <v>39.299999999999997</v>
      </c>
      <c r="BZ8" s="71">
        <v>36.5</v>
      </c>
      <c r="CA8" s="71">
        <v>38.299999999999997</v>
      </c>
      <c r="CB8" s="71">
        <v>7</v>
      </c>
      <c r="CC8" s="71">
        <v>4.7</v>
      </c>
      <c r="CD8" s="71">
        <v>1.2</v>
      </c>
      <c r="CE8" s="73">
        <v>-17.5</v>
      </c>
      <c r="CF8" s="73">
        <v>-5.2</v>
      </c>
      <c r="CG8" s="71">
        <v>-17.100000000000001</v>
      </c>
      <c r="CH8" s="71">
        <v>-42.8</v>
      </c>
      <c r="CI8" s="71">
        <v>-89.2</v>
      </c>
      <c r="CJ8" s="71">
        <v>-56.5</v>
      </c>
      <c r="CK8" s="71">
        <v>-32.799999999999997</v>
      </c>
      <c r="CL8" s="71">
        <v>560</v>
      </c>
      <c r="CM8" s="72">
        <v>7868</v>
      </c>
      <c r="CN8" s="72">
        <v>3512</v>
      </c>
      <c r="CO8" s="72">
        <v>4132</v>
      </c>
      <c r="CP8" s="72">
        <v>12748</v>
      </c>
      <c r="CQ8" s="72">
        <v>15490</v>
      </c>
      <c r="CR8" s="72">
        <v>2064</v>
      </c>
      <c r="CS8" s="72">
        <v>1982</v>
      </c>
      <c r="CT8" s="72">
        <v>-3310</v>
      </c>
      <c r="CU8" s="72">
        <v>-5206</v>
      </c>
      <c r="CV8" s="72">
        <v>-10627</v>
      </c>
      <c r="CW8" s="72">
        <v>-8789</v>
      </c>
      <c r="CX8" s="71" t="s">
        <v>136</v>
      </c>
      <c r="CY8" s="71" t="s">
        <v>136</v>
      </c>
      <c r="CZ8" s="71" t="s">
        <v>136</v>
      </c>
      <c r="DA8" s="71" t="s">
        <v>136</v>
      </c>
      <c r="DB8" s="71" t="s">
        <v>136</v>
      </c>
      <c r="DC8" s="71" t="s">
        <v>136</v>
      </c>
      <c r="DD8" s="71" t="s">
        <v>136</v>
      </c>
      <c r="DE8" s="71" t="s">
        <v>136</v>
      </c>
      <c r="DF8" s="71" t="s">
        <v>136</v>
      </c>
      <c r="DG8" s="71" t="s">
        <v>136</v>
      </c>
      <c r="DH8" s="71" t="s">
        <v>136</v>
      </c>
      <c r="DI8" s="67">
        <v>10054732</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69.2</v>
      </c>
      <c r="DW8" s="71">
        <v>81</v>
      </c>
      <c r="DX8" s="71">
        <v>60</v>
      </c>
      <c r="DY8" s="71">
        <v>65.5</v>
      </c>
      <c r="DZ8" s="71">
        <v>54.2</v>
      </c>
      <c r="EA8" s="71">
        <v>156.69999999999999</v>
      </c>
      <c r="EB8" s="71">
        <v>29.2</v>
      </c>
      <c r="EC8" s="71">
        <v>22.7</v>
      </c>
      <c r="ED8" s="71">
        <v>13.8</v>
      </c>
      <c r="EE8" s="71">
        <v>13.9</v>
      </c>
      <c r="EF8" s="71">
        <v>38.700000000000003</v>
      </c>
      <c r="EG8" s="74">
        <v>1.1000000000000001E-3</v>
      </c>
      <c r="EH8" s="75">
        <v>1E-3</v>
      </c>
      <c r="EI8" s="75">
        <v>1.1000000000000001E-3</v>
      </c>
      <c r="EJ8" s="75">
        <v>8.0000000000000004E-4</v>
      </c>
      <c r="EK8" s="75">
        <v>8.9999999999999998E-4</v>
      </c>
      <c r="EL8" s="75">
        <v>8.2900000000000001E-2</v>
      </c>
      <c r="EM8" s="75">
        <v>9.2299999999999993E-2</v>
      </c>
      <c r="EN8" s="75">
        <v>8.5400000000000004E-2</v>
      </c>
      <c r="EO8" s="75">
        <v>5.7200000000000001E-2</v>
      </c>
      <c r="EP8" s="75">
        <v>8.1299999999999997E-2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深堀　淳</cp:lastModifiedBy>
  <cp:lastPrinted>2018-03-14T06:35:14Z</cp:lastPrinted>
  <dcterms:created xsi:type="dcterms:W3CDTF">2018-02-09T01:43:15Z</dcterms:created>
  <dcterms:modified xsi:type="dcterms:W3CDTF">2018-03-14T06:35:14Z</dcterms:modified>
  <cp:category/>
</cp:coreProperties>
</file>