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10.0.36.31\財政班\□新居\000 旧地方債班（起債・公営企業等）\521 公営企業全般（決算統計等）\01 決算統計\平成29年度（28決算）\08  経営比較分析表の分析等について（観光施設事業（休養宿泊施設事業）・駐車場整備事業）\03 市町→県\"/>
    </mc:Choice>
  </mc:AlternateContent>
  <workbookProtection workbookAlgorithmName="SHA-512" workbookHashValue="24L4v1PFpfxeb9rEjwT5jRwKZ0X3Bc4qNnS8ZAsN6GmUUGk7MjcB4fT1v3wU9412GAvf2lpVOmdN5wP2zdvvhw==" workbookSaltValue="3Z4/dy8zqL1Tw8x05kPu4w==" workbookSpinCount="100000" lockStructure="1"/>
  <bookViews>
    <workbookView xWindow="240" yWindow="60" windowWidth="14940" windowHeight="7872"/>
  </bookViews>
  <sheets>
    <sheet name="法非適用_観光施設・休養宿泊施設事業" sheetId="4" r:id="rId1"/>
    <sheet name="データ" sheetId="5" state="hidden" r:id="rId2"/>
  </sheets>
  <calcPr calcId="171027"/>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LJ54" i="4" s="1"/>
  <c r="CS7" i="5"/>
  <c r="KV54" i="4" s="1"/>
  <c r="CR7" i="5"/>
  <c r="CQ7" i="5"/>
  <c r="CP7" i="5"/>
  <c r="LX53" i="4" s="1"/>
  <c r="CO7" i="5"/>
  <c r="LJ53" i="4" s="1"/>
  <c r="CN7" i="5"/>
  <c r="CM7" i="5"/>
  <c r="KH53" i="4" s="1"/>
  <c r="CK7" i="5"/>
  <c r="IX54" i="4" s="1"/>
  <c r="CJ7" i="5"/>
  <c r="IJ54" i="4" s="1"/>
  <c r="CI7" i="5"/>
  <c r="HV54" i="4" s="1"/>
  <c r="CH7" i="5"/>
  <c r="HH54" i="4" s="1"/>
  <c r="CG7" i="5"/>
  <c r="GT54" i="4" s="1"/>
  <c r="CF7" i="5"/>
  <c r="IX53" i="4" s="1"/>
  <c r="CE7" i="5"/>
  <c r="CD7" i="5"/>
  <c r="CC7" i="5"/>
  <c r="HH53" i="4" s="1"/>
  <c r="CB7" i="5"/>
  <c r="GT53" i="4" s="1"/>
  <c r="BZ7" i="5"/>
  <c r="BY7" i="5"/>
  <c r="EV54" i="4" s="1"/>
  <c r="BX7" i="5"/>
  <c r="EH54" i="4" s="1"/>
  <c r="BW7" i="5"/>
  <c r="DT54" i="4" s="1"/>
  <c r="BV7" i="5"/>
  <c r="BU7" i="5"/>
  <c r="BT7" i="5"/>
  <c r="EV53" i="4" s="1"/>
  <c r="BS7" i="5"/>
  <c r="EH53" i="4" s="1"/>
  <c r="BR7" i="5"/>
  <c r="BQ7" i="5"/>
  <c r="BO7" i="5"/>
  <c r="BN7" i="5"/>
  <c r="BH54" i="4" s="1"/>
  <c r="BM7" i="5"/>
  <c r="BL7" i="5"/>
  <c r="AF54" i="4" s="1"/>
  <c r="BK7" i="5"/>
  <c r="R54" i="4" s="1"/>
  <c r="BJ7" i="5"/>
  <c r="BI7" i="5"/>
  <c r="BH7" i="5"/>
  <c r="BG7" i="5"/>
  <c r="BF7" i="5"/>
  <c r="BD7" i="5"/>
  <c r="BC7" i="5"/>
  <c r="BB7" i="5"/>
  <c r="BA7" i="5"/>
  <c r="AZ7" i="5"/>
  <c r="AY7" i="5"/>
  <c r="AX7" i="5"/>
  <c r="IJ31" i="4" s="1"/>
  <c r="AW7" i="5"/>
  <c r="HV31" i="4" s="1"/>
  <c r="AV7" i="5"/>
  <c r="AU7" i="5"/>
  <c r="GT31" i="4" s="1"/>
  <c r="AS7" i="5"/>
  <c r="FJ32" i="4" s="1"/>
  <c r="AR7" i="5"/>
  <c r="EV32" i="4" s="1"/>
  <c r="AQ7" i="5"/>
  <c r="AP7" i="5"/>
  <c r="AO7" i="5"/>
  <c r="DF32" i="4" s="1"/>
  <c r="AN7" i="5"/>
  <c r="FJ31" i="4" s="1"/>
  <c r="AM7" i="5"/>
  <c r="AL7" i="5"/>
  <c r="AK7" i="5"/>
  <c r="AJ7" i="5"/>
  <c r="DF31" i="4" s="1"/>
  <c r="AH7" i="5"/>
  <c r="AG7" i="5"/>
  <c r="BH32" i="4" s="1"/>
  <c r="AF7" i="5"/>
  <c r="AT32" i="4" s="1"/>
  <c r="AE7" i="5"/>
  <c r="AF32" i="4" s="1"/>
  <c r="AD7" i="5"/>
  <c r="AC7" i="5"/>
  <c r="BV31" i="4" s="1"/>
  <c r="AB7" i="5"/>
  <c r="BH31" i="4" s="1"/>
  <c r="AA7" i="5"/>
  <c r="AT31" i="4" s="1"/>
  <c r="Z7" i="5"/>
  <c r="Y7" i="5"/>
  <c r="R31" i="4" s="1"/>
  <c r="X7" i="5"/>
  <c r="LO10" i="4" s="1"/>
  <c r="W7" i="5"/>
  <c r="JV10" i="4" s="1"/>
  <c r="V7" i="5"/>
  <c r="U7" i="5"/>
  <c r="T7" i="5"/>
  <c r="JV8" i="4" s="1"/>
  <c r="S7" i="5"/>
  <c r="IC8" i="4" s="1"/>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ML54" i="4"/>
  <c r="LX54" i="4"/>
  <c r="KH54" i="4"/>
  <c r="FJ54" i="4"/>
  <c r="DF54" i="4"/>
  <c r="BV54" i="4"/>
  <c r="AT54" i="4"/>
  <c r="ML53" i="4"/>
  <c r="KV53" i="4"/>
  <c r="IJ53" i="4"/>
  <c r="HV53" i="4"/>
  <c r="FJ53" i="4"/>
  <c r="DT53" i="4"/>
  <c r="DF53" i="4"/>
  <c r="BV53" i="4"/>
  <c r="BH53" i="4"/>
  <c r="AT53" i="4"/>
  <c r="AF53" i="4"/>
  <c r="R53" i="4"/>
  <c r="IX32" i="4"/>
  <c r="IJ32" i="4"/>
  <c r="HV32" i="4"/>
  <c r="HH32" i="4"/>
  <c r="GT32" i="4"/>
  <c r="EH32" i="4"/>
  <c r="DT32" i="4"/>
  <c r="BV32" i="4"/>
  <c r="R32" i="4"/>
  <c r="IX31" i="4"/>
  <c r="HH31" i="4"/>
  <c r="EV31" i="4"/>
  <c r="EH31" i="4"/>
  <c r="DT31" i="4"/>
  <c r="AF31" i="4"/>
  <c r="IC10" i="4"/>
  <c r="DU10" i="4"/>
  <c r="CF10" i="4"/>
  <c r="AQ10" i="4"/>
  <c r="LO8" i="4"/>
  <c r="DU8" i="4"/>
  <c r="B8" i="4"/>
  <c r="N88" i="4" l="1"/>
  <c r="IX76" i="4"/>
  <c r="BV30" i="4"/>
  <c r="IX52" i="4"/>
  <c r="BV76" i="4"/>
  <c r="FJ52" i="4"/>
  <c r="IX30" i="4"/>
  <c r="ML52" i="4"/>
  <c r="ML76" i="4"/>
  <c r="BV52" i="4"/>
  <c r="FJ30" i="4"/>
  <c r="C11" i="5"/>
  <c r="D11" i="5"/>
  <c r="E11" i="5"/>
  <c r="B11" i="5"/>
  <c r="AT76" i="4" l="1"/>
  <c r="EH52" i="4"/>
  <c r="LJ76" i="4"/>
  <c r="AT52" i="4"/>
  <c r="EH30" i="4"/>
  <c r="HV76" i="4"/>
  <c r="LJ52" i="4"/>
  <c r="AT30" i="4"/>
  <c r="HV30" i="4"/>
  <c r="HV52" i="4"/>
  <c r="AF76" i="4"/>
  <c r="DT52" i="4"/>
  <c r="HH30" i="4"/>
  <c r="KV76" i="4"/>
  <c r="AF52" i="4"/>
  <c r="DT30" i="4"/>
  <c r="HH52" i="4"/>
  <c r="HH76" i="4"/>
  <c r="KV52" i="4"/>
  <c r="AF30" i="4"/>
  <c r="GT76" i="4"/>
  <c r="GT52" i="4"/>
  <c r="KH52" i="4"/>
  <c r="R30" i="4"/>
  <c r="R76" i="4"/>
  <c r="DF52" i="4"/>
  <c r="GT30" i="4"/>
  <c r="KH76" i="4"/>
  <c r="R52" i="4"/>
  <c r="DF30" i="4"/>
  <c r="LX76" i="4"/>
  <c r="IJ76" i="4"/>
  <c r="LX52" i="4"/>
  <c r="BH30" i="4"/>
  <c r="IJ52" i="4"/>
  <c r="BH52" i="4"/>
  <c r="BH76" i="4"/>
  <c r="EV52" i="4"/>
  <c r="IJ30" i="4"/>
  <c r="EV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<sst xmlns="http://schemas.openxmlformats.org/spreadsheetml/2006/main" count="312" uniqueCount="146">
  <si>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</si>
  <si>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</si>
  <si>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</si>
  <si>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</si>
  <si>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</si>
  <si>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</si>
  <si>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</si>
  <si>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</si>
  <si>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</si>
  <si>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</si>
  <si>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</si>
  <si>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</si>
  <si>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</si>
  <si>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</si>
  <si>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</si>
  <si>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</si>
  <si>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</si>
  <si>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</si>
  <si>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</si>
  <si>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</si>
  <si>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</si>
  <si>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</si>
  <si>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</si>
  <si>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</si>
  <si>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</si>
  <si>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</si>
  <si>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</si>
  <si>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</si>
  <si>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</si>
  <si>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</si>
  <si>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</si>
  <si>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</si>
  <si>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</si>
  <si>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</si>
  <si>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</si>
  <si>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</si>
  <si>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</si>
  <si>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</si>
  <si>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</si>
  <si>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</si>
  <si>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</si>
  <si>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</si>
  <si>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</si>
  <si>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</si>
  <si>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</si>
  <si>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</si>
  <si>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</si>
  <si>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</si>
  <si>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</si>
  <si>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</si>
  <si>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</si>
  <si>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</si>
  <si>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</si>
  <si>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</si>
  <si>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</si>
  <si>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</si>
  <si>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</si>
  <si>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</si>
  <si>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</si>
  <si>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</si>
  <si>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</si>
  <si>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</si>
  <si>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</si>
  <si>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</si>
  <si>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</si>
  <si>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</si>
  <si>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</si>
  <si>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</si>
  <si>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</si>
  <si>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</si>
  <si>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</si>
  <si>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</si>
  <si>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</si>
  <si>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</si>
  <si>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</si>
  <si>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</si>
  <si>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</si>
  <si>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</si>
  <si>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</si>
  <si>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</si>
  <si>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</si>
  <si>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</si>
  <si>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</si>
  <si>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</si>
  <si>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</si>
  <si>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</si>
  <si>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</si>
  <si>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</si>
  <si>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</si>
  <si>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</si>
  <si>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</si>
  <si>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</si>
  <si>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</si>
  <si>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</si>
  <si>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</si>
  <si>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</si>
  <si>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</si>
  <si>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</si>
  <si>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</si>
  <si>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</si>
  <si>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</si>
  <si>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</si>
  <si>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</si>
  <si>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</si>
  <si>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</si>
  <si>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</si>
  <si>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</si>
  <si>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</si>
  <si>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</si>
  <si>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</si>
  <si>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</si>
  <si>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</si>
  <si>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</si>
  <si>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</si>
  <si>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</si>
  <si>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</si>
  <si>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</si>
  <si>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</si>
  <si>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</si>
  <si>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</si>
  <si>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</si>
  <si>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</si>
  <si>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</si>
  <si>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</si>
  <si>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</si>
  <si>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</si>
  <si>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平戸市</t>
  </si>
  <si>
    <t>あづち大島いさりびの里</t>
  </si>
  <si>
    <t>法非適用</t>
  </si>
  <si>
    <t>観光施設事業</t>
  </si>
  <si>
    <t>休養宿泊施設</t>
  </si>
  <si>
    <t>Ａ１Ｂ２</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</si>
  <si>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</si>
  <si>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</si>
  <si>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</si>
  <si>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</si>
  <si>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</si>
  <si>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</si>
  <si>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</si>
  <si>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</si>
  <si>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</si>
  <si>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自治体職員、民間企業出身</t>
    <rPh sb="0" eb="3">
      <t>ジチタイ</t>
    </rPh>
    <rPh sb="3" eb="5">
      <t>ショクイン</t>
    </rPh>
    <rPh sb="6" eb="8">
      <t>ミンカン</t>
    </rPh>
    <rPh sb="8" eb="10">
      <t>キギョウ</t>
    </rPh>
    <rPh sb="10" eb="12">
      <t>シュッシン</t>
    </rPh>
    <phoneticPr fontId="6"/>
  </si>
  <si>
    <t>　収益面では、売上高ＧＯＰ比率やＥＢＩＴＤＡの数値も類似施設平均値よりも低く、さらには、受け皿となる民間企業も無く、民間譲渡は難しい状況である。現在は、指定管理制度の活用による管理を行っているところであり、収入については一般会計からの繰入金に依存している状況である。</t>
    <rPh sb="1" eb="3">
      <t>シュウエキ</t>
    </rPh>
    <rPh sb="3" eb="4">
      <t>メン</t>
    </rPh>
    <rPh sb="7" eb="9">
      <t>ウリアゲ</t>
    </rPh>
    <rPh sb="9" eb="10">
      <t>ダカ</t>
    </rPh>
    <rPh sb="13" eb="15">
      <t>ヒリツ</t>
    </rPh>
    <rPh sb="23" eb="25">
      <t>スウチ</t>
    </rPh>
    <rPh sb="26" eb="28">
      <t>ルイジ</t>
    </rPh>
    <rPh sb="28" eb="30">
      <t>シセツ</t>
    </rPh>
    <rPh sb="30" eb="33">
      <t>ヘイキンチ</t>
    </rPh>
    <rPh sb="36" eb="37">
      <t>ヒク</t>
    </rPh>
    <rPh sb="44" eb="45">
      <t>ウ</t>
    </rPh>
    <rPh sb="46" eb="47">
      <t>ザラ</t>
    </rPh>
    <rPh sb="50" eb="52">
      <t>ミンカン</t>
    </rPh>
    <rPh sb="52" eb="54">
      <t>キギョウ</t>
    </rPh>
    <rPh sb="55" eb="56">
      <t>ナ</t>
    </rPh>
    <rPh sb="58" eb="60">
      <t>ミンカン</t>
    </rPh>
    <rPh sb="60" eb="62">
      <t>ジョウト</t>
    </rPh>
    <rPh sb="63" eb="64">
      <t>ムズカ</t>
    </rPh>
    <rPh sb="66" eb="68">
      <t>ジョウキョウ</t>
    </rPh>
    <rPh sb="72" eb="74">
      <t>ゲンザイ</t>
    </rPh>
    <rPh sb="76" eb="78">
      <t>シテイ</t>
    </rPh>
    <rPh sb="78" eb="80">
      <t>カンリ</t>
    </rPh>
    <rPh sb="80" eb="82">
      <t>セイド</t>
    </rPh>
    <rPh sb="83" eb="85">
      <t>カツヨウ</t>
    </rPh>
    <rPh sb="88" eb="90">
      <t>カンリ</t>
    </rPh>
    <rPh sb="91" eb="92">
      <t>オコナ</t>
    </rPh>
    <rPh sb="103" eb="105">
      <t>シュウニュウ</t>
    </rPh>
    <rPh sb="110" eb="112">
      <t>イッパン</t>
    </rPh>
    <rPh sb="112" eb="114">
      <t>カイケイ</t>
    </rPh>
    <rPh sb="117" eb="119">
      <t>クリイレ</t>
    </rPh>
    <rPh sb="119" eb="120">
      <t>キン</t>
    </rPh>
    <rPh sb="121" eb="123">
      <t>イゾン</t>
    </rPh>
    <rPh sb="127" eb="129">
      <t>ジョウキョウ</t>
    </rPh>
    <phoneticPr fontId="6"/>
  </si>
  <si>
    <t>　建設より、20年が経過しており、施設の各所に経年劣化が見受けられ、支障をきたしている設備を中心に更新を行っているが、抜本的な解決には至っていない現状である。各種設備の更新計画を策定するなど計画的な更新を行っていく必要がある。</t>
    <rPh sb="1" eb="3">
      <t>ケンセツ</t>
    </rPh>
    <rPh sb="8" eb="9">
      <t>ネン</t>
    </rPh>
    <rPh sb="10" eb="12">
      <t>ケイカ</t>
    </rPh>
    <rPh sb="17" eb="19">
      <t>シセツ</t>
    </rPh>
    <rPh sb="20" eb="22">
      <t>カクショ</t>
    </rPh>
    <rPh sb="23" eb="25">
      <t>ケイネン</t>
    </rPh>
    <rPh sb="25" eb="27">
      <t>レッカ</t>
    </rPh>
    <rPh sb="28" eb="30">
      <t>ミウ</t>
    </rPh>
    <rPh sb="34" eb="36">
      <t>シショウ</t>
    </rPh>
    <rPh sb="43" eb="45">
      <t>セツビ</t>
    </rPh>
    <rPh sb="46" eb="48">
      <t>チュウシン</t>
    </rPh>
    <rPh sb="49" eb="51">
      <t>コウシン</t>
    </rPh>
    <rPh sb="52" eb="53">
      <t>オコナ</t>
    </rPh>
    <phoneticPr fontId="6"/>
  </si>
  <si>
    <t>　所在市町村においては、宿泊需要が下降傾向にあったが、平成28年度には少量ではあるが、回復している状況であり、本施設においては、平成27年度に一時的に下降したものの、平成28年度には以前の数値程度に回復しているため、宿泊需要としては、一定量の利用があっていると考えられる。</t>
    <rPh sb="1" eb="3">
      <t>ショザイ</t>
    </rPh>
    <rPh sb="3" eb="6">
      <t>シチョウソン</t>
    </rPh>
    <rPh sb="12" eb="14">
      <t>シュクハク</t>
    </rPh>
    <rPh sb="14" eb="16">
      <t>ジュヨウ</t>
    </rPh>
    <rPh sb="17" eb="19">
      <t>カコウ</t>
    </rPh>
    <rPh sb="19" eb="21">
      <t>ケイコウ</t>
    </rPh>
    <rPh sb="27" eb="29">
      <t>ヘイセイ</t>
    </rPh>
    <rPh sb="31" eb="33">
      <t>ネンド</t>
    </rPh>
    <rPh sb="35" eb="37">
      <t>ショウリョウ</t>
    </rPh>
    <rPh sb="43" eb="45">
      <t>カイフク</t>
    </rPh>
    <rPh sb="49" eb="51">
      <t>ジョウキョウ</t>
    </rPh>
    <rPh sb="55" eb="56">
      <t>ホン</t>
    </rPh>
    <rPh sb="56" eb="58">
      <t>シセツ</t>
    </rPh>
    <rPh sb="64" eb="66">
      <t>ヘイセイ</t>
    </rPh>
    <rPh sb="68" eb="70">
      <t>ネンド</t>
    </rPh>
    <rPh sb="71" eb="74">
      <t>イチジテキ</t>
    </rPh>
    <rPh sb="75" eb="77">
      <t>カコウ</t>
    </rPh>
    <rPh sb="83" eb="85">
      <t>ヘイセイ</t>
    </rPh>
    <rPh sb="87" eb="89">
      <t>ネンド</t>
    </rPh>
    <rPh sb="91" eb="93">
      <t>イゼン</t>
    </rPh>
    <rPh sb="94" eb="96">
      <t>スウチ</t>
    </rPh>
    <rPh sb="96" eb="98">
      <t>テイド</t>
    </rPh>
    <rPh sb="99" eb="101">
      <t>カイフク</t>
    </rPh>
    <rPh sb="108" eb="110">
      <t>シュクハク</t>
    </rPh>
    <rPh sb="110" eb="112">
      <t>ジュヨウ</t>
    </rPh>
    <rPh sb="117" eb="119">
      <t>イッテイ</t>
    </rPh>
    <rPh sb="119" eb="120">
      <t>リョウ</t>
    </rPh>
    <rPh sb="121" eb="123">
      <t>リヨウ</t>
    </rPh>
    <rPh sb="130" eb="131">
      <t>カンガ</t>
    </rPh>
    <phoneticPr fontId="6"/>
  </si>
  <si>
    <t>　離島に存在する施設であり、今後の大きな集客数の増加は見込まれないが、島内には宿泊施設が少ないため、事業継続が求められているところである。
　しかし、人口減少及び地域経済の低迷等による収益の減少と施設の維持・更新（老朽化対策）を含む維持管理費の増大が課題となり、民間譲渡は難しい状況である。中長期的な視点に立った施設の整備・更新を図り、引き続き経営改善を図っていく必要がある。</t>
    <rPh sb="14" eb="16">
      <t>コンゴ</t>
    </rPh>
    <rPh sb="75" eb="77">
      <t>ジンコウ</t>
    </rPh>
    <rPh sb="77" eb="79">
      <t>ゲンショウ</t>
    </rPh>
    <rPh sb="79" eb="80">
      <t>オヨ</t>
    </rPh>
    <rPh sb="81" eb="83">
      <t>チイキ</t>
    </rPh>
    <rPh sb="83" eb="85">
      <t>ケイザイ</t>
    </rPh>
    <rPh sb="86" eb="89">
      <t>テイメイトウ</t>
    </rPh>
    <rPh sb="92" eb="94">
      <t>シュウエキ</t>
    </rPh>
    <rPh sb="95" eb="97">
      <t>ゲンショウ</t>
    </rPh>
    <rPh sb="98" eb="100">
      <t>シセツ</t>
    </rPh>
    <rPh sb="101" eb="103">
      <t>イジ</t>
    </rPh>
    <rPh sb="104" eb="106">
      <t>コウシン</t>
    </rPh>
    <rPh sb="107" eb="110">
      <t>ロウキュウカ</t>
    </rPh>
    <rPh sb="110" eb="112">
      <t>タイサク</t>
    </rPh>
    <rPh sb="114" eb="115">
      <t>フク</t>
    </rPh>
    <rPh sb="116" eb="118">
      <t>イジ</t>
    </rPh>
    <rPh sb="118" eb="120">
      <t>カンリ</t>
    </rPh>
    <rPh sb="120" eb="121">
      <t>ヒ</t>
    </rPh>
    <rPh sb="122" eb="124">
      <t>ゾウダイ</t>
    </rPh>
    <rPh sb="125" eb="127">
      <t>カダイ</t>
    </rPh>
    <rPh sb="131" eb="133">
      <t>ミンカン</t>
    </rPh>
    <rPh sb="133" eb="135">
      <t>ジョウト</t>
    </rPh>
    <rPh sb="136" eb="137">
      <t>ムズカ</t>
    </rPh>
    <rPh sb="139" eb="141">
      <t>ジョウキョウ</t>
    </rPh>
    <rPh sb="145" eb="149">
      <t>チュウチョウキテキ</t>
    </rPh>
    <rPh sb="150" eb="152">
      <t>シテン</t>
    </rPh>
    <rPh sb="153" eb="154">
      <t>タ</t>
    </rPh>
    <rPh sb="156" eb="158">
      <t>シセツ</t>
    </rPh>
    <rPh sb="159" eb="161">
      <t>セイビ</t>
    </rPh>
    <rPh sb="162" eb="164">
      <t>コウシン</t>
    </rPh>
    <rPh sb="165" eb="166">
      <t>ハカ</t>
    </rPh>
    <rPh sb="168" eb="169">
      <t>ヒ</t>
    </rPh>
    <rPh sb="170" eb="171">
      <t>ツヅ</t>
    </rPh>
    <rPh sb="172" eb="174">
      <t>ケイエイ</t>
    </rPh>
    <rPh sb="174" eb="176">
      <t>カイゼン</t>
    </rPh>
    <rPh sb="177" eb="178">
      <t>ハカ</t>
    </rPh>
    <rPh sb="182" eb="184">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</si>
</sst>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5635</c:v>
                </c:pt>
                <c:pt idx="1">
                  <c:v>5406</c:v>
                </c:pt>
                <c:pt idx="2">
                  <c:v>6030</c:v>
                </c:pt>
                <c:pt idx="3">
                  <c:v>5499</c:v>
                </c:pt>
                <c:pt idx="4">
                  <c:v>5341</c:v>
                </c:pt>
              </c:numCache>
            </c:numRef>
          </c:val>
          <c:extLs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231520048"/>
        <c:axId val="2314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231520048"/>
        <c:axId val="231475424"/>
      </c:lineChart>
      <c:dateAx>
        <c:axId val="231520048"/>
        <c:scaling>
          <c:orientation val="minMax"/>
        </c:scaling>
        <c:delete val="1"/>
        <c:axPos val="b"/>
        <c:numFmt formatCode="ge" sourceLinked="1"/>
        <c:majorTickMark val="none"/>
        <c:minorTickMark val="none"/>
        <c:tickLblPos val="none"/>
        <c:crossAx val="231475424"/>
        <c:crosses val="autoZero"/>
        <c:auto val="1"/>
        <c:lblOffset val="100"/>
        <c:baseTimeUnit val="years"/>
      </c:dateAx>
      <c:valAx>
        <c:axId val="231475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52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350929400"/>
        <c:axId val="350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350929400"/>
        <c:axId val="350929792"/>
      </c:lineChart>
      <c:dateAx>
        <c:axId val="350929400"/>
        <c:scaling>
          <c:orientation val="minMax"/>
        </c:scaling>
        <c:delete val="1"/>
        <c:axPos val="b"/>
        <c:numFmt formatCode="ge" sourceLinked="1"/>
        <c:majorTickMark val="none"/>
        <c:minorTickMark val="none"/>
        <c:tickLblPos val="none"/>
        <c:crossAx val="350929792"/>
        <c:crosses val="autoZero"/>
        <c:auto val="1"/>
        <c:lblOffset val="100"/>
        <c:baseTimeUnit val="years"/>
      </c:dateAx>
      <c:valAx>
        <c:axId val="35092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2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4.4999999999999998E-2</c:v>
                </c:pt>
                <c:pt idx="1">
                  <c:v>3.9399999999999998E-2</c:v>
                </c:pt>
                <c:pt idx="2">
                  <c:v>3.8600000000000002E-2</c:v>
                </c:pt>
                <c:pt idx="3">
                  <c:v>2.7E-2</c:v>
                </c:pt>
                <c:pt idx="4">
                  <c:v>2.8899999999999999E-2</c:v>
                </c:pt>
              </c:numCache>
            </c:numRef>
          </c:val>
          <c:smooth val="0"/>
          <c:extLs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350930576"/>
        <c:axId val="23302296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2.9999999999999997E-4</c:v>
                </c:pt>
                <c:pt idx="1">
                  <c:v>2.9999999999999997E-4</c:v>
                </c:pt>
                <c:pt idx="2">
                  <c:v>2.9999999999999997E-4</c:v>
                </c:pt>
                <c:pt idx="3">
                  <c:v>2.0000000000000001E-4</c:v>
                </c:pt>
                <c:pt idx="4">
                  <c:v>2.9999999999999997E-4</c:v>
                </c:pt>
              </c:numCache>
            </c:numRef>
          </c:val>
          <c:smooth val="0"/>
          <c:extLs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33023744"/>
        <c:axId val="233023352"/>
      </c:lineChart>
      <c:dateAx>
        <c:axId val="35093057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33022960"/>
        <c:crosses val="autoZero"/>
        <c:auto val="1"/>
        <c:lblOffset val="100"/>
        <c:baseTimeUnit val="years"/>
      </c:dateAx>
      <c:valAx>
        <c:axId val="233022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30576"/>
        <c:crosses val="autoZero"/>
        <c:crossBetween val="between"/>
      </c:valAx>
      <c:valAx>
        <c:axId val="23302335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3023744"/>
        <c:crosses val="max"/>
        <c:crossBetween val="between"/>
      </c:valAx>
      <c:dateAx>
        <c:axId val="233023744"/>
        <c:scaling>
          <c:orientation val="minMax"/>
        </c:scaling>
        <c:delete val="1"/>
        <c:axPos val="b"/>
        <c:numFmt formatCode="ge" sourceLinked="1"/>
        <c:majorTickMark val="out"/>
        <c:minorTickMark val="none"/>
        <c:tickLblPos val="nextTo"/>
        <c:crossAx val="23302335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99</c:v>
                </c:pt>
                <c:pt idx="1">
                  <c:v>100</c:v>
                </c:pt>
                <c:pt idx="2">
                  <c:v>100</c:v>
                </c:pt>
                <c:pt idx="3">
                  <c:v>99</c:v>
                </c:pt>
                <c:pt idx="4">
                  <c:v>99</c:v>
                </c:pt>
              </c:numCache>
            </c:numRef>
          </c:val>
          <c:extLs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32467960"/>
        <c:axId val="231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32467960"/>
        <c:axId val="231508864"/>
      </c:lineChart>
      <c:dateAx>
        <c:axId val="232467960"/>
        <c:scaling>
          <c:orientation val="minMax"/>
        </c:scaling>
        <c:delete val="1"/>
        <c:axPos val="b"/>
        <c:numFmt formatCode="ge" sourceLinked="1"/>
        <c:majorTickMark val="none"/>
        <c:minorTickMark val="none"/>
        <c:tickLblPos val="none"/>
        <c:crossAx val="231508864"/>
        <c:crosses val="autoZero"/>
        <c:auto val="1"/>
        <c:lblOffset val="100"/>
        <c:baseTimeUnit val="years"/>
      </c:dateAx>
      <c:valAx>
        <c:axId val="23150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6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232535272"/>
        <c:axId val="23281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232535272"/>
        <c:axId val="232814544"/>
      </c:lineChart>
      <c:dateAx>
        <c:axId val="232535272"/>
        <c:scaling>
          <c:orientation val="minMax"/>
        </c:scaling>
        <c:delete val="1"/>
        <c:axPos val="b"/>
        <c:numFmt formatCode="ge" sourceLinked="1"/>
        <c:majorTickMark val="none"/>
        <c:minorTickMark val="none"/>
        <c:tickLblPos val="none"/>
        <c:crossAx val="232814544"/>
        <c:crosses val="autoZero"/>
        <c:auto val="1"/>
        <c:lblOffset val="100"/>
        <c:baseTimeUnit val="years"/>
      </c:dateAx>
      <c:valAx>
        <c:axId val="23281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3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-11130</c:v>
                </c:pt>
                <c:pt idx="1">
                  <c:v>-13233</c:v>
                </c:pt>
                <c:pt idx="2">
                  <c:v>-11987</c:v>
                </c:pt>
                <c:pt idx="3">
                  <c:v>-11664</c:v>
                </c:pt>
                <c:pt idx="4">
                  <c:v>-12424</c:v>
                </c:pt>
              </c:numCache>
            </c:numRef>
          </c:val>
          <c:extLs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233160216"/>
        <c:axId val="23235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233160216"/>
        <c:axId val="232350328"/>
      </c:lineChart>
      <c:dateAx>
        <c:axId val="233160216"/>
        <c:scaling>
          <c:orientation val="minMax"/>
        </c:scaling>
        <c:delete val="1"/>
        <c:axPos val="b"/>
        <c:numFmt formatCode="ge" sourceLinked="1"/>
        <c:majorTickMark val="none"/>
        <c:minorTickMark val="none"/>
        <c:tickLblPos val="none"/>
        <c:crossAx val="232350328"/>
        <c:crosses val="autoZero"/>
        <c:auto val="1"/>
        <c:lblOffset val="100"/>
        <c:baseTimeUnit val="years"/>
      </c:dateAx>
      <c:valAx>
        <c:axId val="232350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16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-28</c:v>
                </c:pt>
                <c:pt idx="1">
                  <c:v>-25</c:v>
                </c:pt>
                <c:pt idx="2">
                  <c:v>-30</c:v>
                </c:pt>
                <c:pt idx="3">
                  <c:v>-30</c:v>
                </c:pt>
                <c:pt idx="4">
                  <c:v>-32</c:v>
                </c:pt>
              </c:numCache>
            </c:numRef>
          </c:val>
          <c:extLs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232638376"/>
        <c:axId val="23263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232638376"/>
        <c:axId val="232638760"/>
      </c:lineChart>
      <c:dateAx>
        <c:axId val="232638376"/>
        <c:scaling>
          <c:orientation val="minMax"/>
        </c:scaling>
        <c:delete val="1"/>
        <c:axPos val="b"/>
        <c:numFmt formatCode="ge" sourceLinked="1"/>
        <c:majorTickMark val="none"/>
        <c:minorTickMark val="none"/>
        <c:tickLblPos val="none"/>
        <c:crossAx val="232638760"/>
        <c:crosses val="autoZero"/>
        <c:auto val="1"/>
        <c:lblOffset val="100"/>
        <c:baseTimeUnit val="years"/>
      </c:dateAx>
      <c:valAx>
        <c:axId val="23263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63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70</c:v>
                </c:pt>
                <c:pt idx="1">
                  <c:v>64</c:v>
                </c:pt>
                <c:pt idx="2">
                  <c:v>69</c:v>
                </c:pt>
                <c:pt idx="3">
                  <c:v>69</c:v>
                </c:pt>
                <c:pt idx="4">
                  <c:v>65</c:v>
                </c:pt>
              </c:numCache>
            </c:numRef>
          </c:val>
          <c:extLs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231580096"/>
        <c:axId val="23157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231580096"/>
        <c:axId val="231578920"/>
      </c:lineChart>
      <c:dateAx>
        <c:axId val="231580096"/>
        <c:scaling>
          <c:orientation val="minMax"/>
        </c:scaling>
        <c:delete val="1"/>
        <c:axPos val="b"/>
        <c:numFmt formatCode="ge" sourceLinked="1"/>
        <c:majorTickMark val="none"/>
        <c:minorTickMark val="none"/>
        <c:tickLblPos val="none"/>
        <c:crossAx val="231578920"/>
        <c:crosses val="autoZero"/>
        <c:auto val="1"/>
        <c:lblOffset val="100"/>
        <c:baseTimeUnit val="years"/>
      </c:dateAx>
      <c:valAx>
        <c:axId val="23157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8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19.3</c:v>
                </c:pt>
                <c:pt idx="1">
                  <c:v>24</c:v>
                </c:pt>
                <c:pt idx="2">
                  <c:v>19.5</c:v>
                </c:pt>
                <c:pt idx="3">
                  <c:v>20.8</c:v>
                </c:pt>
                <c:pt idx="4">
                  <c:v>22.8</c:v>
                </c:pt>
              </c:numCache>
            </c:numRef>
          </c:val>
          <c:extLs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231581272"/>
        <c:axId val="2315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231581272"/>
        <c:axId val="231581664"/>
      </c:lineChart>
      <c:dateAx>
        <c:axId val="231581272"/>
        <c:scaling>
          <c:orientation val="minMax"/>
        </c:scaling>
        <c:delete val="1"/>
        <c:axPos val="b"/>
        <c:numFmt formatCode="ge" sourceLinked="1"/>
        <c:majorTickMark val="none"/>
        <c:minorTickMark val="none"/>
        <c:tickLblPos val="none"/>
        <c:crossAx val="231581664"/>
        <c:crosses val="autoZero"/>
        <c:auto val="1"/>
        <c:lblOffset val="100"/>
        <c:baseTimeUnit val="years"/>
      </c:dateAx>
      <c:valAx>
        <c:axId val="23158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8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350927048"/>
        <c:axId val="35092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350927048"/>
        <c:axId val="350927440"/>
      </c:lineChart>
      <c:dateAx>
        <c:axId val="350927048"/>
        <c:scaling>
          <c:orientation val="minMax"/>
        </c:scaling>
        <c:delete val="1"/>
        <c:axPos val="b"/>
        <c:numFmt formatCode="ge" sourceLinked="1"/>
        <c:majorTickMark val="none"/>
        <c:minorTickMark val="none"/>
        <c:tickLblPos val="none"/>
        <c:crossAx val="350927440"/>
        <c:crosses val="autoZero"/>
        <c:auto val="1"/>
        <c:lblOffset val="100"/>
        <c:baseTimeUnit val="years"/>
      </c:dateAx>
      <c:valAx>
        <c:axId val="35092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2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350928224"/>
        <c:axId val="35092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350928224"/>
        <c:axId val="350928616"/>
      </c:lineChart>
      <c:dateAx>
        <c:axId val="350928224"/>
        <c:scaling>
          <c:orientation val="minMax"/>
        </c:scaling>
        <c:delete val="1"/>
        <c:axPos val="b"/>
        <c:numFmt formatCode="ge" sourceLinked="1"/>
        <c:majorTickMark val="none"/>
        <c:minorTickMark val="none"/>
        <c:tickLblPos val="none"/>
        <c:crossAx val="350928616"/>
        <c:crosses val="autoZero"/>
        <c:auto val="1"/>
        <c:lblOffset val="100"/>
        <c:baseTimeUnit val="years"/>
      </c:dateAx>
      <c:valAx>
        <c:axId val="35092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60" zoomScaleNormal="60" zoomScaleSheetLayoutView="70" workbookViewId="0">
      <selection activeCell="FK37" sqref="FK37"/>
    </sheetView>
  </sheetViews>
  <sheetFormatPr defaultColWidth="2.6640625" defaultRowHeight="13.2" x14ac:dyDescent="0.2"/>
  <cols>
    <col min="1" max="1" width="2.6640625" style="3" customWidth="1"/>
    <col min="2" max="2" width="0.88671875" style="3" customWidth="1"/>
    <col min="3" max="371" width="0.6640625" style="3" customWidth="1"/>
    <col min="372" max="372" width="2.6640625" style="3"/>
    <col min="373" max="387" width="3.109375" style="3" customWidth="1"/>
    <col min="388" max="16384" width="2.6640625" style="3"/>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x14ac:dyDescent="0.2">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x14ac:dyDescent="0.2">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2">
      <c r="A6" s="2"/>
      <c r="B6" s="137" t="str">
        <f>データ!H6&amp;"　"&amp;データ!I6</f>
        <v>長崎県平戸市　あづち大島いさりびの里</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2">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x14ac:dyDescent="0.2">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141</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8268</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0</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x14ac:dyDescent="0.2">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1168</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28</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73.7</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x14ac:dyDescent="0.2">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x14ac:dyDescent="0.2">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x14ac:dyDescent="0.2">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x14ac:dyDescent="0.2">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142</v>
      </c>
      <c r="NJ15" s="91"/>
      <c r="NK15" s="91"/>
      <c r="NL15" s="91"/>
      <c r="NM15" s="91"/>
      <c r="NN15" s="91"/>
      <c r="NO15" s="91"/>
      <c r="NP15" s="91"/>
      <c r="NQ15" s="91"/>
      <c r="NR15" s="91"/>
      <c r="NS15" s="91"/>
      <c r="NT15" s="91"/>
      <c r="NU15" s="91"/>
      <c r="NV15" s="91"/>
      <c r="NW15" s="92"/>
    </row>
    <row r="16" spans="1:387" ht="13.5" customHeight="1" x14ac:dyDescent="0.2">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x14ac:dyDescent="0.2">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x14ac:dyDescent="0.2">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x14ac:dyDescent="0.2">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x14ac:dyDescent="0.2">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x14ac:dyDescent="0.2">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x14ac:dyDescent="0.2">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x14ac:dyDescent="0.2">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x14ac:dyDescent="0.2">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x14ac:dyDescent="0.2">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x14ac:dyDescent="0.2">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x14ac:dyDescent="0.2">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x14ac:dyDescent="0.2">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x14ac:dyDescent="0.2">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x14ac:dyDescent="0.2">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x14ac:dyDescent="0.2">
      <c r="A31" s="2"/>
      <c r="B31" s="22"/>
      <c r="C31" s="5"/>
      <c r="D31" s="5"/>
      <c r="E31" s="5"/>
      <c r="F31" s="5"/>
      <c r="I31" s="84" t="s">
        <v>27</v>
      </c>
      <c r="J31" s="84"/>
      <c r="K31" s="84"/>
      <c r="L31" s="84"/>
      <c r="M31" s="84"/>
      <c r="N31" s="84"/>
      <c r="O31" s="84"/>
      <c r="P31" s="84"/>
      <c r="Q31" s="84"/>
      <c r="R31" s="85">
        <f>データ!Y7</f>
        <v>100</v>
      </c>
      <c r="S31" s="85"/>
      <c r="T31" s="85"/>
      <c r="U31" s="85"/>
      <c r="V31" s="85"/>
      <c r="W31" s="85"/>
      <c r="X31" s="85"/>
      <c r="Y31" s="85"/>
      <c r="Z31" s="85"/>
      <c r="AA31" s="85"/>
      <c r="AB31" s="85"/>
      <c r="AC31" s="85"/>
      <c r="AD31" s="85"/>
      <c r="AE31" s="85"/>
      <c r="AF31" s="85">
        <f>データ!Z7</f>
        <v>100</v>
      </c>
      <c r="AG31" s="85"/>
      <c r="AH31" s="85"/>
      <c r="AI31" s="85"/>
      <c r="AJ31" s="85"/>
      <c r="AK31" s="85"/>
      <c r="AL31" s="85"/>
      <c r="AM31" s="85"/>
      <c r="AN31" s="85"/>
      <c r="AO31" s="85"/>
      <c r="AP31" s="85"/>
      <c r="AQ31" s="85"/>
      <c r="AR31" s="85"/>
      <c r="AS31" s="85"/>
      <c r="AT31" s="85">
        <f>データ!AA7</f>
        <v>100</v>
      </c>
      <c r="AU31" s="85"/>
      <c r="AV31" s="85"/>
      <c r="AW31" s="85"/>
      <c r="AX31" s="85"/>
      <c r="AY31" s="85"/>
      <c r="AZ31" s="85"/>
      <c r="BA31" s="85"/>
      <c r="BB31" s="85"/>
      <c r="BC31" s="85"/>
      <c r="BD31" s="85"/>
      <c r="BE31" s="85"/>
      <c r="BF31" s="85"/>
      <c r="BG31" s="85"/>
      <c r="BH31" s="85">
        <f>データ!AB7</f>
        <v>100</v>
      </c>
      <c r="BI31" s="85"/>
      <c r="BJ31" s="85"/>
      <c r="BK31" s="85"/>
      <c r="BL31" s="85"/>
      <c r="BM31" s="85"/>
      <c r="BN31" s="85"/>
      <c r="BO31" s="85"/>
      <c r="BP31" s="85"/>
      <c r="BQ31" s="85"/>
      <c r="BR31" s="85"/>
      <c r="BS31" s="85"/>
      <c r="BT31" s="85"/>
      <c r="BU31" s="85"/>
      <c r="BV31" s="85">
        <f>データ!AC7</f>
        <v>100</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99</v>
      </c>
      <c r="DG31" s="85"/>
      <c r="DH31" s="85"/>
      <c r="DI31" s="85"/>
      <c r="DJ31" s="85"/>
      <c r="DK31" s="85"/>
      <c r="DL31" s="85"/>
      <c r="DM31" s="85"/>
      <c r="DN31" s="85"/>
      <c r="DO31" s="85"/>
      <c r="DP31" s="85"/>
      <c r="DQ31" s="85"/>
      <c r="DR31" s="85"/>
      <c r="DS31" s="85"/>
      <c r="DT31" s="85">
        <f>データ!AK7</f>
        <v>100</v>
      </c>
      <c r="DU31" s="85"/>
      <c r="DV31" s="85"/>
      <c r="DW31" s="85"/>
      <c r="DX31" s="85"/>
      <c r="DY31" s="85"/>
      <c r="DZ31" s="85"/>
      <c r="EA31" s="85"/>
      <c r="EB31" s="85"/>
      <c r="EC31" s="85"/>
      <c r="ED31" s="85"/>
      <c r="EE31" s="85"/>
      <c r="EF31" s="85"/>
      <c r="EG31" s="85"/>
      <c r="EH31" s="85">
        <f>データ!AL7</f>
        <v>100</v>
      </c>
      <c r="EI31" s="85"/>
      <c r="EJ31" s="85"/>
      <c r="EK31" s="85"/>
      <c r="EL31" s="85"/>
      <c r="EM31" s="85"/>
      <c r="EN31" s="85"/>
      <c r="EO31" s="85"/>
      <c r="EP31" s="85"/>
      <c r="EQ31" s="85"/>
      <c r="ER31" s="85"/>
      <c r="ES31" s="85"/>
      <c r="ET31" s="85"/>
      <c r="EU31" s="85"/>
      <c r="EV31" s="85">
        <f>データ!AM7</f>
        <v>99</v>
      </c>
      <c r="EW31" s="85"/>
      <c r="EX31" s="85"/>
      <c r="EY31" s="85"/>
      <c r="EZ31" s="85"/>
      <c r="FA31" s="85"/>
      <c r="FB31" s="85"/>
      <c r="FC31" s="85"/>
      <c r="FD31" s="85"/>
      <c r="FE31" s="85"/>
      <c r="FF31" s="85"/>
      <c r="FG31" s="85"/>
      <c r="FH31" s="85"/>
      <c r="FI31" s="85"/>
      <c r="FJ31" s="85">
        <f>データ!AN7</f>
        <v>99</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5635</v>
      </c>
      <c r="GU31" s="103"/>
      <c r="GV31" s="103"/>
      <c r="GW31" s="103"/>
      <c r="GX31" s="103"/>
      <c r="GY31" s="103"/>
      <c r="GZ31" s="103"/>
      <c r="HA31" s="103"/>
      <c r="HB31" s="103"/>
      <c r="HC31" s="103"/>
      <c r="HD31" s="103"/>
      <c r="HE31" s="103"/>
      <c r="HF31" s="103"/>
      <c r="HG31" s="103"/>
      <c r="HH31" s="103">
        <f>データ!AV7</f>
        <v>5406</v>
      </c>
      <c r="HI31" s="103"/>
      <c r="HJ31" s="103"/>
      <c r="HK31" s="103"/>
      <c r="HL31" s="103"/>
      <c r="HM31" s="103"/>
      <c r="HN31" s="103"/>
      <c r="HO31" s="103"/>
      <c r="HP31" s="103"/>
      <c r="HQ31" s="103"/>
      <c r="HR31" s="103"/>
      <c r="HS31" s="103"/>
      <c r="HT31" s="103"/>
      <c r="HU31" s="103"/>
      <c r="HV31" s="103">
        <f>データ!AW7</f>
        <v>6030</v>
      </c>
      <c r="HW31" s="103"/>
      <c r="HX31" s="103"/>
      <c r="HY31" s="103"/>
      <c r="HZ31" s="103"/>
      <c r="IA31" s="103"/>
      <c r="IB31" s="103"/>
      <c r="IC31" s="103"/>
      <c r="ID31" s="103"/>
      <c r="IE31" s="103"/>
      <c r="IF31" s="103"/>
      <c r="IG31" s="103"/>
      <c r="IH31" s="103"/>
      <c r="II31" s="103"/>
      <c r="IJ31" s="103">
        <f>データ!AX7</f>
        <v>5499</v>
      </c>
      <c r="IK31" s="103"/>
      <c r="IL31" s="103"/>
      <c r="IM31" s="103"/>
      <c r="IN31" s="103"/>
      <c r="IO31" s="103"/>
      <c r="IP31" s="103"/>
      <c r="IQ31" s="103"/>
      <c r="IR31" s="103"/>
      <c r="IS31" s="103"/>
      <c r="IT31" s="103"/>
      <c r="IU31" s="103"/>
      <c r="IV31" s="103"/>
      <c r="IW31" s="103"/>
      <c r="IX31" s="103">
        <f>データ!AY7</f>
        <v>5341</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x14ac:dyDescent="0.2">
      <c r="A32" s="2"/>
      <c r="B32" s="22"/>
      <c r="C32" s="5"/>
      <c r="D32" s="5"/>
      <c r="E32" s="5"/>
      <c r="F32" s="5"/>
      <c r="G32" s="5"/>
      <c r="H32" s="5"/>
      <c r="I32" s="84" t="s">
        <v>29</v>
      </c>
      <c r="J32" s="84"/>
      <c r="K32" s="84"/>
      <c r="L32" s="84"/>
      <c r="M32" s="84"/>
      <c r="N32" s="84"/>
      <c r="O32" s="84"/>
      <c r="P32" s="84"/>
      <c r="Q32" s="84"/>
      <c r="R32" s="85">
        <f>データ!AD7</f>
        <v>103.4</v>
      </c>
      <c r="S32" s="85"/>
      <c r="T32" s="85"/>
      <c r="U32" s="85"/>
      <c r="V32" s="85"/>
      <c r="W32" s="85"/>
      <c r="X32" s="85"/>
      <c r="Y32" s="85"/>
      <c r="Z32" s="85"/>
      <c r="AA32" s="85"/>
      <c r="AB32" s="85"/>
      <c r="AC32" s="85"/>
      <c r="AD32" s="85"/>
      <c r="AE32" s="85"/>
      <c r="AF32" s="85">
        <f>データ!AE7</f>
        <v>107.3</v>
      </c>
      <c r="AG32" s="85"/>
      <c r="AH32" s="85"/>
      <c r="AI32" s="85"/>
      <c r="AJ32" s="85"/>
      <c r="AK32" s="85"/>
      <c r="AL32" s="85"/>
      <c r="AM32" s="85"/>
      <c r="AN32" s="85"/>
      <c r="AO32" s="85"/>
      <c r="AP32" s="85"/>
      <c r="AQ32" s="85"/>
      <c r="AR32" s="85"/>
      <c r="AS32" s="85"/>
      <c r="AT32" s="85">
        <f>データ!AF7</f>
        <v>94.3</v>
      </c>
      <c r="AU32" s="85"/>
      <c r="AV32" s="85"/>
      <c r="AW32" s="85"/>
      <c r="AX32" s="85"/>
      <c r="AY32" s="85"/>
      <c r="AZ32" s="85"/>
      <c r="BA32" s="85"/>
      <c r="BB32" s="85"/>
      <c r="BC32" s="85"/>
      <c r="BD32" s="85"/>
      <c r="BE32" s="85"/>
      <c r="BF32" s="85"/>
      <c r="BG32" s="85"/>
      <c r="BH32" s="85">
        <f>データ!AG7</f>
        <v>95.5</v>
      </c>
      <c r="BI32" s="85"/>
      <c r="BJ32" s="85"/>
      <c r="BK32" s="85"/>
      <c r="BL32" s="85"/>
      <c r="BM32" s="85"/>
      <c r="BN32" s="85"/>
      <c r="BO32" s="85"/>
      <c r="BP32" s="85"/>
      <c r="BQ32" s="85"/>
      <c r="BR32" s="85"/>
      <c r="BS32" s="85"/>
      <c r="BT32" s="85"/>
      <c r="BU32" s="85"/>
      <c r="BV32" s="85">
        <f>データ!AH7</f>
        <v>96.2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31.3</v>
      </c>
      <c r="DG32" s="85"/>
      <c r="DH32" s="85"/>
      <c r="DI32" s="85"/>
      <c r="DJ32" s="85"/>
      <c r="DK32" s="85"/>
      <c r="DL32" s="85"/>
      <c r="DM32" s="85"/>
      <c r="DN32" s="85"/>
      <c r="DO32" s="85"/>
      <c r="DP32" s="85"/>
      <c r="DQ32" s="85"/>
      <c r="DR32" s="85"/>
      <c r="DS32" s="85"/>
      <c r="DT32" s="85">
        <f>データ!AP7</f>
        <v>39.9</v>
      </c>
      <c r="DU32" s="85"/>
      <c r="DV32" s="85"/>
      <c r="DW32" s="85"/>
      <c r="DX32" s="85"/>
      <c r="DY32" s="85"/>
      <c r="DZ32" s="85"/>
      <c r="EA32" s="85"/>
      <c r="EB32" s="85"/>
      <c r="EC32" s="85"/>
      <c r="ED32" s="85"/>
      <c r="EE32" s="85"/>
      <c r="EF32" s="85"/>
      <c r="EG32" s="85"/>
      <c r="EH32" s="85">
        <f>データ!AQ7</f>
        <v>34.1</v>
      </c>
      <c r="EI32" s="85"/>
      <c r="EJ32" s="85"/>
      <c r="EK32" s="85"/>
      <c r="EL32" s="85"/>
      <c r="EM32" s="85"/>
      <c r="EN32" s="85"/>
      <c r="EO32" s="85"/>
      <c r="EP32" s="85"/>
      <c r="EQ32" s="85"/>
      <c r="ER32" s="85"/>
      <c r="ES32" s="85"/>
      <c r="ET32" s="85"/>
      <c r="EU32" s="85"/>
      <c r="EV32" s="85">
        <f>データ!AR7</f>
        <v>35.299999999999997</v>
      </c>
      <c r="EW32" s="85"/>
      <c r="EX32" s="85"/>
      <c r="EY32" s="85"/>
      <c r="EZ32" s="85"/>
      <c r="FA32" s="85"/>
      <c r="FB32" s="85"/>
      <c r="FC32" s="85"/>
      <c r="FD32" s="85"/>
      <c r="FE32" s="85"/>
      <c r="FF32" s="85"/>
      <c r="FG32" s="85"/>
      <c r="FH32" s="85"/>
      <c r="FI32" s="85"/>
      <c r="FJ32" s="85">
        <f>データ!AS7</f>
        <v>31.9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2452</v>
      </c>
      <c r="GU32" s="103"/>
      <c r="GV32" s="103"/>
      <c r="GW32" s="103"/>
      <c r="GX32" s="103"/>
      <c r="GY32" s="103"/>
      <c r="GZ32" s="103"/>
      <c r="HA32" s="103"/>
      <c r="HB32" s="103"/>
      <c r="HC32" s="103"/>
      <c r="HD32" s="103"/>
      <c r="HE32" s="103"/>
      <c r="HF32" s="103"/>
      <c r="HG32" s="103"/>
      <c r="HH32" s="103">
        <f>データ!BA7</f>
        <v>2114</v>
      </c>
      <c r="HI32" s="103"/>
      <c r="HJ32" s="103"/>
      <c r="HK32" s="103"/>
      <c r="HL32" s="103"/>
      <c r="HM32" s="103"/>
      <c r="HN32" s="103"/>
      <c r="HO32" s="103"/>
      <c r="HP32" s="103"/>
      <c r="HQ32" s="103"/>
      <c r="HR32" s="103"/>
      <c r="HS32" s="103"/>
      <c r="HT32" s="103"/>
      <c r="HU32" s="103"/>
      <c r="HV32" s="103">
        <f>データ!BB7</f>
        <v>2284</v>
      </c>
      <c r="HW32" s="103"/>
      <c r="HX32" s="103"/>
      <c r="HY32" s="103"/>
      <c r="HZ32" s="103"/>
      <c r="IA32" s="103"/>
      <c r="IB32" s="103"/>
      <c r="IC32" s="103"/>
      <c r="ID32" s="103"/>
      <c r="IE32" s="103"/>
      <c r="IF32" s="103"/>
      <c r="IG32" s="103"/>
      <c r="IH32" s="103"/>
      <c r="II32" s="103"/>
      <c r="IJ32" s="103">
        <f>データ!BC7</f>
        <v>3043</v>
      </c>
      <c r="IK32" s="103"/>
      <c r="IL32" s="103"/>
      <c r="IM32" s="103"/>
      <c r="IN32" s="103"/>
      <c r="IO32" s="103"/>
      <c r="IP32" s="103"/>
      <c r="IQ32" s="103"/>
      <c r="IR32" s="103"/>
      <c r="IS32" s="103"/>
      <c r="IT32" s="103"/>
      <c r="IU32" s="103"/>
      <c r="IV32" s="103"/>
      <c r="IW32" s="103"/>
      <c r="IX32" s="103">
        <f>データ!BD7</f>
        <v>2401</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143</v>
      </c>
      <c r="NJ32" s="91"/>
      <c r="NK32" s="91"/>
      <c r="NL32" s="91"/>
      <c r="NM32" s="91"/>
      <c r="NN32" s="91"/>
      <c r="NO32" s="91"/>
      <c r="NP32" s="91"/>
      <c r="NQ32" s="91"/>
      <c r="NR32" s="91"/>
      <c r="NS32" s="91"/>
      <c r="NT32" s="91"/>
      <c r="NU32" s="91"/>
      <c r="NV32" s="91"/>
      <c r="NW32" s="92"/>
    </row>
    <row r="33" spans="1:387" ht="13.5" customHeight="1" x14ac:dyDescent="0.2">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x14ac:dyDescent="0.2">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x14ac:dyDescent="0.2">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x14ac:dyDescent="0.2">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x14ac:dyDescent="0.2">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x14ac:dyDescent="0.2">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x14ac:dyDescent="0.2">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x14ac:dyDescent="0.2">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x14ac:dyDescent="0.2">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x14ac:dyDescent="0.2">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x14ac:dyDescent="0.2">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x14ac:dyDescent="0.2">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x14ac:dyDescent="0.2">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x14ac:dyDescent="0.2">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x14ac:dyDescent="0.2">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x14ac:dyDescent="0.2">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x14ac:dyDescent="0.2">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144</v>
      </c>
      <c r="NJ49" s="91"/>
      <c r="NK49" s="91"/>
      <c r="NL49" s="91"/>
      <c r="NM49" s="91"/>
      <c r="NN49" s="91"/>
      <c r="NO49" s="91"/>
      <c r="NP49" s="91"/>
      <c r="NQ49" s="91"/>
      <c r="NR49" s="91"/>
      <c r="NS49" s="91"/>
      <c r="NT49" s="91"/>
      <c r="NU49" s="91"/>
      <c r="NV49" s="91"/>
      <c r="NW49" s="92"/>
    </row>
    <row r="50" spans="1:387" ht="13.5" customHeight="1" x14ac:dyDescent="0.2">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x14ac:dyDescent="0.2">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x14ac:dyDescent="0.2">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x14ac:dyDescent="0.2">
      <c r="A53" s="2"/>
      <c r="B53" s="22"/>
      <c r="C53" s="5"/>
      <c r="D53" s="5"/>
      <c r="E53" s="5"/>
      <c r="F53" s="5"/>
      <c r="I53" s="84" t="s">
        <v>27</v>
      </c>
      <c r="J53" s="84"/>
      <c r="K53" s="84"/>
      <c r="L53" s="84"/>
      <c r="M53" s="84"/>
      <c r="N53" s="84"/>
      <c r="O53" s="84"/>
      <c r="P53" s="84"/>
      <c r="Q53" s="84"/>
      <c r="R53" s="85">
        <f>データ!BF7</f>
        <v>19.3</v>
      </c>
      <c r="S53" s="85"/>
      <c r="T53" s="85"/>
      <c r="U53" s="85"/>
      <c r="V53" s="85"/>
      <c r="W53" s="85"/>
      <c r="X53" s="85"/>
      <c r="Y53" s="85"/>
      <c r="Z53" s="85"/>
      <c r="AA53" s="85"/>
      <c r="AB53" s="85"/>
      <c r="AC53" s="85"/>
      <c r="AD53" s="85"/>
      <c r="AE53" s="85"/>
      <c r="AF53" s="85">
        <f>データ!BG7</f>
        <v>24</v>
      </c>
      <c r="AG53" s="85"/>
      <c r="AH53" s="85"/>
      <c r="AI53" s="85"/>
      <c r="AJ53" s="85"/>
      <c r="AK53" s="85"/>
      <c r="AL53" s="85"/>
      <c r="AM53" s="85"/>
      <c r="AN53" s="85"/>
      <c r="AO53" s="85"/>
      <c r="AP53" s="85"/>
      <c r="AQ53" s="85"/>
      <c r="AR53" s="85"/>
      <c r="AS53" s="85"/>
      <c r="AT53" s="85">
        <f>データ!BH7</f>
        <v>19.5</v>
      </c>
      <c r="AU53" s="85"/>
      <c r="AV53" s="85"/>
      <c r="AW53" s="85"/>
      <c r="AX53" s="85"/>
      <c r="AY53" s="85"/>
      <c r="AZ53" s="85"/>
      <c r="BA53" s="85"/>
      <c r="BB53" s="85"/>
      <c r="BC53" s="85"/>
      <c r="BD53" s="85"/>
      <c r="BE53" s="85"/>
      <c r="BF53" s="85"/>
      <c r="BG53" s="85"/>
      <c r="BH53" s="85">
        <f>データ!BI7</f>
        <v>20.8</v>
      </c>
      <c r="BI53" s="85"/>
      <c r="BJ53" s="85"/>
      <c r="BK53" s="85"/>
      <c r="BL53" s="85"/>
      <c r="BM53" s="85"/>
      <c r="BN53" s="85"/>
      <c r="BO53" s="85"/>
      <c r="BP53" s="85"/>
      <c r="BQ53" s="85"/>
      <c r="BR53" s="85"/>
      <c r="BS53" s="85"/>
      <c r="BT53" s="85"/>
      <c r="BU53" s="85"/>
      <c r="BV53" s="85">
        <f>データ!BJ7</f>
        <v>22.8</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70</v>
      </c>
      <c r="DG53" s="85"/>
      <c r="DH53" s="85"/>
      <c r="DI53" s="85"/>
      <c r="DJ53" s="85"/>
      <c r="DK53" s="85"/>
      <c r="DL53" s="85"/>
      <c r="DM53" s="85"/>
      <c r="DN53" s="85"/>
      <c r="DO53" s="85"/>
      <c r="DP53" s="85"/>
      <c r="DQ53" s="85"/>
      <c r="DR53" s="85"/>
      <c r="DS53" s="85"/>
      <c r="DT53" s="85">
        <f>データ!BR7</f>
        <v>64</v>
      </c>
      <c r="DU53" s="85"/>
      <c r="DV53" s="85"/>
      <c r="DW53" s="85"/>
      <c r="DX53" s="85"/>
      <c r="DY53" s="85"/>
      <c r="DZ53" s="85"/>
      <c r="EA53" s="85"/>
      <c r="EB53" s="85"/>
      <c r="EC53" s="85"/>
      <c r="ED53" s="85"/>
      <c r="EE53" s="85"/>
      <c r="EF53" s="85"/>
      <c r="EG53" s="85"/>
      <c r="EH53" s="85">
        <f>データ!BS7</f>
        <v>69</v>
      </c>
      <c r="EI53" s="85"/>
      <c r="EJ53" s="85"/>
      <c r="EK53" s="85"/>
      <c r="EL53" s="85"/>
      <c r="EM53" s="85"/>
      <c r="EN53" s="85"/>
      <c r="EO53" s="85"/>
      <c r="EP53" s="85"/>
      <c r="EQ53" s="85"/>
      <c r="ER53" s="85"/>
      <c r="ES53" s="85"/>
      <c r="ET53" s="85"/>
      <c r="EU53" s="85"/>
      <c r="EV53" s="85">
        <f>データ!BT7</f>
        <v>69</v>
      </c>
      <c r="EW53" s="85"/>
      <c r="EX53" s="85"/>
      <c r="EY53" s="85"/>
      <c r="EZ53" s="85"/>
      <c r="FA53" s="85"/>
      <c r="FB53" s="85"/>
      <c r="FC53" s="85"/>
      <c r="FD53" s="85"/>
      <c r="FE53" s="85"/>
      <c r="FF53" s="85"/>
      <c r="FG53" s="85"/>
      <c r="FH53" s="85"/>
      <c r="FI53" s="85"/>
      <c r="FJ53" s="85">
        <f>データ!BU7</f>
        <v>65</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-28</v>
      </c>
      <c r="GU53" s="85"/>
      <c r="GV53" s="85"/>
      <c r="GW53" s="85"/>
      <c r="GX53" s="85"/>
      <c r="GY53" s="85"/>
      <c r="GZ53" s="85"/>
      <c r="HA53" s="85"/>
      <c r="HB53" s="85"/>
      <c r="HC53" s="85"/>
      <c r="HD53" s="85"/>
      <c r="HE53" s="85"/>
      <c r="HF53" s="85"/>
      <c r="HG53" s="85"/>
      <c r="HH53" s="85">
        <f>データ!CC7</f>
        <v>-25</v>
      </c>
      <c r="HI53" s="85"/>
      <c r="HJ53" s="85"/>
      <c r="HK53" s="85"/>
      <c r="HL53" s="85"/>
      <c r="HM53" s="85"/>
      <c r="HN53" s="85"/>
      <c r="HO53" s="85"/>
      <c r="HP53" s="85"/>
      <c r="HQ53" s="85"/>
      <c r="HR53" s="85"/>
      <c r="HS53" s="85"/>
      <c r="HT53" s="85"/>
      <c r="HU53" s="85"/>
      <c r="HV53" s="85">
        <f>データ!CD7</f>
        <v>-30</v>
      </c>
      <c r="HW53" s="85"/>
      <c r="HX53" s="85"/>
      <c r="HY53" s="85"/>
      <c r="HZ53" s="85"/>
      <c r="IA53" s="85"/>
      <c r="IB53" s="85"/>
      <c r="IC53" s="85"/>
      <c r="ID53" s="85"/>
      <c r="IE53" s="85"/>
      <c r="IF53" s="85"/>
      <c r="IG53" s="85"/>
      <c r="IH53" s="85"/>
      <c r="II53" s="85"/>
      <c r="IJ53" s="85">
        <f>データ!CE7</f>
        <v>-30</v>
      </c>
      <c r="IK53" s="85"/>
      <c r="IL53" s="85"/>
      <c r="IM53" s="85"/>
      <c r="IN53" s="85"/>
      <c r="IO53" s="85"/>
      <c r="IP53" s="85"/>
      <c r="IQ53" s="85"/>
      <c r="IR53" s="85"/>
      <c r="IS53" s="85"/>
      <c r="IT53" s="85"/>
      <c r="IU53" s="85"/>
      <c r="IV53" s="85"/>
      <c r="IW53" s="85"/>
      <c r="IX53" s="85">
        <f>データ!CF7</f>
        <v>-32</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-11130</v>
      </c>
      <c r="KI53" s="103"/>
      <c r="KJ53" s="103"/>
      <c r="KK53" s="103"/>
      <c r="KL53" s="103"/>
      <c r="KM53" s="103"/>
      <c r="KN53" s="103"/>
      <c r="KO53" s="103"/>
      <c r="KP53" s="103"/>
      <c r="KQ53" s="103"/>
      <c r="KR53" s="103"/>
      <c r="KS53" s="103"/>
      <c r="KT53" s="103"/>
      <c r="KU53" s="103"/>
      <c r="KV53" s="103">
        <f>データ!CN7</f>
        <v>-13233</v>
      </c>
      <c r="KW53" s="103"/>
      <c r="KX53" s="103"/>
      <c r="KY53" s="103"/>
      <c r="KZ53" s="103"/>
      <c r="LA53" s="103"/>
      <c r="LB53" s="103"/>
      <c r="LC53" s="103"/>
      <c r="LD53" s="103"/>
      <c r="LE53" s="103"/>
      <c r="LF53" s="103"/>
      <c r="LG53" s="103"/>
      <c r="LH53" s="103"/>
      <c r="LI53" s="103"/>
      <c r="LJ53" s="103">
        <f>データ!CO7</f>
        <v>-11987</v>
      </c>
      <c r="LK53" s="103"/>
      <c r="LL53" s="103"/>
      <c r="LM53" s="103"/>
      <c r="LN53" s="103"/>
      <c r="LO53" s="103"/>
      <c r="LP53" s="103"/>
      <c r="LQ53" s="103"/>
      <c r="LR53" s="103"/>
      <c r="LS53" s="103"/>
      <c r="LT53" s="103"/>
      <c r="LU53" s="103"/>
      <c r="LV53" s="103"/>
      <c r="LW53" s="103"/>
      <c r="LX53" s="103">
        <f>データ!CP7</f>
        <v>-11664</v>
      </c>
      <c r="LY53" s="103"/>
      <c r="LZ53" s="103"/>
      <c r="MA53" s="103"/>
      <c r="MB53" s="103"/>
      <c r="MC53" s="103"/>
      <c r="MD53" s="103"/>
      <c r="ME53" s="103"/>
      <c r="MF53" s="103"/>
      <c r="MG53" s="103"/>
      <c r="MH53" s="103"/>
      <c r="MI53" s="103"/>
      <c r="MJ53" s="103"/>
      <c r="MK53" s="103"/>
      <c r="ML53" s="103">
        <f>データ!CQ7</f>
        <v>-12424</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x14ac:dyDescent="0.2">
      <c r="A54" s="2"/>
      <c r="B54" s="22"/>
      <c r="C54" s="5"/>
      <c r="D54" s="5"/>
      <c r="E54" s="5"/>
      <c r="F54" s="5"/>
      <c r="G54" s="5"/>
      <c r="H54" s="5"/>
      <c r="I54" s="84" t="s">
        <v>29</v>
      </c>
      <c r="J54" s="84"/>
      <c r="K54" s="84"/>
      <c r="L54" s="84"/>
      <c r="M54" s="84"/>
      <c r="N54" s="84"/>
      <c r="O54" s="84"/>
      <c r="P54" s="84"/>
      <c r="Q54" s="84"/>
      <c r="R54" s="85">
        <f>データ!BK7</f>
        <v>22.3</v>
      </c>
      <c r="S54" s="85"/>
      <c r="T54" s="85"/>
      <c r="U54" s="85"/>
      <c r="V54" s="85"/>
      <c r="W54" s="85"/>
      <c r="X54" s="85"/>
      <c r="Y54" s="85"/>
      <c r="Z54" s="85"/>
      <c r="AA54" s="85"/>
      <c r="AB54" s="85"/>
      <c r="AC54" s="85"/>
      <c r="AD54" s="85"/>
      <c r="AE54" s="85"/>
      <c r="AF54" s="85">
        <f>データ!BL7</f>
        <v>22.2</v>
      </c>
      <c r="AG54" s="85"/>
      <c r="AH54" s="85"/>
      <c r="AI54" s="85"/>
      <c r="AJ54" s="85"/>
      <c r="AK54" s="85"/>
      <c r="AL54" s="85"/>
      <c r="AM54" s="85"/>
      <c r="AN54" s="85"/>
      <c r="AO54" s="85"/>
      <c r="AP54" s="85"/>
      <c r="AQ54" s="85"/>
      <c r="AR54" s="85"/>
      <c r="AS54" s="85"/>
      <c r="AT54" s="85">
        <f>データ!BM7</f>
        <v>22</v>
      </c>
      <c r="AU54" s="85"/>
      <c r="AV54" s="85"/>
      <c r="AW54" s="85"/>
      <c r="AX54" s="85"/>
      <c r="AY54" s="85"/>
      <c r="AZ54" s="85"/>
      <c r="BA54" s="85"/>
      <c r="BB54" s="85"/>
      <c r="BC54" s="85"/>
      <c r="BD54" s="85"/>
      <c r="BE54" s="85"/>
      <c r="BF54" s="85"/>
      <c r="BG54" s="85"/>
      <c r="BH54" s="85">
        <f>データ!BN7</f>
        <v>22.6</v>
      </c>
      <c r="BI54" s="85"/>
      <c r="BJ54" s="85"/>
      <c r="BK54" s="85"/>
      <c r="BL54" s="85"/>
      <c r="BM54" s="85"/>
      <c r="BN54" s="85"/>
      <c r="BO54" s="85"/>
      <c r="BP54" s="85"/>
      <c r="BQ54" s="85"/>
      <c r="BR54" s="85"/>
      <c r="BS54" s="85"/>
      <c r="BT54" s="85"/>
      <c r="BU54" s="85"/>
      <c r="BV54" s="85">
        <f>データ!BO7</f>
        <v>22.6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35.1</v>
      </c>
      <c r="DG54" s="85"/>
      <c r="DH54" s="85"/>
      <c r="DI54" s="85"/>
      <c r="DJ54" s="85"/>
      <c r="DK54" s="85"/>
      <c r="DL54" s="85"/>
      <c r="DM54" s="85"/>
      <c r="DN54" s="85"/>
      <c r="DO54" s="85"/>
      <c r="DP54" s="85"/>
      <c r="DQ54" s="85"/>
      <c r="DR54" s="85"/>
      <c r="DS54" s="85"/>
      <c r="DT54" s="85">
        <f>データ!BW7</f>
        <v>35.5</v>
      </c>
      <c r="DU54" s="85"/>
      <c r="DV54" s="85"/>
      <c r="DW54" s="85"/>
      <c r="DX54" s="85"/>
      <c r="DY54" s="85"/>
      <c r="DZ54" s="85"/>
      <c r="EA54" s="85"/>
      <c r="EB54" s="85"/>
      <c r="EC54" s="85"/>
      <c r="ED54" s="85"/>
      <c r="EE54" s="85"/>
      <c r="EF54" s="85"/>
      <c r="EG54" s="85"/>
      <c r="EH54" s="85">
        <f>データ!BX7</f>
        <v>36</v>
      </c>
      <c r="EI54" s="85"/>
      <c r="EJ54" s="85"/>
      <c r="EK54" s="85"/>
      <c r="EL54" s="85"/>
      <c r="EM54" s="85"/>
      <c r="EN54" s="85"/>
      <c r="EO54" s="85"/>
      <c r="EP54" s="85"/>
      <c r="EQ54" s="85"/>
      <c r="ER54" s="85"/>
      <c r="ES54" s="85"/>
      <c r="ET54" s="85"/>
      <c r="EU54" s="85"/>
      <c r="EV54" s="85">
        <f>データ!BY7</f>
        <v>35.799999999999997</v>
      </c>
      <c r="EW54" s="85"/>
      <c r="EX54" s="85"/>
      <c r="EY54" s="85"/>
      <c r="EZ54" s="85"/>
      <c r="FA54" s="85"/>
      <c r="FB54" s="85"/>
      <c r="FC54" s="85"/>
      <c r="FD54" s="85"/>
      <c r="FE54" s="85"/>
      <c r="FF54" s="85"/>
      <c r="FG54" s="85"/>
      <c r="FH54" s="85"/>
      <c r="FI54" s="85"/>
      <c r="FJ54" s="85">
        <f>データ!BZ7</f>
        <v>37.299999999999997</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-64.2</v>
      </c>
      <c r="GU54" s="85"/>
      <c r="GV54" s="85"/>
      <c r="GW54" s="85"/>
      <c r="GX54" s="85"/>
      <c r="GY54" s="85"/>
      <c r="GZ54" s="85"/>
      <c r="HA54" s="85"/>
      <c r="HB54" s="85"/>
      <c r="HC54" s="85"/>
      <c r="HD54" s="85"/>
      <c r="HE54" s="85"/>
      <c r="HF54" s="85"/>
      <c r="HG54" s="85"/>
      <c r="HH54" s="85">
        <f>データ!CH7</f>
        <v>-1656.9</v>
      </c>
      <c r="HI54" s="85"/>
      <c r="HJ54" s="85"/>
      <c r="HK54" s="85"/>
      <c r="HL54" s="85"/>
      <c r="HM54" s="85"/>
      <c r="HN54" s="85"/>
      <c r="HO54" s="85"/>
      <c r="HP54" s="85"/>
      <c r="HQ54" s="85"/>
      <c r="HR54" s="85"/>
      <c r="HS54" s="85"/>
      <c r="HT54" s="85"/>
      <c r="HU54" s="85"/>
      <c r="HV54" s="85">
        <f>データ!CI7</f>
        <v>-14</v>
      </c>
      <c r="HW54" s="85"/>
      <c r="HX54" s="85"/>
      <c r="HY54" s="85"/>
      <c r="HZ54" s="85"/>
      <c r="IA54" s="85"/>
      <c r="IB54" s="85"/>
      <c r="IC54" s="85"/>
      <c r="ID54" s="85"/>
      <c r="IE54" s="85"/>
      <c r="IF54" s="85"/>
      <c r="IG54" s="85"/>
      <c r="IH54" s="85"/>
      <c r="II54" s="85"/>
      <c r="IJ54" s="85">
        <f>データ!CJ7</f>
        <v>-12.3</v>
      </c>
      <c r="IK54" s="85"/>
      <c r="IL54" s="85"/>
      <c r="IM54" s="85"/>
      <c r="IN54" s="85"/>
      <c r="IO54" s="85"/>
      <c r="IP54" s="85"/>
      <c r="IQ54" s="85"/>
      <c r="IR54" s="85"/>
      <c r="IS54" s="85"/>
      <c r="IT54" s="85"/>
      <c r="IU54" s="85"/>
      <c r="IV54" s="85"/>
      <c r="IW54" s="85"/>
      <c r="IX54" s="85">
        <f>データ!CK7</f>
        <v>-13.3</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-4003</v>
      </c>
      <c r="KI54" s="99"/>
      <c r="KJ54" s="99"/>
      <c r="KK54" s="99"/>
      <c r="KL54" s="99"/>
      <c r="KM54" s="99"/>
      <c r="KN54" s="99"/>
      <c r="KO54" s="99"/>
      <c r="KP54" s="99"/>
      <c r="KQ54" s="99"/>
      <c r="KR54" s="99"/>
      <c r="KS54" s="99"/>
      <c r="KT54" s="99"/>
      <c r="KU54" s="100"/>
      <c r="KV54" s="98">
        <f>データ!CS7</f>
        <v>-4441</v>
      </c>
      <c r="KW54" s="99"/>
      <c r="KX54" s="99"/>
      <c r="KY54" s="99"/>
      <c r="KZ54" s="99"/>
      <c r="LA54" s="99"/>
      <c r="LB54" s="99"/>
      <c r="LC54" s="99"/>
      <c r="LD54" s="99"/>
      <c r="LE54" s="99"/>
      <c r="LF54" s="99"/>
      <c r="LG54" s="99"/>
      <c r="LH54" s="99"/>
      <c r="LI54" s="100"/>
      <c r="LJ54" s="98">
        <f>データ!CT7</f>
        <v>-5233</v>
      </c>
      <c r="LK54" s="99"/>
      <c r="LL54" s="99"/>
      <c r="LM54" s="99"/>
      <c r="LN54" s="99"/>
      <c r="LO54" s="99"/>
      <c r="LP54" s="99"/>
      <c r="LQ54" s="99"/>
      <c r="LR54" s="99"/>
      <c r="LS54" s="99"/>
      <c r="LT54" s="99"/>
      <c r="LU54" s="99"/>
      <c r="LV54" s="99"/>
      <c r="LW54" s="100"/>
      <c r="LX54" s="98">
        <f>データ!CU7</f>
        <v>-10636</v>
      </c>
      <c r="LY54" s="99"/>
      <c r="LZ54" s="99"/>
      <c r="MA54" s="99"/>
      <c r="MB54" s="99"/>
      <c r="MC54" s="99"/>
      <c r="MD54" s="99"/>
      <c r="ME54" s="99"/>
      <c r="MF54" s="99"/>
      <c r="MG54" s="99"/>
      <c r="MH54" s="99"/>
      <c r="MI54" s="99"/>
      <c r="MJ54" s="99"/>
      <c r="MK54" s="100"/>
      <c r="ML54" s="98">
        <f>データ!CV7</f>
        <v>-9903</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x14ac:dyDescent="0.2">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x14ac:dyDescent="0.2">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x14ac:dyDescent="0.2">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x14ac:dyDescent="0.2">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x14ac:dyDescent="0.2">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x14ac:dyDescent="0.2">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x14ac:dyDescent="0.2">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x14ac:dyDescent="0.2">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x14ac:dyDescent="0.2">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x14ac:dyDescent="0.2">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x14ac:dyDescent="0.2">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x14ac:dyDescent="0.2">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145</v>
      </c>
      <c r="NJ66" s="91"/>
      <c r="NK66" s="91"/>
      <c r="NL66" s="91"/>
      <c r="NM66" s="91"/>
      <c r="NN66" s="91"/>
      <c r="NO66" s="91"/>
      <c r="NP66" s="91"/>
      <c r="NQ66" s="91"/>
      <c r="NR66" s="91"/>
      <c r="NS66" s="91"/>
      <c r="NT66" s="91"/>
      <c r="NU66" s="91"/>
      <c r="NV66" s="91"/>
      <c r="NW66" s="92"/>
    </row>
    <row r="67" spans="1:387" ht="13.5" customHeight="1" x14ac:dyDescent="0.2">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176796</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x14ac:dyDescent="0.2">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x14ac:dyDescent="0.2">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x14ac:dyDescent="0.2">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x14ac:dyDescent="0.2">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x14ac:dyDescent="0.2">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x14ac:dyDescent="0.2">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x14ac:dyDescent="0.2">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x14ac:dyDescent="0.2">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x14ac:dyDescent="0.2">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20543</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x14ac:dyDescent="0.2">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x14ac:dyDescent="0.2">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41.7</v>
      </c>
      <c r="KI78" s="85"/>
      <c r="KJ78" s="85"/>
      <c r="KK78" s="85"/>
      <c r="KL78" s="85"/>
      <c r="KM78" s="85"/>
      <c r="KN78" s="85"/>
      <c r="KO78" s="85"/>
      <c r="KP78" s="85"/>
      <c r="KQ78" s="85"/>
      <c r="KR78" s="85"/>
      <c r="KS78" s="85"/>
      <c r="KT78" s="85"/>
      <c r="KU78" s="85"/>
      <c r="KV78" s="85">
        <f>データ!EB7</f>
        <v>46.8</v>
      </c>
      <c r="KW78" s="85"/>
      <c r="KX78" s="85"/>
      <c r="KY78" s="85"/>
      <c r="KZ78" s="85"/>
      <c r="LA78" s="85"/>
      <c r="LB78" s="85"/>
      <c r="LC78" s="85"/>
      <c r="LD78" s="85"/>
      <c r="LE78" s="85"/>
      <c r="LF78" s="85"/>
      <c r="LG78" s="85"/>
      <c r="LH78" s="85"/>
      <c r="LI78" s="85"/>
      <c r="LJ78" s="85">
        <f>データ!EC7</f>
        <v>31</v>
      </c>
      <c r="LK78" s="85"/>
      <c r="LL78" s="85"/>
      <c r="LM78" s="85"/>
      <c r="LN78" s="85"/>
      <c r="LO78" s="85"/>
      <c r="LP78" s="85"/>
      <c r="LQ78" s="85"/>
      <c r="LR78" s="85"/>
      <c r="LS78" s="85"/>
      <c r="LT78" s="85"/>
      <c r="LU78" s="85"/>
      <c r="LV78" s="85"/>
      <c r="LW78" s="85"/>
      <c r="LX78" s="85">
        <f>データ!ED7</f>
        <v>18.3</v>
      </c>
      <c r="LY78" s="85"/>
      <c r="LZ78" s="85"/>
      <c r="MA78" s="85"/>
      <c r="MB78" s="85"/>
      <c r="MC78" s="85"/>
      <c r="MD78" s="85"/>
      <c r="ME78" s="85"/>
      <c r="MF78" s="85"/>
      <c r="MG78" s="85"/>
      <c r="MH78" s="85"/>
      <c r="MI78" s="85"/>
      <c r="MJ78" s="85"/>
      <c r="MK78" s="85"/>
      <c r="ML78" s="85">
        <f>データ!EE7</f>
        <v>11.9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x14ac:dyDescent="0.2">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x14ac:dyDescent="0.2">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x14ac:dyDescent="0.2">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x14ac:dyDescent="0.2">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x14ac:dyDescent="0.2">
      <c r="C83" s="2"/>
      <c r="BH83" s="2"/>
      <c r="GR83" s="2"/>
      <c r="IV83" s="2"/>
      <c r="LD83" s="2"/>
    </row>
    <row r="84" spans="1:387" x14ac:dyDescent="0.2">
      <c r="C84" s="2"/>
      <c r="BH84" s="2"/>
      <c r="GR84" s="2"/>
      <c r="IV84" s="2"/>
      <c r="LD84" s="2"/>
    </row>
    <row r="86" spans="1:387" hidden="1" x14ac:dyDescent="0.2">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2">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2">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SMAdK0NwqbrnvtTrnqQdNeek3WsEJ8dCS9zDmjxyPJxm72Wd6ik/rqmUSCms2XIkotVVkVYnAH5OiRrlfjJi0g==" saltValue="Bz13eDCF7g4zXATWHgwJq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2" x14ac:dyDescent="0.2"/>
  <cols>
    <col min="1" max="1" width="14.6640625" style="3" customWidth="1"/>
    <col min="2" max="112" width="11.88671875" style="3" customWidth="1"/>
    <col min="113" max="114" width="15.44140625" style="3" customWidth="1"/>
    <col min="115" max="135" width="11.88671875" style="3" customWidth="1"/>
    <col min="136" max="136" width="10.88671875" style="3" customWidth="1"/>
    <col min="137" max="146" width="11.88671875" style="3" customWidth="1"/>
    <col min="147" max="16384" width="9" style="3"/>
  </cols>
  <sheetData>
    <row r="1" spans="1:146" x14ac:dyDescent="0.2">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2">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2" customHeight="1" x14ac:dyDescent="0.2">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2">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2">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2">
      <c r="A6" s="40" t="s">
        <v>122</v>
      </c>
      <c r="B6" s="55">
        <f>B8</f>
        <v>2016</v>
      </c>
      <c r="C6" s="55">
        <f t="shared" ref="C6:X6" si="2">C8</f>
        <v>422070</v>
      </c>
      <c r="D6" s="55">
        <f t="shared" si="2"/>
        <v>47</v>
      </c>
      <c r="E6" s="55">
        <f t="shared" si="2"/>
        <v>11</v>
      </c>
      <c r="F6" s="55">
        <f t="shared" si="2"/>
        <v>1</v>
      </c>
      <c r="G6" s="55">
        <f t="shared" si="2"/>
        <v>2</v>
      </c>
      <c r="H6" s="55" t="str">
        <f>SUBSTITUTE(H8,"　","")</f>
        <v>長崎県平戸市</v>
      </c>
      <c r="I6" s="55" t="str">
        <f t="shared" si="2"/>
        <v>あづち大島いさりびの里</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1168</v>
      </c>
      <c r="R6" s="58">
        <f t="shared" si="2"/>
        <v>28</v>
      </c>
      <c r="S6" s="59">
        <f t="shared" si="2"/>
        <v>8268</v>
      </c>
      <c r="T6" s="60" t="str">
        <f t="shared" si="2"/>
        <v>利用料金制</v>
      </c>
      <c r="U6" s="56">
        <f t="shared" si="2"/>
        <v>0</v>
      </c>
      <c r="V6" s="60" t="str">
        <f t="shared" si="2"/>
        <v>無</v>
      </c>
      <c r="W6" s="61">
        <f t="shared" si="2"/>
        <v>73.7</v>
      </c>
      <c r="X6" s="60" t="str">
        <f t="shared" si="2"/>
        <v>無</v>
      </c>
      <c r="Y6" s="62">
        <f>IF(Y8="-",NA(),Y8)</f>
        <v>100</v>
      </c>
      <c r="Z6" s="62">
        <f t="shared" ref="Z6:AH6" si="3">IF(Z8="-",NA(),Z8)</f>
        <v>100</v>
      </c>
      <c r="AA6" s="62">
        <f t="shared" si="3"/>
        <v>100</v>
      </c>
      <c r="AB6" s="62">
        <f t="shared" si="3"/>
        <v>100</v>
      </c>
      <c r="AC6" s="62">
        <f t="shared" si="3"/>
        <v>100</v>
      </c>
      <c r="AD6" s="62">
        <f t="shared" si="3"/>
        <v>103.4</v>
      </c>
      <c r="AE6" s="62">
        <f t="shared" si="3"/>
        <v>107.3</v>
      </c>
      <c r="AF6" s="62">
        <f t="shared" si="3"/>
        <v>94.3</v>
      </c>
      <c r="AG6" s="62">
        <f t="shared" si="3"/>
        <v>95.5</v>
      </c>
      <c r="AH6" s="62">
        <f t="shared" si="3"/>
        <v>96.2</v>
      </c>
      <c r="AI6" s="62" t="str">
        <f>IF(AI8="-","【-】","【"&amp;SUBSTITUTE(TEXT(AI8,"#,##0.0"),"-","△")&amp;"】")</f>
        <v>【92.5】</v>
      </c>
      <c r="AJ6" s="62">
        <f>IF(AJ8="-",NA(),AJ8)</f>
        <v>99</v>
      </c>
      <c r="AK6" s="62">
        <f t="shared" ref="AK6:AS6" si="4">IF(AK8="-",NA(),AK8)</f>
        <v>100</v>
      </c>
      <c r="AL6" s="62">
        <f t="shared" si="4"/>
        <v>100</v>
      </c>
      <c r="AM6" s="62">
        <f t="shared" si="4"/>
        <v>99</v>
      </c>
      <c r="AN6" s="62">
        <f t="shared" si="4"/>
        <v>99</v>
      </c>
      <c r="AO6" s="62">
        <f t="shared" si="4"/>
        <v>31.3</v>
      </c>
      <c r="AP6" s="62">
        <f t="shared" si="4"/>
        <v>39.9</v>
      </c>
      <c r="AQ6" s="62">
        <f t="shared" si="4"/>
        <v>34.1</v>
      </c>
      <c r="AR6" s="62">
        <f t="shared" si="4"/>
        <v>35.299999999999997</v>
      </c>
      <c r="AS6" s="62">
        <f t="shared" si="4"/>
        <v>31.9</v>
      </c>
      <c r="AT6" s="62" t="str">
        <f>IF(AT8="-","【-】","【"&amp;SUBSTITUTE(TEXT(AT8,"#,##0.0"),"-","△")&amp;"】")</f>
        <v>【32.4】</v>
      </c>
      <c r="AU6" s="57">
        <f>IF(AU8="-",NA(),AU8)</f>
        <v>5635</v>
      </c>
      <c r="AV6" s="57">
        <f t="shared" ref="AV6:BD6" si="5">IF(AV8="-",NA(),AV8)</f>
        <v>5406</v>
      </c>
      <c r="AW6" s="57">
        <f t="shared" si="5"/>
        <v>6030</v>
      </c>
      <c r="AX6" s="57">
        <f t="shared" si="5"/>
        <v>5499</v>
      </c>
      <c r="AY6" s="57">
        <f t="shared" si="5"/>
        <v>5341</v>
      </c>
      <c r="AZ6" s="57">
        <f t="shared" si="5"/>
        <v>2452</v>
      </c>
      <c r="BA6" s="57">
        <f t="shared" si="5"/>
        <v>2114</v>
      </c>
      <c r="BB6" s="57">
        <f t="shared" si="5"/>
        <v>2284</v>
      </c>
      <c r="BC6" s="57">
        <f t="shared" si="5"/>
        <v>3043</v>
      </c>
      <c r="BD6" s="57">
        <f t="shared" si="5"/>
        <v>2401</v>
      </c>
      <c r="BE6" s="57" t="str">
        <f>IF(BE8="-","【-】","【"&amp;SUBSTITUTE(TEXT(BE8,"#,##0"),"-","△")&amp;"】")</f>
        <v>【7,439】</v>
      </c>
      <c r="BF6" s="62">
        <f>IF(BF8="-",NA(),BF8)</f>
        <v>19.3</v>
      </c>
      <c r="BG6" s="62">
        <f t="shared" ref="BG6:BO6" si="6">IF(BG8="-",NA(),BG8)</f>
        <v>24</v>
      </c>
      <c r="BH6" s="62">
        <f t="shared" si="6"/>
        <v>19.5</v>
      </c>
      <c r="BI6" s="62">
        <f t="shared" si="6"/>
        <v>20.8</v>
      </c>
      <c r="BJ6" s="62">
        <f t="shared" si="6"/>
        <v>22.8</v>
      </c>
      <c r="BK6" s="62">
        <f t="shared" si="6"/>
        <v>22.3</v>
      </c>
      <c r="BL6" s="62">
        <f t="shared" si="6"/>
        <v>22.2</v>
      </c>
      <c r="BM6" s="62">
        <f t="shared" si="6"/>
        <v>22</v>
      </c>
      <c r="BN6" s="62">
        <f t="shared" si="6"/>
        <v>22.6</v>
      </c>
      <c r="BO6" s="62">
        <f t="shared" si="6"/>
        <v>22.6</v>
      </c>
      <c r="BP6" s="62" t="str">
        <f>IF(BP8="-","【-】","【"&amp;SUBSTITUTE(TEXT(BP8,"#,##0.0"),"-","△")&amp;"】")</f>
        <v>【20.7】</v>
      </c>
      <c r="BQ6" s="62">
        <f>IF(BQ8="-",NA(),BQ8)</f>
        <v>70</v>
      </c>
      <c r="BR6" s="62">
        <f t="shared" ref="BR6:BZ6" si="7">IF(BR8="-",NA(),BR8)</f>
        <v>64</v>
      </c>
      <c r="BS6" s="62">
        <f t="shared" si="7"/>
        <v>69</v>
      </c>
      <c r="BT6" s="62">
        <f t="shared" si="7"/>
        <v>69</v>
      </c>
      <c r="BU6" s="62">
        <f t="shared" si="7"/>
        <v>65</v>
      </c>
      <c r="BV6" s="62">
        <f t="shared" si="7"/>
        <v>35.1</v>
      </c>
      <c r="BW6" s="62">
        <f t="shared" si="7"/>
        <v>35.5</v>
      </c>
      <c r="BX6" s="62">
        <f t="shared" si="7"/>
        <v>36</v>
      </c>
      <c r="BY6" s="62">
        <f t="shared" si="7"/>
        <v>35.799999999999997</v>
      </c>
      <c r="BZ6" s="62">
        <f t="shared" si="7"/>
        <v>37.299999999999997</v>
      </c>
      <c r="CA6" s="62" t="str">
        <f>IF(CA8="-","【-】","【"&amp;SUBSTITUTE(TEXT(CA8,"#,##0.0"),"-","△")&amp;"】")</f>
        <v>【38.3】</v>
      </c>
      <c r="CB6" s="62">
        <f>IF(CB8="-",NA(),CB8)</f>
        <v>-28</v>
      </c>
      <c r="CC6" s="62">
        <f t="shared" ref="CC6:CK6" si="8">IF(CC8="-",NA(),CC8)</f>
        <v>-25</v>
      </c>
      <c r="CD6" s="62">
        <f t="shared" si="8"/>
        <v>-30</v>
      </c>
      <c r="CE6" s="62">
        <f t="shared" si="8"/>
        <v>-30</v>
      </c>
      <c r="CF6" s="62">
        <f t="shared" si="8"/>
        <v>-32</v>
      </c>
      <c r="CG6" s="62">
        <f t="shared" si="8"/>
        <v>-64.2</v>
      </c>
      <c r="CH6" s="62">
        <f t="shared" si="8"/>
        <v>-1656.9</v>
      </c>
      <c r="CI6" s="62">
        <f t="shared" si="8"/>
        <v>-14</v>
      </c>
      <c r="CJ6" s="62">
        <f t="shared" si="8"/>
        <v>-12.3</v>
      </c>
      <c r="CK6" s="62">
        <f t="shared" si="8"/>
        <v>-13.3</v>
      </c>
      <c r="CL6" s="62" t="str">
        <f>IF(CL8="-","【-】","【"&amp;SUBSTITUTE(TEXT(CL8,"#,##0.0"),"-","△")&amp;"】")</f>
        <v>【△17.9】</v>
      </c>
      <c r="CM6" s="57">
        <f>IF(CM8="-",NA(),CM8)</f>
        <v>-11130</v>
      </c>
      <c r="CN6" s="57">
        <f t="shared" ref="CN6:CV6" si="9">IF(CN8="-",NA(),CN8)</f>
        <v>-13233</v>
      </c>
      <c r="CO6" s="57">
        <f t="shared" si="9"/>
        <v>-11987</v>
      </c>
      <c r="CP6" s="57">
        <f t="shared" si="9"/>
        <v>-11664</v>
      </c>
      <c r="CQ6" s="57">
        <f t="shared" si="9"/>
        <v>-12424</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176796</v>
      </c>
      <c r="DJ6" s="58">
        <f t="shared" si="10"/>
        <v>20543</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2.9999999999999997E-4</v>
      </c>
      <c r="EH6" s="63">
        <f t="shared" ref="EH6:EP6" si="12">IF(EH8="-",NA(),EH8)</f>
        <v>2.9999999999999997E-4</v>
      </c>
      <c r="EI6" s="63">
        <f t="shared" si="12"/>
        <v>2.9999999999999997E-4</v>
      </c>
      <c r="EJ6" s="63">
        <f t="shared" si="12"/>
        <v>2.0000000000000001E-4</v>
      </c>
      <c r="EK6" s="63">
        <f t="shared" si="12"/>
        <v>2.9999999999999997E-4</v>
      </c>
      <c r="EL6" s="63">
        <f t="shared" si="12"/>
        <v>4.4999999999999998E-2</v>
      </c>
      <c r="EM6" s="63">
        <f t="shared" si="12"/>
        <v>3.9399999999999998E-2</v>
      </c>
      <c r="EN6" s="63">
        <f t="shared" si="12"/>
        <v>3.8600000000000002E-2</v>
      </c>
      <c r="EO6" s="63">
        <f t="shared" si="12"/>
        <v>2.7E-2</v>
      </c>
      <c r="EP6" s="63">
        <f t="shared" si="12"/>
        <v>2.8899999999999999E-2</v>
      </c>
    </row>
    <row r="7" spans="1:146" s="64" customFormat="1" x14ac:dyDescent="0.2">
      <c r="A7" s="40" t="s">
        <v>124</v>
      </c>
      <c r="B7" s="55">
        <f t="shared" ref="B7:X7" si="13">B8</f>
        <v>2016</v>
      </c>
      <c r="C7" s="55">
        <f t="shared" si="13"/>
        <v>422070</v>
      </c>
      <c r="D7" s="55">
        <f t="shared" si="13"/>
        <v>47</v>
      </c>
      <c r="E7" s="55">
        <f t="shared" si="13"/>
        <v>11</v>
      </c>
      <c r="F7" s="55">
        <f t="shared" si="13"/>
        <v>1</v>
      </c>
      <c r="G7" s="55">
        <f t="shared" si="13"/>
        <v>2</v>
      </c>
      <c r="H7" s="55" t="str">
        <f t="shared" si="13"/>
        <v>長崎県　平戸市</v>
      </c>
      <c r="I7" s="55" t="str">
        <f t="shared" si="13"/>
        <v>あづち大島いさりびの里</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1168</v>
      </c>
      <c r="R7" s="58">
        <f t="shared" si="13"/>
        <v>28</v>
      </c>
      <c r="S7" s="59">
        <f t="shared" si="13"/>
        <v>8268</v>
      </c>
      <c r="T7" s="60" t="str">
        <f t="shared" si="13"/>
        <v>利用料金制</v>
      </c>
      <c r="U7" s="56">
        <f t="shared" si="13"/>
        <v>0</v>
      </c>
      <c r="V7" s="60" t="str">
        <f t="shared" si="13"/>
        <v>無</v>
      </c>
      <c r="W7" s="61">
        <f t="shared" si="13"/>
        <v>73.7</v>
      </c>
      <c r="X7" s="60" t="str">
        <f t="shared" si="13"/>
        <v>無</v>
      </c>
      <c r="Y7" s="62">
        <f>Y8</f>
        <v>100</v>
      </c>
      <c r="Z7" s="62">
        <f t="shared" ref="Z7:AH7" si="14">Z8</f>
        <v>100</v>
      </c>
      <c r="AA7" s="62">
        <f t="shared" si="14"/>
        <v>100</v>
      </c>
      <c r="AB7" s="62">
        <f t="shared" si="14"/>
        <v>100</v>
      </c>
      <c r="AC7" s="62">
        <f t="shared" si="14"/>
        <v>100</v>
      </c>
      <c r="AD7" s="62">
        <f t="shared" si="14"/>
        <v>103.4</v>
      </c>
      <c r="AE7" s="62">
        <f t="shared" si="14"/>
        <v>107.3</v>
      </c>
      <c r="AF7" s="62">
        <f t="shared" si="14"/>
        <v>94.3</v>
      </c>
      <c r="AG7" s="62">
        <f t="shared" si="14"/>
        <v>95.5</v>
      </c>
      <c r="AH7" s="62">
        <f t="shared" si="14"/>
        <v>96.2</v>
      </c>
      <c r="AI7" s="62"/>
      <c r="AJ7" s="62">
        <f>AJ8</f>
        <v>99</v>
      </c>
      <c r="AK7" s="62">
        <f t="shared" ref="AK7:AS7" si="15">AK8</f>
        <v>100</v>
      </c>
      <c r="AL7" s="62">
        <f t="shared" si="15"/>
        <v>100</v>
      </c>
      <c r="AM7" s="62">
        <f t="shared" si="15"/>
        <v>99</v>
      </c>
      <c r="AN7" s="62">
        <f t="shared" si="15"/>
        <v>99</v>
      </c>
      <c r="AO7" s="62">
        <f t="shared" si="15"/>
        <v>31.3</v>
      </c>
      <c r="AP7" s="62">
        <f t="shared" si="15"/>
        <v>39.9</v>
      </c>
      <c r="AQ7" s="62">
        <f t="shared" si="15"/>
        <v>34.1</v>
      </c>
      <c r="AR7" s="62">
        <f t="shared" si="15"/>
        <v>35.299999999999997</v>
      </c>
      <c r="AS7" s="62">
        <f t="shared" si="15"/>
        <v>31.9</v>
      </c>
      <c r="AT7" s="62"/>
      <c r="AU7" s="57">
        <f>AU8</f>
        <v>5635</v>
      </c>
      <c r="AV7" s="57">
        <f t="shared" ref="AV7:BD7" si="16">AV8</f>
        <v>5406</v>
      </c>
      <c r="AW7" s="57">
        <f t="shared" si="16"/>
        <v>6030</v>
      </c>
      <c r="AX7" s="57">
        <f t="shared" si="16"/>
        <v>5499</v>
      </c>
      <c r="AY7" s="57">
        <f t="shared" si="16"/>
        <v>5341</v>
      </c>
      <c r="AZ7" s="57">
        <f t="shared" si="16"/>
        <v>2452</v>
      </c>
      <c r="BA7" s="57">
        <f t="shared" si="16"/>
        <v>2114</v>
      </c>
      <c r="BB7" s="57">
        <f t="shared" si="16"/>
        <v>2284</v>
      </c>
      <c r="BC7" s="57">
        <f t="shared" si="16"/>
        <v>3043</v>
      </c>
      <c r="BD7" s="57">
        <f t="shared" si="16"/>
        <v>2401</v>
      </c>
      <c r="BE7" s="57"/>
      <c r="BF7" s="62">
        <f>BF8</f>
        <v>19.3</v>
      </c>
      <c r="BG7" s="62">
        <f t="shared" ref="BG7:BO7" si="17">BG8</f>
        <v>24</v>
      </c>
      <c r="BH7" s="62">
        <f t="shared" si="17"/>
        <v>19.5</v>
      </c>
      <c r="BI7" s="62">
        <f t="shared" si="17"/>
        <v>20.8</v>
      </c>
      <c r="BJ7" s="62">
        <f t="shared" si="17"/>
        <v>22.8</v>
      </c>
      <c r="BK7" s="62">
        <f t="shared" si="17"/>
        <v>22.3</v>
      </c>
      <c r="BL7" s="62">
        <f t="shared" si="17"/>
        <v>22.2</v>
      </c>
      <c r="BM7" s="62">
        <f t="shared" si="17"/>
        <v>22</v>
      </c>
      <c r="BN7" s="62">
        <f t="shared" si="17"/>
        <v>22.6</v>
      </c>
      <c r="BO7" s="62">
        <f t="shared" si="17"/>
        <v>22.6</v>
      </c>
      <c r="BP7" s="62"/>
      <c r="BQ7" s="62">
        <f>BQ8</f>
        <v>70</v>
      </c>
      <c r="BR7" s="62">
        <f t="shared" ref="BR7:BZ7" si="18">BR8</f>
        <v>64</v>
      </c>
      <c r="BS7" s="62">
        <f t="shared" si="18"/>
        <v>69</v>
      </c>
      <c r="BT7" s="62">
        <f t="shared" si="18"/>
        <v>69</v>
      </c>
      <c r="BU7" s="62">
        <f t="shared" si="18"/>
        <v>65</v>
      </c>
      <c r="BV7" s="62">
        <f t="shared" si="18"/>
        <v>35.1</v>
      </c>
      <c r="BW7" s="62">
        <f t="shared" si="18"/>
        <v>35.5</v>
      </c>
      <c r="BX7" s="62">
        <f t="shared" si="18"/>
        <v>36</v>
      </c>
      <c r="BY7" s="62">
        <f t="shared" si="18"/>
        <v>35.799999999999997</v>
      </c>
      <c r="BZ7" s="62">
        <f t="shared" si="18"/>
        <v>37.299999999999997</v>
      </c>
      <c r="CA7" s="62"/>
      <c r="CB7" s="62">
        <f>CB8</f>
        <v>-28</v>
      </c>
      <c r="CC7" s="62">
        <f t="shared" ref="CC7:CK7" si="19">CC8</f>
        <v>-25</v>
      </c>
      <c r="CD7" s="62">
        <f t="shared" si="19"/>
        <v>-30</v>
      </c>
      <c r="CE7" s="62">
        <f t="shared" si="19"/>
        <v>-30</v>
      </c>
      <c r="CF7" s="62">
        <f t="shared" si="19"/>
        <v>-32</v>
      </c>
      <c r="CG7" s="62">
        <f t="shared" si="19"/>
        <v>-64.2</v>
      </c>
      <c r="CH7" s="62">
        <f t="shared" si="19"/>
        <v>-1656.9</v>
      </c>
      <c r="CI7" s="62">
        <f t="shared" si="19"/>
        <v>-14</v>
      </c>
      <c r="CJ7" s="62">
        <f t="shared" si="19"/>
        <v>-12.3</v>
      </c>
      <c r="CK7" s="62">
        <f t="shared" si="19"/>
        <v>-13.3</v>
      </c>
      <c r="CL7" s="62"/>
      <c r="CM7" s="57">
        <f>CM8</f>
        <v>-11130</v>
      </c>
      <c r="CN7" s="57">
        <f t="shared" ref="CN7:CV7" si="20">CN8</f>
        <v>-13233</v>
      </c>
      <c r="CO7" s="57">
        <f t="shared" si="20"/>
        <v>-11987</v>
      </c>
      <c r="CP7" s="57">
        <f t="shared" si="20"/>
        <v>-11664</v>
      </c>
      <c r="CQ7" s="57">
        <f t="shared" si="20"/>
        <v>-12424</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f>DI8</f>
        <v>176796</v>
      </c>
      <c r="DJ7" s="58">
        <f>DJ8</f>
        <v>20543</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2">
      <c r="A8" s="40"/>
      <c r="B8" s="65">
        <v>2016</v>
      </c>
      <c r="C8" s="65">
        <v>422070</v>
      </c>
      <c r="D8" s="65">
        <v>47</v>
      </c>
      <c r="E8" s="65">
        <v>11</v>
      </c>
      <c r="F8" s="65">
        <v>1</v>
      </c>
      <c r="G8" s="65">
        <v>2</v>
      </c>
      <c r="H8" s="65" t="s">
        <v>126</v>
      </c>
      <c r="I8" s="65" t="s">
        <v>127</v>
      </c>
      <c r="J8" s="65" t="s">
        <v>128</v>
      </c>
      <c r="K8" s="65" t="s">
        <v>129</v>
      </c>
      <c r="L8" s="65" t="s">
        <v>130</v>
      </c>
      <c r="M8" s="65" t="s">
        <v>131</v>
      </c>
      <c r="N8" s="65"/>
      <c r="O8" s="66" t="s">
        <v>132</v>
      </c>
      <c r="P8" s="66" t="s">
        <v>132</v>
      </c>
      <c r="Q8" s="67">
        <v>1168</v>
      </c>
      <c r="R8" s="67">
        <v>28</v>
      </c>
      <c r="S8" s="68">
        <v>8268</v>
      </c>
      <c r="T8" s="69" t="s">
        <v>133</v>
      </c>
      <c r="U8" s="66">
        <v>0</v>
      </c>
      <c r="V8" s="69" t="s">
        <v>134</v>
      </c>
      <c r="W8" s="70">
        <v>73.7</v>
      </c>
      <c r="X8" s="69" t="s">
        <v>134</v>
      </c>
      <c r="Y8" s="71">
        <v>100</v>
      </c>
      <c r="Z8" s="71">
        <v>100</v>
      </c>
      <c r="AA8" s="71">
        <v>100</v>
      </c>
      <c r="AB8" s="71">
        <v>100</v>
      </c>
      <c r="AC8" s="71">
        <v>100</v>
      </c>
      <c r="AD8" s="71">
        <v>103.4</v>
      </c>
      <c r="AE8" s="71">
        <v>107.3</v>
      </c>
      <c r="AF8" s="71">
        <v>94.3</v>
      </c>
      <c r="AG8" s="71">
        <v>95.5</v>
      </c>
      <c r="AH8" s="71">
        <v>96.2</v>
      </c>
      <c r="AI8" s="71">
        <v>92.5</v>
      </c>
      <c r="AJ8" s="71">
        <v>99</v>
      </c>
      <c r="AK8" s="71">
        <v>100</v>
      </c>
      <c r="AL8" s="71">
        <v>100</v>
      </c>
      <c r="AM8" s="71">
        <v>99</v>
      </c>
      <c r="AN8" s="71">
        <v>99</v>
      </c>
      <c r="AO8" s="71">
        <v>31.3</v>
      </c>
      <c r="AP8" s="71">
        <v>39.9</v>
      </c>
      <c r="AQ8" s="71">
        <v>34.1</v>
      </c>
      <c r="AR8" s="71">
        <v>35.299999999999997</v>
      </c>
      <c r="AS8" s="71">
        <v>31.9</v>
      </c>
      <c r="AT8" s="71">
        <v>32.4</v>
      </c>
      <c r="AU8" s="72">
        <v>5635</v>
      </c>
      <c r="AV8" s="72">
        <v>5406</v>
      </c>
      <c r="AW8" s="72">
        <v>6030</v>
      </c>
      <c r="AX8" s="72">
        <v>5499</v>
      </c>
      <c r="AY8" s="72">
        <v>5341</v>
      </c>
      <c r="AZ8" s="72">
        <v>2452</v>
      </c>
      <c r="BA8" s="72">
        <v>2114</v>
      </c>
      <c r="BB8" s="72">
        <v>2284</v>
      </c>
      <c r="BC8" s="72">
        <v>3043</v>
      </c>
      <c r="BD8" s="72">
        <v>2401</v>
      </c>
      <c r="BE8" s="72">
        <v>7439</v>
      </c>
      <c r="BF8" s="71">
        <v>19.3</v>
      </c>
      <c r="BG8" s="71">
        <v>24</v>
      </c>
      <c r="BH8" s="71">
        <v>19.5</v>
      </c>
      <c r="BI8" s="71">
        <v>20.8</v>
      </c>
      <c r="BJ8" s="71">
        <v>22.8</v>
      </c>
      <c r="BK8" s="71">
        <v>22.3</v>
      </c>
      <c r="BL8" s="71">
        <v>22.2</v>
      </c>
      <c r="BM8" s="71">
        <v>22</v>
      </c>
      <c r="BN8" s="71">
        <v>22.6</v>
      </c>
      <c r="BO8" s="71">
        <v>22.6</v>
      </c>
      <c r="BP8" s="71">
        <v>20.7</v>
      </c>
      <c r="BQ8" s="71">
        <v>70</v>
      </c>
      <c r="BR8" s="71">
        <v>64</v>
      </c>
      <c r="BS8" s="71">
        <v>69</v>
      </c>
      <c r="BT8" s="71">
        <v>69</v>
      </c>
      <c r="BU8" s="71">
        <v>65</v>
      </c>
      <c r="BV8" s="71">
        <v>35.1</v>
      </c>
      <c r="BW8" s="71">
        <v>35.5</v>
      </c>
      <c r="BX8" s="71">
        <v>36</v>
      </c>
      <c r="BY8" s="71">
        <v>35.799999999999997</v>
      </c>
      <c r="BZ8" s="71">
        <v>37.299999999999997</v>
      </c>
      <c r="CA8" s="71">
        <v>38.299999999999997</v>
      </c>
      <c r="CB8" s="71">
        <v>-28</v>
      </c>
      <c r="CC8" s="71">
        <v>-25</v>
      </c>
      <c r="CD8" s="71">
        <v>-30</v>
      </c>
      <c r="CE8" s="73">
        <v>-30</v>
      </c>
      <c r="CF8" s="73">
        <v>-32</v>
      </c>
      <c r="CG8" s="71">
        <v>-64.2</v>
      </c>
      <c r="CH8" s="71">
        <v>-1656.9</v>
      </c>
      <c r="CI8" s="71">
        <v>-14</v>
      </c>
      <c r="CJ8" s="71">
        <v>-12.3</v>
      </c>
      <c r="CK8" s="71">
        <v>-13.3</v>
      </c>
      <c r="CL8" s="71">
        <v>-17.899999999999999</v>
      </c>
      <c r="CM8" s="72">
        <v>-11130</v>
      </c>
      <c r="CN8" s="72">
        <v>-13233</v>
      </c>
      <c r="CO8" s="72">
        <v>-11987</v>
      </c>
      <c r="CP8" s="72">
        <v>-11664</v>
      </c>
      <c r="CQ8" s="72">
        <v>-12424</v>
      </c>
      <c r="CR8" s="72">
        <v>-4003</v>
      </c>
      <c r="CS8" s="72">
        <v>-4441</v>
      </c>
      <c r="CT8" s="72">
        <v>-5233</v>
      </c>
      <c r="CU8" s="72">
        <v>-10636</v>
      </c>
      <c r="CV8" s="72">
        <v>-9903</v>
      </c>
      <c r="CW8" s="72">
        <v>-8789</v>
      </c>
      <c r="CX8" s="71" t="s">
        <v>135</v>
      </c>
      <c r="CY8" s="71" t="s">
        <v>135</v>
      </c>
      <c r="CZ8" s="71" t="s">
        <v>135</v>
      </c>
      <c r="DA8" s="71" t="s">
        <v>135</v>
      </c>
      <c r="DB8" s="71" t="s">
        <v>135</v>
      </c>
      <c r="DC8" s="71" t="s">
        <v>135</v>
      </c>
      <c r="DD8" s="71" t="s">
        <v>135</v>
      </c>
      <c r="DE8" s="71" t="s">
        <v>135</v>
      </c>
      <c r="DF8" s="71" t="s">
        <v>135</v>
      </c>
      <c r="DG8" s="71" t="s">
        <v>135</v>
      </c>
      <c r="DH8" s="71" t="s">
        <v>135</v>
      </c>
      <c r="DI8" s="67">
        <v>176796</v>
      </c>
      <c r="DJ8" s="67">
        <v>20543</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41.7</v>
      </c>
      <c r="EB8" s="71">
        <v>46.8</v>
      </c>
      <c r="EC8" s="71">
        <v>31</v>
      </c>
      <c r="ED8" s="71">
        <v>18.3</v>
      </c>
      <c r="EE8" s="71">
        <v>11.9</v>
      </c>
      <c r="EF8" s="71">
        <v>38.700000000000003</v>
      </c>
      <c r="EG8" s="74">
        <v>2.9999999999999997E-4</v>
      </c>
      <c r="EH8" s="75">
        <v>2.9999999999999997E-4</v>
      </c>
      <c r="EI8" s="75">
        <v>2.9999999999999997E-4</v>
      </c>
      <c r="EJ8" s="75">
        <v>2.0000000000000001E-4</v>
      </c>
      <c r="EK8" s="75">
        <v>2.9999999999999997E-4</v>
      </c>
      <c r="EL8" s="75">
        <v>4.4999999999999998E-2</v>
      </c>
      <c r="EM8" s="75">
        <v>3.9399999999999998E-2</v>
      </c>
      <c r="EN8" s="75">
        <v>3.8600000000000002E-2</v>
      </c>
      <c r="EO8" s="75">
        <v>2.7E-2</v>
      </c>
      <c r="EP8" s="75">
        <v>2.8899999999999999E-2</v>
      </c>
    </row>
    <row r="9" spans="1:146" x14ac:dyDescent="0.2">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2">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2">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2">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2">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2">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2">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2">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2">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2">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2">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2">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篠崎 紀子</cp:lastModifiedBy>
  <dcterms:created xsi:type="dcterms:W3CDTF">2018-02-09T01:43:15Z</dcterms:created>
  <dcterms:modified xsi:type="dcterms:W3CDTF">2018-03-09T04:50:41Z</dcterms:modified>
  <cp:category/>
</cp:coreProperties>
</file>