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<sst xmlns="http://schemas.openxmlformats.org/spreadsheetml/2006/main" count="237" uniqueCount="124">
  <si>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</si>
  <si>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</si>
  <si>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</si>
  <si>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</si>
  <si>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</si>
  <si>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</si>
  <si>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</si>
  <si>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</si>
  <si>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</si>
  <si>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</si>
  <si>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</si>
  <si>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</si>
  <si>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</si>
  <si>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</si>
  <si>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</si>
  <si>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</si>
  <si>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</si>
  <si>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</si>
  <si>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</si>
  <si>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</si>
  <si>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</si>
  <si>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</si>
  <si>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</si>
  <si>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</si>
  <si>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</si>
  <si>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</si>
  <si>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</si>
  <si>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</si>
  <si>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</si>
  <si>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</si>
  <si>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</si>
  <si>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</si>
  <si>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</si>
  <si>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</si>
  <si>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</si>
  <si>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</si>
  <si>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</si>
  <si>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</si>
  <si>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</si>
  <si>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</si>
  <si>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</si>
  <si>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</si>
  <si>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</si>
  <si>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</si>
  <si>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</si>
  <si>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</si>
  <si>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</si>
  <si>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</si>
  <si>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</si>
  <si>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</si>
  <si>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</si>
  <si>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</si>
  <si>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</si>
  <si>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</si>
  <si>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</si>
  <si>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</si>
  <si>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</si>
  <si>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</si>
  <si>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</si>
  <si>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</si>
  <si>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</si>
  <si>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</si>
  <si>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</si>
  <si>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</si>
  <si>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</si>
  <si>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</si>
  <si>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</si>
  <si>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</si>
  <si>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</si>
  <si>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</si>
  <si>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</si>
  <si>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</si>
  <si>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</si>
  <si>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</si>
  <si>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</si>
  <si>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</si>
  <si>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</si>
  <si>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</si>
  <si>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</si>
  <si>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</si>
  <si>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</si>
  <si>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</si>
  <si>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</si>
  <si>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</si>
  <si>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</si>
  <si>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</si>
  <si>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</si>
  <si>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</si>
  <si>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</si>
  <si>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</si>
  <si>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</si>
  <si>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</si>
  <si>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</si>
  <si>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</si>
  <si>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</si>
  <si>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</si>
  <si>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</si>
  <si>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</si>
  <si>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</si>
  <si>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</si>
  <si>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</si>
  <si>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</si>
  <si>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</si>
  <si>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</si>
  <si>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</si>
  <si>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</si>
  <si>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</si>
  <si>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</si>
  <si>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新上五島町</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</si>
  <si>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</si>
  <si>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</si>
  <si>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</si>
  <si>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</si>
  <si>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</si>
  <si>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</si>
  <si>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</si>
  <si>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</si>
  <si>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</si>
  <si>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</si>
  <si>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</si>
  <si>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水道事業の経営改善に向けて、料金回収率を上げると共に維持管理の見直しによるコスト削減と、漏水調査に基づく有収率の向上を目指す。また、管路の計画的な更新を行い、老朽化対策を図る。
　平成２９年度には、簡易水道会計から上水道会計への移行がなされるため、独立採算制を原則とした更なる経営改善を実施する必要がある。</t>
    <phoneticPr fontId="4"/>
  </si>
  <si>
    <t>　本町は、離島という地理的条件から、集落が点在している。このため、給水区域が広く、必然的に管路延長も長くなっている。
　管路の更新については、計画的に実施している状況ではあるが、予算にも限度があり思うように進捗していないため、老朽化が著しい。
　平成２９年度には、簡易水道会計から上水道会計への移行がなされるが、移行後は国庫補助事業の要件が厳しくなり、また、交付税措置の有利な起債の借入れができなくなるため、更なる投資経費の制限が見込まれ、老朽化が一層進むことが予想される。そのため、移行前の最終年度である平成28年度には例年より建設事業費を増額して実施しており、管路更新率も一時的に増加している。</t>
    <rPh sb="242" eb="244">
      <t>イコウ</t>
    </rPh>
    <rPh sb="244" eb="245">
      <t>マエ</t>
    </rPh>
    <rPh sb="246" eb="248">
      <t>サイシュウ</t>
    </rPh>
    <rPh sb="248" eb="250">
      <t>ネンド</t>
    </rPh>
    <rPh sb="253" eb="255">
      <t>ヘイセイ</t>
    </rPh>
    <rPh sb="257" eb="259">
      <t>ネンド</t>
    </rPh>
    <rPh sb="261" eb="263">
      <t>レイネン</t>
    </rPh>
    <rPh sb="265" eb="267">
      <t>ケンセツ</t>
    </rPh>
    <rPh sb="267" eb="270">
      <t>ジギョウヒ</t>
    </rPh>
    <rPh sb="271" eb="273">
      <t>ゾウガク</t>
    </rPh>
    <rPh sb="275" eb="277">
      <t>ジッシ</t>
    </rPh>
    <rPh sb="282" eb="284">
      <t>カンロ</t>
    </rPh>
    <rPh sb="284" eb="286">
      <t>コウシン</t>
    </rPh>
    <rPh sb="286" eb="287">
      <t>リツ</t>
    </rPh>
    <rPh sb="288" eb="291">
      <t>イチジテキ</t>
    </rPh>
    <rPh sb="292" eb="294">
      <t>ゾウカ</t>
    </rPh>
    <phoneticPr fontId="4"/>
  </si>
  <si>
    <t>自治体職員</t>
    <rPh sb="0" eb="3">
      <t>ジチタイ</t>
    </rPh>
    <rPh sb="3" eb="5">
      <t>ショクイン</t>
    </rPh>
    <phoneticPr fontId="4"/>
  </si>
  <si>
    <r>
      <t>　</t>
    </r>
    <r>
      <rPr>
        <strike/>
        <sz val="9"/>
        <color theme="1"/>
        <rFont val="ＭＳ ゴシック"/>
        <family val="3"/>
        <charset val="128"/>
      </rPr>
      <t xml:space="preserve">本町における簡易水道事業の経営の健全性については、
</t>
    </r>
    <r>
      <rPr>
        <sz val="9"/>
        <color theme="1"/>
        <rFont val="ＭＳ ゴシック"/>
        <family val="3"/>
        <charset val="128"/>
      </rPr>
      <t>①収益的収支比率
　</t>
    </r>
    <r>
      <rPr>
        <sz val="9"/>
        <color rgb="FFFF0000"/>
        <rFont val="ＭＳ ゴシック"/>
        <family val="3"/>
        <charset val="128"/>
      </rPr>
      <t>例年収支は赤字で、H28年度は改善したものの、これは打切決算に伴う</t>
    </r>
    <r>
      <rPr>
        <sz val="9"/>
        <color theme="1"/>
        <rFont val="ＭＳ ゴシック"/>
        <family val="3"/>
        <charset val="128"/>
      </rPr>
      <t>一般会計からの</t>
    </r>
    <r>
      <rPr>
        <sz val="9"/>
        <color rgb="FFFF0000"/>
        <rFont val="ＭＳ ゴシック"/>
        <family val="3"/>
        <charset val="128"/>
      </rPr>
      <t>繰出金</t>
    </r>
    <r>
      <rPr>
        <sz val="9"/>
        <color theme="1"/>
        <rFont val="ＭＳ ゴシック"/>
        <family val="3"/>
        <charset val="128"/>
      </rPr>
      <t>が大きな割合を占めており、</t>
    </r>
    <r>
      <rPr>
        <sz val="9"/>
        <color rgb="FFFF0000"/>
        <rFont val="ＭＳ ゴシック"/>
        <family val="3"/>
        <charset val="128"/>
      </rPr>
      <t>経営改善に向けた取組みが必要な状況</t>
    </r>
    <r>
      <rPr>
        <sz val="9"/>
        <color rgb="FF0070C0"/>
        <rFont val="ＭＳ ゴシック"/>
        <family val="3"/>
        <charset val="128"/>
      </rPr>
      <t>である</t>
    </r>
    <r>
      <rPr>
        <sz val="9"/>
        <color rgb="FFFF0000"/>
        <rFont val="ＭＳ ゴシック"/>
        <family val="3"/>
        <charset val="128"/>
      </rPr>
      <t>。</t>
    </r>
    <r>
      <rPr>
        <sz val="9"/>
        <color theme="1"/>
        <rFont val="ＭＳ ゴシック"/>
        <family val="3"/>
        <charset val="128"/>
      </rPr>
      <t xml:space="preserve">
④</t>
    </r>
    <r>
      <rPr>
        <sz val="9"/>
        <rFont val="ＭＳ ゴシック"/>
        <family val="3"/>
        <charset val="128"/>
      </rPr>
      <t>企業債残高対給水収益比率
　企業債残高はわずかながら減ってきてはいるものの、</t>
    </r>
    <r>
      <rPr>
        <sz val="9"/>
        <color rgb="FF0070C0"/>
        <rFont val="ＭＳ ゴシック"/>
        <family val="3"/>
        <charset val="128"/>
      </rPr>
      <t>更なる経営改善を図っていく必要がある。なお、打切決算に伴う給水収益決算額減少の影響により指標は増加しているが、地方債現在高は減少傾向にある。</t>
    </r>
    <r>
      <rPr>
        <sz val="9"/>
        <color theme="1"/>
        <rFont val="ＭＳ ゴシック"/>
        <family val="3"/>
        <charset val="128"/>
      </rPr>
      <t xml:space="preserve">
⑤料金回収率
　現年分に加え滞納分料金の回収も行っているが、それでも７０％前後と低く、</t>
    </r>
    <r>
      <rPr>
        <sz val="9"/>
        <color rgb="FFFF0000"/>
        <rFont val="ＭＳ ゴシック"/>
        <family val="3"/>
        <charset val="128"/>
      </rPr>
      <t>繰</t>
    </r>
    <r>
      <rPr>
        <sz val="9"/>
        <color theme="1"/>
        <rFont val="ＭＳ ゴシック"/>
        <family val="3"/>
        <charset val="128"/>
      </rPr>
      <t>出金により収入不足を補填している状況にある。特に平成２８年度決算においては、上水道移行に伴う打切決算のため、４月以降収入予定の水道料金が一部未収入扱いとなっており、当該数値は例年より低い水準となってなっている。
⑥給水原価
　</t>
    </r>
    <r>
      <rPr>
        <strike/>
        <sz val="9"/>
        <color theme="1"/>
        <rFont val="ＭＳ ゴシック"/>
        <family val="3"/>
        <charset val="128"/>
      </rPr>
      <t>本町簡易水道においては、給水原価から水道料金が決まっておらず、近隣市町村の状況を勘案しながら決定している状況にあり、</t>
    </r>
    <r>
      <rPr>
        <sz val="9"/>
        <color rgb="FF0070C0"/>
        <rFont val="ＭＳ ゴシック"/>
        <family val="3"/>
        <charset val="128"/>
      </rPr>
      <t>給水原価は地理的不利な条件により類似団体よりも高く、年間総有収水量の減少などの理由により年々増加傾向にあるため、</t>
    </r>
    <r>
      <rPr>
        <sz val="9"/>
        <color theme="1"/>
        <rFont val="ＭＳ ゴシック"/>
        <family val="3"/>
        <charset val="128"/>
      </rPr>
      <t>健全経営のためには、更なる投資の効率化や維持管理費用の削減といった経営改善が必須である。
⑦施設利用率
　本町は、小規模の簡易水道１４、飲料水供給施設１を有しているが、平成２９年度から一つの上水道に統合され、事業規模は現在給水人口１９，０００人前後となる見込である。しかしながら、小規模集落が島内各地に点在しているため、一部施設を除き、需要密度が低く、給水区域も広いことから、施設利用率は６０％前後と悪い。
⑧有収率
　有収率についても、地形的条件並びに管路の老朽化から７０％前後と低い傾向にある。</t>
    </r>
    <rPh sb="37" eb="39">
      <t>レイネン</t>
    </rPh>
    <rPh sb="39" eb="41">
      <t>シュウシ</t>
    </rPh>
    <rPh sb="42" eb="44">
      <t>アカジ</t>
    </rPh>
    <rPh sb="49" eb="51">
      <t>ネンド</t>
    </rPh>
    <rPh sb="52" eb="54">
      <t>カイゼン</t>
    </rPh>
    <rPh sb="63" eb="65">
      <t>ウチキ</t>
    </rPh>
    <rPh sb="65" eb="67">
      <t>ケッサン</t>
    </rPh>
    <rPh sb="68" eb="69">
      <t>トモナ</t>
    </rPh>
    <rPh sb="77" eb="78">
      <t>ク</t>
    </rPh>
    <rPh sb="93" eb="95">
      <t>ケイエイ</t>
    </rPh>
    <rPh sb="95" eb="97">
      <t>カイゼン</t>
    </rPh>
    <rPh sb="98" eb="99">
      <t>ム</t>
    </rPh>
    <rPh sb="101" eb="103">
      <t>トリク</t>
    </rPh>
    <rPh sb="105" eb="107">
      <t>ヒツヨウ</t>
    </rPh>
    <rPh sb="108" eb="110">
      <t>ジョウキョウ</t>
    </rPh>
    <rPh sb="121" eb="122">
      <t>タイ</t>
    </rPh>
    <rPh sb="122" eb="124">
      <t>キュウスイ</t>
    </rPh>
    <rPh sb="124" eb="126">
      <t>シュウエキ</t>
    </rPh>
    <rPh sb="126" eb="128">
      <t>ヒリツ</t>
    </rPh>
    <rPh sb="130" eb="132">
      <t>キギョウ</t>
    </rPh>
    <rPh sb="132" eb="133">
      <t>サイ</t>
    </rPh>
    <rPh sb="133" eb="135">
      <t>ザンダカ</t>
    </rPh>
    <rPh sb="190" eb="192">
      <t>ゲンショウ</t>
    </rPh>
    <rPh sb="198" eb="200">
      <t>シヒョウ</t>
    </rPh>
    <rPh sb="201" eb="203">
      <t>ゾウカ</t>
    </rPh>
    <rPh sb="268" eb="270">
      <t>クリダ</t>
    </rPh>
    <rPh sb="291" eb="292">
      <t>トク</t>
    </rPh>
    <rPh sb="293" eb="295">
      <t>ヘイセイ</t>
    </rPh>
    <rPh sb="297" eb="299">
      <t>ネンド</t>
    </rPh>
    <rPh sb="299" eb="301">
      <t>ケッサン</t>
    </rPh>
    <rPh sb="307" eb="310">
      <t>ジョウスイドウ</t>
    </rPh>
    <rPh sb="310" eb="312">
      <t>イコウ</t>
    </rPh>
    <rPh sb="313" eb="314">
      <t>トモナ</t>
    </rPh>
    <rPh sb="315" eb="317">
      <t>ウチキ</t>
    </rPh>
    <rPh sb="317" eb="319">
      <t>ケッサン</t>
    </rPh>
    <rPh sb="324" eb="325">
      <t>ガツ</t>
    </rPh>
    <rPh sb="325" eb="327">
      <t>イコウ</t>
    </rPh>
    <rPh sb="327" eb="329">
      <t>シュウニュウ</t>
    </rPh>
    <rPh sb="329" eb="331">
      <t>ヨテイ</t>
    </rPh>
    <rPh sb="332" eb="334">
      <t>スイドウ</t>
    </rPh>
    <rPh sb="334" eb="336">
      <t>リョウキン</t>
    </rPh>
    <rPh sb="337" eb="339">
      <t>イチブ</t>
    </rPh>
    <rPh sb="339" eb="342">
      <t>ミシュウニュウ</t>
    </rPh>
    <rPh sb="342" eb="343">
      <t>アツカ</t>
    </rPh>
    <rPh sb="351" eb="353">
      <t>トウガイ</t>
    </rPh>
    <rPh sb="353" eb="355">
      <t>スウチ</t>
    </rPh>
    <rPh sb="356" eb="358">
      <t>レイネン</t>
    </rPh>
    <rPh sb="360" eb="361">
      <t>ヒク</t>
    </rPh>
    <rPh sb="362" eb="364">
      <t>スイジュン</t>
    </rPh>
    <rPh sb="376" eb="378">
      <t>キュウスイ</t>
    </rPh>
    <rPh sb="378" eb="380">
      <t>ゲンカ</t>
    </rPh>
    <rPh sb="466" eb="468">
      <t>ネンカン</t>
    </rPh>
    <rPh sb="468" eb="469">
      <t>ソウ</t>
    </rPh>
    <rPh sb="469" eb="470">
      <t>ユウ</t>
    </rPh>
    <rPh sb="470" eb="471">
      <t>シュウ</t>
    </rPh>
    <rPh sb="471" eb="473">
      <t>スイリョウ</t>
    </rPh>
    <rPh sb="474" eb="476">
      <t>ゲンショウ</t>
    </rPh>
    <rPh sb="542" eb="544">
      <t>シセツ</t>
    </rPh>
    <rPh sb="544" eb="547">
      <t>リヨウリツ</t>
    </rPh>
    <rPh sb="580" eb="582">
      <t>ヘイセイ</t>
    </rPh>
    <rPh sb="584" eb="586">
      <t>ネンド</t>
    </rPh>
    <rPh sb="588" eb="589">
      <t>ヒト</t>
    </rPh>
    <rPh sb="591" eb="594">
      <t>ジョウスイドウ</t>
    </rPh>
    <rPh sb="595" eb="597">
      <t>トウゴウ</t>
    </rPh>
    <rPh sb="618" eb="620">
      <t>ゼンゴ</t>
    </rPh>
    <rPh sb="623" eb="625">
      <t>ミコミ</t>
    </rPh>
    <rPh sb="636" eb="639">
      <t>ショウキボ</t>
    </rPh>
    <rPh sb="639" eb="641">
      <t>シュウラク</t>
    </rPh>
    <rPh sb="642" eb="644">
      <t>トウナイ</t>
    </rPh>
    <rPh sb="644" eb="646">
      <t>カクチ</t>
    </rPh>
    <rPh sb="647" eb="649">
      <t>テンザイ</t>
    </rPh>
    <rPh sb="706" eb="707">
      <t>ユウ</t>
    </rPh>
    <rPh sb="707" eb="709">
      <t>シュウリツ</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</si>
</sst>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6"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trike/>
      <sz val="9"/>
      <color theme="1"/>
      <name val="ＭＳ ゴシック"/>
      <family val="3"/>
      <charset val="128"/>
    </font>
    <font>
      <sz val="9"/>
      <color rgb="FFFF0000"/>
      <name val="ＭＳ ゴシック"/>
      <family val="3"/>
      <charset val="128"/>
    </font>
    <font>
      <b/>
      <sz val="11"/>
      <color theme="3"/>
      <name val="ＭＳ 明朝"/>
      <family val="2"/>
      <charset val="128"/>
    </font>
    <font>
      <sz val="9"/>
      <color rgb="FF0070C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0.53</c:v>
                </c:pt>
                <c:pt idx="1">
                  <c:v>0.42</c:v>
                </c:pt>
                <c:pt idx="2">
                  <c:v>0.08</c:v>
                </c:pt>
                <c:pt idx="3">
                  <c:v>0.36</c:v>
                </c:pt>
                <c:pt idx="4">
                  <c:v>1.76</c:v>
                </c:pt>
              </c:numCache>
            </c:numRef>
          </c:val>
          <c:extLst xmlns:c16r2="http://schemas.microsoft.com/office/drawing/2015/06/chart">
            <c:ext xmlns:c16="http://schemas.microsoft.com/office/drawing/2014/chart" uri="{C3380CC4-5D6E-409C-BE32-E72D297353CC}">
              <c16:uniqueId val="{00000000-993A-4423-BE1F-CBF5D636ED03}"/>
            </c:ext>
          </c:extLst>
        </c:ser>
        <c:dLbls>
          <c:showLegendKey val="0"/>
          <c:showVal val="0"/>
          <c:showCatName val="0"/>
          <c:showSerName val="0"/>
          <c:showPercent val="0"/>
          <c:showBubbleSize val="0"/>
        </c:dLbls>
        <c:gapWidth val="150"/>
        <c:axId val="85202816"/>
        <c:axId val="852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extLst xmlns:c16r2="http://schemas.microsoft.com/office/drawing/2015/06/chart">
            <c:ext xmlns:c16="http://schemas.microsoft.com/office/drawing/2014/chart" uri="{C3380CC4-5D6E-409C-BE32-E72D297353CC}">
              <c16:uniqueId val="{00000001-993A-4423-BE1F-CBF5D636ED03}"/>
            </c:ext>
          </c:extLst>
        </c:ser>
        <c:dLbls>
          <c:showLegendKey val="0"/>
          <c:showVal val="0"/>
          <c:showCatName val="0"/>
          <c:showSerName val="0"/>
          <c:showPercent val="0"/>
          <c:showBubbleSize val="0"/>
        </c:dLbls>
        <c:marker val="1"/>
        <c:smooth val="0"/>
        <c:axId val="85202816"/>
        <c:axId val="85244160"/>
      </c:lineChart>
      <c:dateAx>
        <c:axId val="85202816"/>
        <c:scaling>
          <c:orientation val="minMax"/>
        </c:scaling>
        <c:delete val="1"/>
        <c:axPos val="b"/>
        <c:numFmt formatCode="ge" sourceLinked="1"/>
        <c:majorTickMark val="none"/>
        <c:minorTickMark val="none"/>
        <c:tickLblPos val="none"/>
        <c:crossAx val="85244160"/>
        <c:crosses val="autoZero"/>
        <c:auto val="1"/>
        <c:lblOffset val="100"/>
        <c:baseTimeUnit val="years"/>
      </c:dateAx>
      <c:valAx>
        <c:axId val="852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59.63</c:v>
                </c:pt>
                <c:pt idx="1">
                  <c:v>66.069999999999993</c:v>
                </c:pt>
                <c:pt idx="2">
                  <c:v>60.66</c:v>
                </c:pt>
                <c:pt idx="3">
                  <c:v>59.23</c:v>
                </c:pt>
                <c:pt idx="4">
                  <c:v>56.01</c:v>
                </c:pt>
              </c:numCache>
            </c:numRef>
          </c:val>
          <c:extLst xmlns:c16r2="http://schemas.microsoft.com/office/drawing/2015/06/chart">
            <c:ext xmlns:c16="http://schemas.microsoft.com/office/drawing/2014/chart" uri="{C3380CC4-5D6E-409C-BE32-E72D297353CC}">
              <c16:uniqueId val="{00000000-8302-4DD1-AFC1-E39E0E3C64A6}"/>
            </c:ext>
          </c:extLst>
        </c:ser>
        <c:dLbls>
          <c:showLegendKey val="0"/>
          <c:showVal val="0"/>
          <c:showCatName val="0"/>
          <c:showSerName val="0"/>
          <c:showPercent val="0"/>
          <c:showBubbleSize val="0"/>
        </c:dLbls>
        <c:gapWidth val="150"/>
        <c:axId val="91604096"/>
        <c:axId val="9160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extLst xmlns:c16r2="http://schemas.microsoft.com/office/drawing/2015/06/chart">
            <c:ext xmlns:c16="http://schemas.microsoft.com/office/drawing/2014/chart" uri="{C3380CC4-5D6E-409C-BE32-E72D297353CC}">
              <c16:uniqueId val="{00000001-8302-4DD1-AFC1-E39E0E3C64A6}"/>
            </c:ext>
          </c:extLst>
        </c:ser>
        <c:dLbls>
          <c:showLegendKey val="0"/>
          <c:showVal val="0"/>
          <c:showCatName val="0"/>
          <c:showSerName val="0"/>
          <c:showPercent val="0"/>
          <c:showBubbleSize val="0"/>
        </c:dLbls>
        <c:marker val="1"/>
        <c:smooth val="0"/>
        <c:axId val="91604096"/>
        <c:axId val="91606016"/>
      </c:lineChart>
      <c:dateAx>
        <c:axId val="91604096"/>
        <c:scaling>
          <c:orientation val="minMax"/>
        </c:scaling>
        <c:delete val="1"/>
        <c:axPos val="b"/>
        <c:numFmt formatCode="ge" sourceLinked="1"/>
        <c:majorTickMark val="none"/>
        <c:minorTickMark val="none"/>
        <c:tickLblPos val="none"/>
        <c:crossAx val="91606016"/>
        <c:crosses val="autoZero"/>
        <c:auto val="1"/>
        <c:lblOffset val="100"/>
        <c:baseTimeUnit val="years"/>
      </c:dateAx>
      <c:valAx>
        <c:axId val="916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77.59</c:v>
                </c:pt>
                <c:pt idx="1">
                  <c:v>69.09</c:v>
                </c:pt>
                <c:pt idx="2">
                  <c:v>73.44</c:v>
                </c:pt>
                <c:pt idx="3">
                  <c:v>73.099999999999994</c:v>
                </c:pt>
                <c:pt idx="4">
                  <c:v>76.5</c:v>
                </c:pt>
              </c:numCache>
            </c:numRef>
          </c:val>
          <c:extLst xmlns:c16r2="http://schemas.microsoft.com/office/drawing/2015/06/chart">
            <c:ext xmlns:c16="http://schemas.microsoft.com/office/drawing/2014/chart" uri="{C3380CC4-5D6E-409C-BE32-E72D297353CC}">
              <c16:uniqueId val="{00000000-86EB-495D-8F19-4FF06585F1BC}"/>
            </c:ext>
          </c:extLst>
        </c:ser>
        <c:dLbls>
          <c:showLegendKey val="0"/>
          <c:showVal val="0"/>
          <c:showCatName val="0"/>
          <c:showSerName val="0"/>
          <c:showPercent val="0"/>
          <c:showBubbleSize val="0"/>
        </c:dLbls>
        <c:gapWidth val="150"/>
        <c:axId val="152770048"/>
        <c:axId val="1527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extLst xmlns:c16r2="http://schemas.microsoft.com/office/drawing/2015/06/chart">
            <c:ext xmlns:c16="http://schemas.microsoft.com/office/drawing/2014/chart" uri="{C3380CC4-5D6E-409C-BE32-E72D297353CC}">
              <c16:uniqueId val="{00000001-86EB-495D-8F19-4FF06585F1BC}"/>
            </c:ext>
          </c:extLst>
        </c:ser>
        <c:dLbls>
          <c:showLegendKey val="0"/>
          <c:showVal val="0"/>
          <c:showCatName val="0"/>
          <c:showSerName val="0"/>
          <c:showPercent val="0"/>
          <c:showBubbleSize val="0"/>
        </c:dLbls>
        <c:marker val="1"/>
        <c:smooth val="0"/>
        <c:axId val="152770048"/>
        <c:axId val="152771968"/>
      </c:lineChart>
      <c:dateAx>
        <c:axId val="152770048"/>
        <c:scaling>
          <c:orientation val="minMax"/>
        </c:scaling>
        <c:delete val="1"/>
        <c:axPos val="b"/>
        <c:numFmt formatCode="ge" sourceLinked="1"/>
        <c:majorTickMark val="none"/>
        <c:minorTickMark val="none"/>
        <c:tickLblPos val="none"/>
        <c:crossAx val="152771968"/>
        <c:crosses val="autoZero"/>
        <c:auto val="1"/>
        <c:lblOffset val="100"/>
        <c:baseTimeUnit val="years"/>
      </c:dateAx>
      <c:valAx>
        <c:axId val="1527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79.27</c:v>
                </c:pt>
                <c:pt idx="1">
                  <c:v>79.14</c:v>
                </c:pt>
                <c:pt idx="2">
                  <c:v>81.790000000000006</c:v>
                </c:pt>
                <c:pt idx="3">
                  <c:v>79.069999999999993</c:v>
                </c:pt>
                <c:pt idx="4">
                  <c:v>91.92</c:v>
                </c:pt>
              </c:numCache>
            </c:numRef>
          </c:val>
          <c:extLst xmlns:c16r2="http://schemas.microsoft.com/office/drawing/2015/06/chart">
            <c:ext xmlns:c16="http://schemas.microsoft.com/office/drawing/2014/chart" uri="{C3380CC4-5D6E-409C-BE32-E72D297353CC}">
              <c16:uniqueId val="{00000000-CF1F-46DF-8CC8-BA9A227FDEB0}"/>
            </c:ext>
          </c:extLst>
        </c:ser>
        <c:dLbls>
          <c:showLegendKey val="0"/>
          <c:showVal val="0"/>
          <c:showCatName val="0"/>
          <c:showSerName val="0"/>
          <c:showPercent val="0"/>
          <c:showBubbleSize val="0"/>
        </c:dLbls>
        <c:gapWidth val="150"/>
        <c:axId val="175706496"/>
        <c:axId val="1757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extLst xmlns:c16r2="http://schemas.microsoft.com/office/drawing/2015/06/chart">
            <c:ext xmlns:c16="http://schemas.microsoft.com/office/drawing/2014/chart" uri="{C3380CC4-5D6E-409C-BE32-E72D297353CC}">
              <c16:uniqueId val="{00000001-CF1F-46DF-8CC8-BA9A227FDEB0}"/>
            </c:ext>
          </c:extLst>
        </c:ser>
        <c:dLbls>
          <c:showLegendKey val="0"/>
          <c:showVal val="0"/>
          <c:showCatName val="0"/>
          <c:showSerName val="0"/>
          <c:showPercent val="0"/>
          <c:showBubbleSize val="0"/>
        </c:dLbls>
        <c:marker val="1"/>
        <c:smooth val="0"/>
        <c:axId val="175706496"/>
        <c:axId val="175708416"/>
      </c:lineChart>
      <c:dateAx>
        <c:axId val="175706496"/>
        <c:scaling>
          <c:orientation val="minMax"/>
        </c:scaling>
        <c:delete val="1"/>
        <c:axPos val="b"/>
        <c:numFmt formatCode="ge" sourceLinked="1"/>
        <c:majorTickMark val="none"/>
        <c:minorTickMark val="none"/>
        <c:tickLblPos val="none"/>
        <c:crossAx val="175708416"/>
        <c:crosses val="autoZero"/>
        <c:auto val="1"/>
        <c:lblOffset val="100"/>
        <c:baseTimeUnit val="years"/>
      </c:dateAx>
      <c:valAx>
        <c:axId val="1757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FC-4E91-AE56-0CD8EAFD9068}"/>
            </c:ext>
          </c:extLst>
        </c:ser>
        <c:dLbls>
          <c:showLegendKey val="0"/>
          <c:showVal val="0"/>
          <c:showCatName val="0"/>
          <c:showSerName val="0"/>
          <c:showPercent val="0"/>
          <c:showBubbleSize val="0"/>
        </c:dLbls>
        <c:gapWidth val="150"/>
        <c:axId val="176560000"/>
        <c:axId val="1766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FC-4E91-AE56-0CD8EAFD9068}"/>
            </c:ext>
          </c:extLst>
        </c:ser>
        <c:dLbls>
          <c:showLegendKey val="0"/>
          <c:showVal val="0"/>
          <c:showCatName val="0"/>
          <c:showSerName val="0"/>
          <c:showPercent val="0"/>
          <c:showBubbleSize val="0"/>
        </c:dLbls>
        <c:marker val="1"/>
        <c:smooth val="0"/>
        <c:axId val="176560000"/>
        <c:axId val="176677632"/>
      </c:lineChart>
      <c:dateAx>
        <c:axId val="176560000"/>
        <c:scaling>
          <c:orientation val="minMax"/>
        </c:scaling>
        <c:delete val="1"/>
        <c:axPos val="b"/>
        <c:numFmt formatCode="ge" sourceLinked="1"/>
        <c:majorTickMark val="none"/>
        <c:minorTickMark val="none"/>
        <c:tickLblPos val="none"/>
        <c:crossAx val="176677632"/>
        <c:crosses val="autoZero"/>
        <c:auto val="1"/>
        <c:lblOffset val="100"/>
        <c:baseTimeUnit val="years"/>
      </c:dateAx>
      <c:valAx>
        <c:axId val="1766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6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08-45D9-82FB-046259EA186C}"/>
            </c:ext>
          </c:extLst>
        </c:ser>
        <c:dLbls>
          <c:showLegendKey val="0"/>
          <c:showVal val="0"/>
          <c:showCatName val="0"/>
          <c:showSerName val="0"/>
          <c:showPercent val="0"/>
          <c:showBubbleSize val="0"/>
        </c:dLbls>
        <c:gapWidth val="150"/>
        <c:axId val="183659136"/>
        <c:axId val="1836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08-45D9-82FB-046259EA186C}"/>
            </c:ext>
          </c:extLst>
        </c:ser>
        <c:dLbls>
          <c:showLegendKey val="0"/>
          <c:showVal val="0"/>
          <c:showCatName val="0"/>
          <c:showSerName val="0"/>
          <c:showPercent val="0"/>
          <c:showBubbleSize val="0"/>
        </c:dLbls>
        <c:marker val="1"/>
        <c:smooth val="0"/>
        <c:axId val="183659136"/>
        <c:axId val="183684480"/>
      </c:lineChart>
      <c:dateAx>
        <c:axId val="183659136"/>
        <c:scaling>
          <c:orientation val="minMax"/>
        </c:scaling>
        <c:delete val="1"/>
        <c:axPos val="b"/>
        <c:numFmt formatCode="ge" sourceLinked="1"/>
        <c:majorTickMark val="none"/>
        <c:minorTickMark val="none"/>
        <c:tickLblPos val="none"/>
        <c:crossAx val="183684480"/>
        <c:crosses val="autoZero"/>
        <c:auto val="1"/>
        <c:lblOffset val="100"/>
        <c:baseTimeUnit val="years"/>
      </c:dateAx>
      <c:valAx>
        <c:axId val="1836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68-4261-9419-86433BA466B1}"/>
            </c:ext>
          </c:extLst>
        </c:ser>
        <c:dLbls>
          <c:showLegendKey val="0"/>
          <c:showVal val="0"/>
          <c:showCatName val="0"/>
          <c:showSerName val="0"/>
          <c:showPercent val="0"/>
          <c:showBubbleSize val="0"/>
        </c:dLbls>
        <c:gapWidth val="150"/>
        <c:axId val="184809728"/>
        <c:axId val="18503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68-4261-9419-86433BA466B1}"/>
            </c:ext>
          </c:extLst>
        </c:ser>
        <c:dLbls>
          <c:showLegendKey val="0"/>
          <c:showVal val="0"/>
          <c:showCatName val="0"/>
          <c:showSerName val="0"/>
          <c:showPercent val="0"/>
          <c:showBubbleSize val="0"/>
        </c:dLbls>
        <c:marker val="1"/>
        <c:smooth val="0"/>
        <c:axId val="184809728"/>
        <c:axId val="185037184"/>
      </c:lineChart>
      <c:dateAx>
        <c:axId val="184809728"/>
        <c:scaling>
          <c:orientation val="minMax"/>
        </c:scaling>
        <c:delete val="1"/>
        <c:axPos val="b"/>
        <c:numFmt formatCode="ge" sourceLinked="1"/>
        <c:majorTickMark val="none"/>
        <c:minorTickMark val="none"/>
        <c:tickLblPos val="none"/>
        <c:crossAx val="185037184"/>
        <c:crosses val="autoZero"/>
        <c:auto val="1"/>
        <c:lblOffset val="100"/>
        <c:baseTimeUnit val="years"/>
      </c:dateAx>
      <c:valAx>
        <c:axId val="1850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74-49F4-AEA2-BFF1591D0794}"/>
            </c:ext>
          </c:extLst>
        </c:ser>
        <c:dLbls>
          <c:showLegendKey val="0"/>
          <c:showVal val="0"/>
          <c:showCatName val="0"/>
          <c:showSerName val="0"/>
          <c:showPercent val="0"/>
          <c:showBubbleSize val="0"/>
        </c:dLbls>
        <c:gapWidth val="150"/>
        <c:axId val="189687296"/>
        <c:axId val="1896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74-49F4-AEA2-BFF1591D0794}"/>
            </c:ext>
          </c:extLst>
        </c:ser>
        <c:dLbls>
          <c:showLegendKey val="0"/>
          <c:showVal val="0"/>
          <c:showCatName val="0"/>
          <c:showSerName val="0"/>
          <c:showPercent val="0"/>
          <c:showBubbleSize val="0"/>
        </c:dLbls>
        <c:marker val="1"/>
        <c:smooth val="0"/>
        <c:axId val="189687296"/>
        <c:axId val="189692160"/>
      </c:lineChart>
      <c:dateAx>
        <c:axId val="189687296"/>
        <c:scaling>
          <c:orientation val="minMax"/>
        </c:scaling>
        <c:delete val="1"/>
        <c:axPos val="b"/>
        <c:numFmt formatCode="ge" sourceLinked="1"/>
        <c:majorTickMark val="none"/>
        <c:minorTickMark val="none"/>
        <c:tickLblPos val="none"/>
        <c:crossAx val="189692160"/>
        <c:crosses val="autoZero"/>
        <c:auto val="1"/>
        <c:lblOffset val="100"/>
        <c:baseTimeUnit val="years"/>
      </c:dateAx>
      <c:valAx>
        <c:axId val="1896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6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740.38</c:v>
                </c:pt>
                <c:pt idx="1">
                  <c:v>734.15</c:v>
                </c:pt>
                <c:pt idx="2">
                  <c:v>723.16</c:v>
                </c:pt>
                <c:pt idx="3">
                  <c:v>712.32</c:v>
                </c:pt>
                <c:pt idx="4">
                  <c:v>786.73</c:v>
                </c:pt>
              </c:numCache>
            </c:numRef>
          </c:val>
          <c:extLst xmlns:c16r2="http://schemas.microsoft.com/office/drawing/2015/06/chart">
            <c:ext xmlns:c16="http://schemas.microsoft.com/office/drawing/2014/chart" uri="{C3380CC4-5D6E-409C-BE32-E72D297353CC}">
              <c16:uniqueId val="{00000000-E148-4775-A199-64C147F7C2D1}"/>
            </c:ext>
          </c:extLst>
        </c:ser>
        <c:dLbls>
          <c:showLegendKey val="0"/>
          <c:showVal val="0"/>
          <c:showCatName val="0"/>
          <c:showSerName val="0"/>
          <c:showPercent val="0"/>
          <c:showBubbleSize val="0"/>
        </c:dLbls>
        <c:gapWidth val="150"/>
        <c:axId val="85434368"/>
        <c:axId val="854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extLst xmlns:c16r2="http://schemas.microsoft.com/office/drawing/2015/06/chart">
            <c:ext xmlns:c16="http://schemas.microsoft.com/office/drawing/2014/chart" uri="{C3380CC4-5D6E-409C-BE32-E72D297353CC}">
              <c16:uniqueId val="{00000001-E148-4775-A199-64C147F7C2D1}"/>
            </c:ext>
          </c:extLst>
        </c:ser>
        <c:dLbls>
          <c:showLegendKey val="0"/>
          <c:showVal val="0"/>
          <c:showCatName val="0"/>
          <c:showSerName val="0"/>
          <c:showPercent val="0"/>
          <c:showBubbleSize val="0"/>
        </c:dLbls>
        <c:marker val="1"/>
        <c:smooth val="0"/>
        <c:axId val="85434368"/>
        <c:axId val="85436288"/>
      </c:lineChart>
      <c:dateAx>
        <c:axId val="85434368"/>
        <c:scaling>
          <c:orientation val="minMax"/>
        </c:scaling>
        <c:delete val="1"/>
        <c:axPos val="b"/>
        <c:numFmt formatCode="ge" sourceLinked="1"/>
        <c:majorTickMark val="none"/>
        <c:minorTickMark val="none"/>
        <c:tickLblPos val="none"/>
        <c:crossAx val="85436288"/>
        <c:crosses val="autoZero"/>
        <c:auto val="1"/>
        <c:lblOffset val="100"/>
        <c:baseTimeUnit val="years"/>
      </c:dateAx>
      <c:valAx>
        <c:axId val="854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71.12</c:v>
                </c:pt>
                <c:pt idx="1">
                  <c:v>70.58</c:v>
                </c:pt>
                <c:pt idx="2">
                  <c:v>73.650000000000006</c:v>
                </c:pt>
                <c:pt idx="3">
                  <c:v>72.55</c:v>
                </c:pt>
                <c:pt idx="4">
                  <c:v>66.87</c:v>
                </c:pt>
              </c:numCache>
            </c:numRef>
          </c:val>
          <c:extLst xmlns:c16r2="http://schemas.microsoft.com/office/drawing/2015/06/chart">
            <c:ext xmlns:c16="http://schemas.microsoft.com/office/drawing/2014/chart" uri="{C3380CC4-5D6E-409C-BE32-E72D297353CC}">
              <c16:uniqueId val="{00000000-74B3-40A8-A38A-D099CDC77391}"/>
            </c:ext>
          </c:extLst>
        </c:ser>
        <c:dLbls>
          <c:showLegendKey val="0"/>
          <c:showVal val="0"/>
          <c:showCatName val="0"/>
          <c:showSerName val="0"/>
          <c:showPercent val="0"/>
          <c:showBubbleSize val="0"/>
        </c:dLbls>
        <c:gapWidth val="150"/>
        <c:axId val="85455232"/>
        <c:axId val="854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extLst xmlns:c16r2="http://schemas.microsoft.com/office/drawing/2015/06/chart">
            <c:ext xmlns:c16="http://schemas.microsoft.com/office/drawing/2014/chart" uri="{C3380CC4-5D6E-409C-BE32-E72D297353CC}">
              <c16:uniqueId val="{00000001-74B3-40A8-A38A-D099CDC77391}"/>
            </c:ext>
          </c:extLst>
        </c:ser>
        <c:dLbls>
          <c:showLegendKey val="0"/>
          <c:showVal val="0"/>
          <c:showCatName val="0"/>
          <c:showSerName val="0"/>
          <c:showPercent val="0"/>
          <c:showBubbleSize val="0"/>
        </c:dLbls>
        <c:marker val="1"/>
        <c:smooth val="0"/>
        <c:axId val="85455232"/>
        <c:axId val="85457152"/>
      </c:lineChart>
      <c:dateAx>
        <c:axId val="85455232"/>
        <c:scaling>
          <c:orientation val="minMax"/>
        </c:scaling>
        <c:delete val="1"/>
        <c:axPos val="b"/>
        <c:numFmt formatCode="ge" sourceLinked="1"/>
        <c:majorTickMark val="none"/>
        <c:minorTickMark val="none"/>
        <c:tickLblPos val="none"/>
        <c:crossAx val="85457152"/>
        <c:crosses val="autoZero"/>
        <c:auto val="1"/>
        <c:lblOffset val="100"/>
        <c:baseTimeUnit val="years"/>
      </c:dateAx>
      <c:valAx>
        <c:axId val="854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342.11</c:v>
                </c:pt>
                <c:pt idx="1">
                  <c:v>344.54</c:v>
                </c:pt>
                <c:pt idx="2">
                  <c:v>339.59</c:v>
                </c:pt>
                <c:pt idx="3">
                  <c:v>346.45</c:v>
                </c:pt>
                <c:pt idx="4">
                  <c:v>340.7</c:v>
                </c:pt>
              </c:numCache>
            </c:numRef>
          </c:val>
          <c:extLst xmlns:c16r2="http://schemas.microsoft.com/office/drawing/2015/06/chart">
            <c:ext xmlns:c16="http://schemas.microsoft.com/office/drawing/2014/chart" uri="{C3380CC4-5D6E-409C-BE32-E72D297353CC}">
              <c16:uniqueId val="{00000000-14C4-4801-BBA1-162A46EE48B1}"/>
            </c:ext>
          </c:extLst>
        </c:ser>
        <c:dLbls>
          <c:showLegendKey val="0"/>
          <c:showVal val="0"/>
          <c:showCatName val="0"/>
          <c:showSerName val="0"/>
          <c:showPercent val="0"/>
          <c:showBubbleSize val="0"/>
        </c:dLbls>
        <c:gapWidth val="150"/>
        <c:axId val="91583232"/>
        <c:axId val="915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extLst xmlns:c16r2="http://schemas.microsoft.com/office/drawing/2015/06/chart">
            <c:ext xmlns:c16="http://schemas.microsoft.com/office/drawing/2014/chart" uri="{C3380CC4-5D6E-409C-BE32-E72D297353CC}">
              <c16:uniqueId val="{00000001-14C4-4801-BBA1-162A46EE48B1}"/>
            </c:ext>
          </c:extLst>
        </c:ser>
        <c:dLbls>
          <c:showLegendKey val="0"/>
          <c:showVal val="0"/>
          <c:showCatName val="0"/>
          <c:showSerName val="0"/>
          <c:showPercent val="0"/>
          <c:showBubbleSize val="0"/>
        </c:dLbls>
        <c:marker val="1"/>
        <c:smooth val="0"/>
        <c:axId val="91583232"/>
        <c:axId val="91585152"/>
      </c:lineChart>
      <c:dateAx>
        <c:axId val="91583232"/>
        <c:scaling>
          <c:orientation val="minMax"/>
        </c:scaling>
        <c:delete val="1"/>
        <c:axPos val="b"/>
        <c:numFmt formatCode="ge" sourceLinked="1"/>
        <c:majorTickMark val="none"/>
        <c:minorTickMark val="none"/>
        <c:tickLblPos val="none"/>
        <c:crossAx val="91585152"/>
        <c:crosses val="autoZero"/>
        <c:auto val="1"/>
        <c:lblOffset val="100"/>
        <c:baseTimeUnit val="years"/>
      </c:dateAx>
      <c:valAx>
        <c:axId val="915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1" zoomScaleNormal="100" workbookViewId="0">
      <selection activeCell="CG24" sqref="CG2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長崎県　新上五島町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122</v>
      </c>
      <c r="AE8" s="50"/>
      <c r="AF8" s="50"/>
      <c r="AG8" s="50"/>
      <c r="AH8" s="50"/>
      <c r="AI8" s="50"/>
      <c r="AJ8" s="50"/>
      <c r="AK8" s="2"/>
      <c r="AL8" s="51">
        <f>データ!$R$6</f>
        <v>20142</v>
      </c>
      <c r="AM8" s="51"/>
      <c r="AN8" s="51"/>
      <c r="AO8" s="51"/>
      <c r="AP8" s="51"/>
      <c r="AQ8" s="51"/>
      <c r="AR8" s="51"/>
      <c r="AS8" s="51"/>
      <c r="AT8" s="46">
        <f>データ!$S$6</f>
        <v>213.99</v>
      </c>
      <c r="AU8" s="46"/>
      <c r="AV8" s="46"/>
      <c r="AW8" s="46"/>
      <c r="AX8" s="46"/>
      <c r="AY8" s="46"/>
      <c r="AZ8" s="46"/>
      <c r="BA8" s="46"/>
      <c r="BB8" s="46">
        <f>データ!$T$6</f>
        <v>94.13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99.99</v>
      </c>
      <c r="Q10" s="46"/>
      <c r="R10" s="46"/>
      <c r="S10" s="46"/>
      <c r="T10" s="46"/>
      <c r="U10" s="46"/>
      <c r="V10" s="46"/>
      <c r="W10" s="51">
        <f>データ!$Q$6</f>
        <v>4320</v>
      </c>
      <c r="X10" s="51"/>
      <c r="Y10" s="51"/>
      <c r="Z10" s="51"/>
      <c r="AA10" s="51"/>
      <c r="AB10" s="51"/>
      <c r="AC10" s="51"/>
      <c r="AD10" s="2"/>
      <c r="AE10" s="2"/>
      <c r="AF10" s="2"/>
      <c r="AG10" s="2"/>
      <c r="AH10" s="2"/>
      <c r="AI10" s="2"/>
      <c r="AJ10" s="2"/>
      <c r="AK10" s="2"/>
      <c r="AL10" s="51">
        <f>データ!$U$6</f>
        <v>19864</v>
      </c>
      <c r="AM10" s="51"/>
      <c r="AN10" s="51"/>
      <c r="AO10" s="51"/>
      <c r="AP10" s="51"/>
      <c r="AQ10" s="51"/>
      <c r="AR10" s="51"/>
      <c r="AS10" s="51"/>
      <c r="AT10" s="46">
        <f>データ!$V$6</f>
        <v>100.8</v>
      </c>
      <c r="AU10" s="46"/>
      <c r="AV10" s="46"/>
      <c r="AW10" s="46"/>
      <c r="AX10" s="46"/>
      <c r="AY10" s="46"/>
      <c r="AZ10" s="46"/>
      <c r="BA10" s="46"/>
      <c r="BB10" s="46">
        <f>データ!$W$6</f>
        <v>197.06</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123</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121</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120</v>
      </c>
      <c r="BM66" s="78"/>
      <c r="BN66" s="78"/>
      <c r="BO66" s="78"/>
      <c r="BP66" s="78"/>
      <c r="BQ66" s="78"/>
      <c r="BR66" s="78"/>
      <c r="BS66" s="78"/>
      <c r="BT66" s="78"/>
      <c r="BU66" s="78"/>
      <c r="BV66" s="78"/>
      <c r="BW66" s="78"/>
      <c r="BX66" s="78"/>
      <c r="BY66" s="78"/>
      <c r="BZ66" s="79"/>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424111</v>
      </c>
      <c r="D6" s="34">
        <f t="shared" si="3"/>
        <v>47</v>
      </c>
      <c r="E6" s="34">
        <f t="shared" si="3"/>
        <v>1</v>
      </c>
      <c r="F6" s="34">
        <f t="shared" si="3"/>
        <v>0</v>
      </c>
      <c r="G6" s="34">
        <f t="shared" si="3"/>
        <v>0</v>
      </c>
      <c r="H6" s="34" t="str">
        <f t="shared" si="3"/>
        <v>長崎県　新上五島町</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99.99</v>
      </c>
      <c r="Q6" s="35">
        <f t="shared" si="3"/>
        <v>4320</v>
      </c>
      <c r="R6" s="35">
        <f t="shared" si="3"/>
        <v>20142</v>
      </c>
      <c r="S6" s="35">
        <f t="shared" si="3"/>
        <v>213.99</v>
      </c>
      <c r="T6" s="35">
        <f t="shared" si="3"/>
        <v>94.13</v>
      </c>
      <c r="U6" s="35">
        <f t="shared" si="3"/>
        <v>19864</v>
      </c>
      <c r="V6" s="35">
        <f t="shared" si="3"/>
        <v>100.8</v>
      </c>
      <c r="W6" s="35">
        <f t="shared" si="3"/>
        <v>197.06</v>
      </c>
      <c r="X6" s="36">
        <f>IF(X7="",NA(),X7)</f>
        <v>79.27</v>
      </c>
      <c r="Y6" s="36">
        <f t="shared" ref="Y6:AG6" si="4">IF(Y7="",NA(),Y7)</f>
        <v>79.14</v>
      </c>
      <c r="Z6" s="36">
        <f t="shared" si="4"/>
        <v>81.790000000000006</v>
      </c>
      <c r="AA6" s="36">
        <f t="shared" si="4"/>
        <v>79.069999999999993</v>
      </c>
      <c r="AB6" s="36">
        <f t="shared" si="4"/>
        <v>91.92</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740.38</v>
      </c>
      <c r="BF6" s="36">
        <f t="shared" ref="BF6:BN6" si="7">IF(BF7="",NA(),BF7)</f>
        <v>734.15</v>
      </c>
      <c r="BG6" s="36">
        <f t="shared" si="7"/>
        <v>723.16</v>
      </c>
      <c r="BH6" s="36">
        <f t="shared" si="7"/>
        <v>712.32</v>
      </c>
      <c r="BI6" s="36">
        <f t="shared" si="7"/>
        <v>786.73</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71.12</v>
      </c>
      <c r="BQ6" s="36">
        <f t="shared" ref="BQ6:BY6" si="8">IF(BQ7="",NA(),BQ7)</f>
        <v>70.58</v>
      </c>
      <c r="BR6" s="36">
        <f t="shared" si="8"/>
        <v>73.650000000000006</v>
      </c>
      <c r="BS6" s="36">
        <f t="shared" si="8"/>
        <v>72.55</v>
      </c>
      <c r="BT6" s="36">
        <f t="shared" si="8"/>
        <v>66.87</v>
      </c>
      <c r="BU6" s="36">
        <f t="shared" si="8"/>
        <v>54.57</v>
      </c>
      <c r="BV6" s="36">
        <f t="shared" si="8"/>
        <v>54.4</v>
      </c>
      <c r="BW6" s="36">
        <f t="shared" si="8"/>
        <v>54.45</v>
      </c>
      <c r="BX6" s="36">
        <f t="shared" si="8"/>
        <v>54.33</v>
      </c>
      <c r="BY6" s="36">
        <f t="shared" si="8"/>
        <v>55.02</v>
      </c>
      <c r="BZ6" s="35" t="str">
        <f>IF(BZ7="","",IF(BZ7="-","【-】","【"&amp;SUBSTITUTE(TEXT(BZ7,"#,##0.00"),"-","△")&amp;"】"))</f>
        <v>【53.06】</v>
      </c>
      <c r="CA6" s="36">
        <f>IF(CA7="",NA(),CA7)</f>
        <v>342.11</v>
      </c>
      <c r="CB6" s="36">
        <f t="shared" ref="CB6:CJ6" si="9">IF(CB7="",NA(),CB7)</f>
        <v>344.54</v>
      </c>
      <c r="CC6" s="36">
        <f t="shared" si="9"/>
        <v>339.59</v>
      </c>
      <c r="CD6" s="36">
        <f t="shared" si="9"/>
        <v>346.45</v>
      </c>
      <c r="CE6" s="36">
        <f t="shared" si="9"/>
        <v>340.7</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59.63</v>
      </c>
      <c r="CM6" s="36">
        <f t="shared" ref="CM6:CU6" si="10">IF(CM7="",NA(),CM7)</f>
        <v>66.069999999999993</v>
      </c>
      <c r="CN6" s="36">
        <f t="shared" si="10"/>
        <v>60.66</v>
      </c>
      <c r="CO6" s="36">
        <f t="shared" si="10"/>
        <v>59.23</v>
      </c>
      <c r="CP6" s="36">
        <f t="shared" si="10"/>
        <v>56.01</v>
      </c>
      <c r="CQ6" s="36">
        <f t="shared" si="10"/>
        <v>63.99</v>
      </c>
      <c r="CR6" s="36">
        <f t="shared" si="10"/>
        <v>62.01</v>
      </c>
      <c r="CS6" s="36">
        <f t="shared" si="10"/>
        <v>60.68</v>
      </c>
      <c r="CT6" s="36">
        <f t="shared" si="10"/>
        <v>59.87</v>
      </c>
      <c r="CU6" s="36">
        <f t="shared" si="10"/>
        <v>59.59</v>
      </c>
      <c r="CV6" s="35" t="str">
        <f>IF(CV7="","",IF(CV7="-","【-】","【"&amp;SUBSTITUTE(TEXT(CV7,"#,##0.00"),"-","△")&amp;"】"))</f>
        <v>【56.28】</v>
      </c>
      <c r="CW6" s="36">
        <f>IF(CW7="",NA(),CW7)</f>
        <v>77.59</v>
      </c>
      <c r="CX6" s="36">
        <f t="shared" ref="CX6:DF6" si="11">IF(CX7="",NA(),CX7)</f>
        <v>69.09</v>
      </c>
      <c r="CY6" s="36">
        <f t="shared" si="11"/>
        <v>73.44</v>
      </c>
      <c r="CZ6" s="36">
        <f t="shared" si="11"/>
        <v>73.099999999999994</v>
      </c>
      <c r="DA6" s="36">
        <f t="shared" si="11"/>
        <v>76.5</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0.53</v>
      </c>
      <c r="EE6" s="36">
        <f t="shared" ref="EE6:EM6" si="14">IF(EE7="",NA(),EE7)</f>
        <v>0.42</v>
      </c>
      <c r="EF6" s="36">
        <f t="shared" si="14"/>
        <v>0.08</v>
      </c>
      <c r="EG6" s="36">
        <f t="shared" si="14"/>
        <v>0.36</v>
      </c>
      <c r="EH6" s="36">
        <f t="shared" si="14"/>
        <v>1.76</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15">
      <c r="A7" s="29"/>
      <c r="B7" s="38">
        <v>2016</v>
      </c>
      <c r="C7" s="38">
        <v>424111</v>
      </c>
      <c r="D7" s="38">
        <v>47</v>
      </c>
      <c r="E7" s="38">
        <v>1</v>
      </c>
      <c r="F7" s="38">
        <v>0</v>
      </c>
      <c r="G7" s="38">
        <v>0</v>
      </c>
      <c r="H7" s="38" t="s">
        <v>108</v>
      </c>
      <c r="I7" s="38" t="s">
        <v>109</v>
      </c>
      <c r="J7" s="38" t="s">
        <v>110</v>
      </c>
      <c r="K7" s="38" t="s">
        <v>111</v>
      </c>
      <c r="L7" s="38" t="s">
        <v>112</v>
      </c>
      <c r="M7" s="38"/>
      <c r="N7" s="39" t="s">
        <v>113</v>
      </c>
      <c r="O7" s="39" t="s">
        <v>114</v>
      </c>
      <c r="P7" s="39">
        <v>99.99</v>
      </c>
      <c r="Q7" s="39">
        <v>4320</v>
      </c>
      <c r="R7" s="39">
        <v>20142</v>
      </c>
      <c r="S7" s="39">
        <v>213.99</v>
      </c>
      <c r="T7" s="39">
        <v>94.13</v>
      </c>
      <c r="U7" s="39">
        <v>19864</v>
      </c>
      <c r="V7" s="39">
        <v>100.8</v>
      </c>
      <c r="W7" s="39">
        <v>197.06</v>
      </c>
      <c r="X7" s="39">
        <v>79.27</v>
      </c>
      <c r="Y7" s="39">
        <v>79.14</v>
      </c>
      <c r="Z7" s="39">
        <v>81.790000000000006</v>
      </c>
      <c r="AA7" s="39">
        <v>79.069999999999993</v>
      </c>
      <c r="AB7" s="39">
        <v>91.92</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740.38</v>
      </c>
      <c r="BF7" s="39">
        <v>734.15</v>
      </c>
      <c r="BG7" s="39">
        <v>723.16</v>
      </c>
      <c r="BH7" s="39">
        <v>712.32</v>
      </c>
      <c r="BI7" s="39">
        <v>786.73</v>
      </c>
      <c r="BJ7" s="39">
        <v>1321.78</v>
      </c>
      <c r="BK7" s="39">
        <v>1326.51</v>
      </c>
      <c r="BL7" s="39">
        <v>1285.3599999999999</v>
      </c>
      <c r="BM7" s="39">
        <v>1246.73</v>
      </c>
      <c r="BN7" s="39">
        <v>1281.51</v>
      </c>
      <c r="BO7" s="39">
        <v>1280.76</v>
      </c>
      <c r="BP7" s="39">
        <v>71.12</v>
      </c>
      <c r="BQ7" s="39">
        <v>70.58</v>
      </c>
      <c r="BR7" s="39">
        <v>73.650000000000006</v>
      </c>
      <c r="BS7" s="39">
        <v>72.55</v>
      </c>
      <c r="BT7" s="39">
        <v>66.87</v>
      </c>
      <c r="BU7" s="39">
        <v>54.57</v>
      </c>
      <c r="BV7" s="39">
        <v>54.4</v>
      </c>
      <c r="BW7" s="39">
        <v>54.45</v>
      </c>
      <c r="BX7" s="39">
        <v>54.33</v>
      </c>
      <c r="BY7" s="39">
        <v>55.02</v>
      </c>
      <c r="BZ7" s="39">
        <v>53.06</v>
      </c>
      <c r="CA7" s="39">
        <v>342.11</v>
      </c>
      <c r="CB7" s="39">
        <v>344.54</v>
      </c>
      <c r="CC7" s="39">
        <v>339.59</v>
      </c>
      <c r="CD7" s="39">
        <v>346.45</v>
      </c>
      <c r="CE7" s="39">
        <v>340.7</v>
      </c>
      <c r="CF7" s="39">
        <v>318.02999999999997</v>
      </c>
      <c r="CG7" s="39">
        <v>325.14</v>
      </c>
      <c r="CH7" s="39">
        <v>332.75</v>
      </c>
      <c r="CI7" s="39">
        <v>341.05</v>
      </c>
      <c r="CJ7" s="39">
        <v>330.62</v>
      </c>
      <c r="CK7" s="39">
        <v>314.83</v>
      </c>
      <c r="CL7" s="39">
        <v>59.63</v>
      </c>
      <c r="CM7" s="39">
        <v>66.069999999999993</v>
      </c>
      <c r="CN7" s="39">
        <v>60.66</v>
      </c>
      <c r="CO7" s="39">
        <v>59.23</v>
      </c>
      <c r="CP7" s="39">
        <v>56.01</v>
      </c>
      <c r="CQ7" s="39">
        <v>63.99</v>
      </c>
      <c r="CR7" s="39">
        <v>62.01</v>
      </c>
      <c r="CS7" s="39">
        <v>60.68</v>
      </c>
      <c r="CT7" s="39">
        <v>59.87</v>
      </c>
      <c r="CU7" s="39">
        <v>59.59</v>
      </c>
      <c r="CV7" s="39">
        <v>56.28</v>
      </c>
      <c r="CW7" s="39">
        <v>77.59</v>
      </c>
      <c r="CX7" s="39">
        <v>69.09</v>
      </c>
      <c r="CY7" s="39">
        <v>73.44</v>
      </c>
      <c r="CZ7" s="39">
        <v>73.099999999999994</v>
      </c>
      <c r="DA7" s="39">
        <v>76.5</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0.53</v>
      </c>
      <c r="EE7" s="39">
        <v>0.42</v>
      </c>
      <c r="EF7" s="39">
        <v>0.08</v>
      </c>
      <c r="EG7" s="39">
        <v>0.36</v>
      </c>
      <c r="EH7" s="39">
        <v>1.76</v>
      </c>
      <c r="EI7" s="39">
        <v>0.59</v>
      </c>
      <c r="EJ7" s="39">
        <v>0.64</v>
      </c>
      <c r="EK7" s="39">
        <v>0.55000000000000004</v>
      </c>
      <c r="EL7" s="39">
        <v>0.54</v>
      </c>
      <c r="EM7" s="39">
        <v>0.43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