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ustors\本庁_水道局\001 各種報告\02 財政課関係\H29\27 経営比較分析表\02 回答\"/>
    </mc:Choice>
  </mc:AlternateContent>
  <workbookProtection workbookPassword="B31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BB10" i="4" s="1"/>
  <c r="V6" i="5"/>
  <c r="AT10" i="4" s="1"/>
  <c r="U6" i="5"/>
  <c r="T6" i="5"/>
  <c r="S6" i="5"/>
  <c r="AT8" i="4" s="1"/>
  <c r="R6" i="5"/>
  <c r="AL8" i="4" s="1"/>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AL10" i="4"/>
  <c r="W10" i="4"/>
  <c r="P10" i="4"/>
  <c r="I10" i="4"/>
  <c r="BB8" i="4"/>
  <c r="P8" i="4"/>
  <c r="I8" i="4"/>
  <c r="B8" i="4"/>
  <c r="C10" i="5" l="1"/>
  <c r="D10" i="5"/>
  <c r="E10" i="5"/>
  <c r="B10" i="5"/>
</calcChain>
</file>

<file path=xl/sharedStrings.xml><?xml version="1.0" encoding="utf-8"?>
<sst xmlns="http://schemas.openxmlformats.org/spreadsheetml/2006/main" count="236" uniqueCount="122">
  <si>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</si>
  <si>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</si>
  <si>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</si>
  <si>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</si>
  <si>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</si>
  <si>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</si>
  <si>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</si>
  <si>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</si>
  <si>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</si>
  <si>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</si>
  <si>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</si>
  <si>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</si>
  <si>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</si>
  <si>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</si>
  <si>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</si>
  <si>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</si>
  <si>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</si>
  <si>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</si>
  <si>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</si>
  <si>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</si>
  <si>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</si>
  <si>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</si>
  <si>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</si>
  <si>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</si>
  <si>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</si>
  <si>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</si>
  <si>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</si>
  <si>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</si>
  <si>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</si>
  <si>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</si>
  <si>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</si>
  <si>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</si>
  <si>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</si>
  <si>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</si>
  <si>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</si>
  <si>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</si>
  <si>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</si>
  <si>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</si>
  <si>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</si>
  <si>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</si>
  <si>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</si>
  <si>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</si>
  <si>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</si>
  <si>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</si>
  <si>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</si>
  <si>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</si>
  <si>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</si>
  <si>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</si>
  <si>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</si>
  <si>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</si>
  <si>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</si>
  <si>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</si>
  <si>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</si>
  <si>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</si>
  <si>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</si>
  <si>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</si>
  <si>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</si>
  <si>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</si>
  <si>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</si>
  <si>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</si>
  <si>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</si>
  <si>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</si>
  <si>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</si>
  <si>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</si>
  <si>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</si>
  <si>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</si>
  <si>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</si>
  <si>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</si>
  <si>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</si>
  <si>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</si>
  <si>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</si>
  <si>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</si>
  <si>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</si>
  <si>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</si>
  <si>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</si>
  <si>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</si>
  <si>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</si>
  <si>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</si>
  <si>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</si>
  <si>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</si>
  <si>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</si>
  <si>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</si>
  <si>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</si>
  <si>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</si>
  <si>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</si>
  <si>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</si>
  <si>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</si>
  <si>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</si>
  <si>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</si>
  <si>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</si>
  <si>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</si>
  <si>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</si>
  <si>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</si>
  <si>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</si>
  <si>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</si>
  <si>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</si>
  <si>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</si>
  <si>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</si>
  <si>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</si>
  <si>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</si>
  <si>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</si>
  <si>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</si>
  <si>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</si>
  <si>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</si>
  <si>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</si>
  <si>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</si>
  <si>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</si>
  <si>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長崎県　対馬市</t>
  </si>
  <si>
    <t>法非適用</t>
  </si>
  <si>
    <t>水道事業</t>
  </si>
  <si>
    <t>簡易水道事業</t>
  </si>
  <si>
    <t>D1</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</si>
  <si>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</si>
  <si>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</si>
  <si>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</si>
  <si>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</si>
  <si>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</si>
  <si>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</si>
  <si>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①収益的収支率は、類似団体の平均値より下回っている。水道事業を経営するために必要な経費を給水収益だけでは賄えない状況であるため、一般会計からの繰入金で賄われている。
④企業債残高対給水収益比率は、類似団体の平均値を下回っているものの、今後は老朽施設の更新による企業債の増加が見込まれるため注意する必要がある。
⑤料金回収率は類似団体の平均値を上回っているものの60％程度であり、給水に必要な経費が一般会計繰入金により賄われている状況にある。
⑥給水原価は類似団体平均を上回っており、コスト改善が必要である。
⑦施設利用率は類似団体の平均値を上回る稼働率になっているが、有収率は類似団体の平均値よりも低い60％台であることから、漏水等の要因により稼働率が高くなっている可能性がある。
⑧有収率については平均値を下回っており、今後は漏水調査を行うなど有収率の向上に努めていきたい。</t>
    <phoneticPr fontId="4"/>
  </si>
  <si>
    <t>　管路の老朽化は進んでいるものの、一部を改良事業で更新している他は部分的な修繕のみで対応している状態である。今後は経営の健全維持に向けた管路更新の計画・検討を行う必要がある。</t>
    <phoneticPr fontId="4"/>
  </si>
  <si>
    <t>　対馬市の水道事業は今日まで、常に安全で安心な水道水を低廉な価格で安定的に供給することを基本として運営している。しかしながら、今後の事業経営については、減少傾向にある水需要に伴う収益への影響、施設の更新・整備に要する多額の投資に加えて、給水の安全性や安定性に対する社会的要素についても留意しなければならない。
　平成29年度からは対馬市水道事業と経営統合するが、老朽化する施設の整備や事業の統廃合、運転管理及び維持管理体制の効率化など、検討すべき材料は多く、昨年度策定した対馬市水道事業経営戦略に基づき、経営基盤の強化と財政マネジメントの向上に取り組んでいく必要がある。</t>
    <rPh sb="229" eb="232">
      <t>サクネンド</t>
    </rPh>
    <rPh sb="232" eb="234">
      <t>サクテイ</t>
    </rPh>
    <phoneticPr fontId="4"/>
  </si>
  <si>
    <t>非設置</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</si>
</sst>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0.14000000000000001</c:v>
                </c:pt>
                <c:pt idx="1">
                  <c:v>0.2</c:v>
                </c:pt>
                <c:pt idx="2">
                  <c:v>1.68</c:v>
                </c:pt>
                <c:pt idx="3" formatCode="#,##0.00;&quot;△&quot;#,##0.00">
                  <c:v>0</c:v>
                </c:pt>
                <c:pt idx="4">
                  <c:v>0.12</c:v>
                </c:pt>
              </c:numCache>
            </c:numRef>
          </c:val>
        </c:ser>
        <c:dLbls>
          <c:showLegendKey val="0"/>
          <c:showVal val="0"/>
          <c:showCatName val="0"/>
          <c:showSerName val="0"/>
          <c:showPercent val="0"/>
          <c:showBubbleSize val="0"/>
        </c:dLbls>
        <c:gapWidth val="150"/>
        <c:axId val="439892000"/>
        <c:axId val="439891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0.64</c:v>
                </c:pt>
                <c:pt idx="2">
                  <c:v>0.55000000000000004</c:v>
                </c:pt>
                <c:pt idx="3">
                  <c:v>0.54</c:v>
                </c:pt>
                <c:pt idx="4">
                  <c:v>0.43</c:v>
                </c:pt>
              </c:numCache>
            </c:numRef>
          </c:val>
          <c:smooth val="0"/>
        </c:ser>
        <c:dLbls>
          <c:showLegendKey val="0"/>
          <c:showVal val="0"/>
          <c:showCatName val="0"/>
          <c:showSerName val="0"/>
          <c:showPercent val="0"/>
          <c:showBubbleSize val="0"/>
        </c:dLbls>
        <c:marker val="1"/>
        <c:smooth val="0"/>
        <c:axId val="439892000"/>
        <c:axId val="439891608"/>
      </c:lineChart>
      <c:dateAx>
        <c:axId val="439892000"/>
        <c:scaling>
          <c:orientation val="minMax"/>
        </c:scaling>
        <c:delete val="1"/>
        <c:axPos val="b"/>
        <c:numFmt formatCode="ge" sourceLinked="1"/>
        <c:majorTickMark val="none"/>
        <c:minorTickMark val="none"/>
        <c:tickLblPos val="none"/>
        <c:crossAx val="439891608"/>
        <c:crosses val="autoZero"/>
        <c:auto val="1"/>
        <c:lblOffset val="100"/>
        <c:baseTimeUnit val="years"/>
      </c:dateAx>
      <c:valAx>
        <c:axId val="439891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892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65.12</c:v>
                </c:pt>
                <c:pt idx="1">
                  <c:v>66.2</c:v>
                </c:pt>
                <c:pt idx="2">
                  <c:v>65.12</c:v>
                </c:pt>
                <c:pt idx="3">
                  <c:v>71.02</c:v>
                </c:pt>
                <c:pt idx="4">
                  <c:v>69.27</c:v>
                </c:pt>
              </c:numCache>
            </c:numRef>
          </c:val>
        </c:ser>
        <c:dLbls>
          <c:showLegendKey val="0"/>
          <c:showVal val="0"/>
          <c:showCatName val="0"/>
          <c:showSerName val="0"/>
          <c:showPercent val="0"/>
          <c:showBubbleSize val="0"/>
        </c:dLbls>
        <c:gapWidth val="150"/>
        <c:axId val="360684544"/>
        <c:axId val="360684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63.99</c:v>
                </c:pt>
                <c:pt idx="1">
                  <c:v>62.01</c:v>
                </c:pt>
                <c:pt idx="2">
                  <c:v>60.68</c:v>
                </c:pt>
                <c:pt idx="3">
                  <c:v>59.87</c:v>
                </c:pt>
                <c:pt idx="4">
                  <c:v>59.59</c:v>
                </c:pt>
              </c:numCache>
            </c:numRef>
          </c:val>
          <c:smooth val="0"/>
        </c:ser>
        <c:dLbls>
          <c:showLegendKey val="0"/>
          <c:showVal val="0"/>
          <c:showCatName val="0"/>
          <c:showSerName val="0"/>
          <c:showPercent val="0"/>
          <c:showBubbleSize val="0"/>
        </c:dLbls>
        <c:marker val="1"/>
        <c:smooth val="0"/>
        <c:axId val="360684544"/>
        <c:axId val="360684936"/>
      </c:lineChart>
      <c:dateAx>
        <c:axId val="360684544"/>
        <c:scaling>
          <c:orientation val="minMax"/>
        </c:scaling>
        <c:delete val="1"/>
        <c:axPos val="b"/>
        <c:numFmt formatCode="ge" sourceLinked="1"/>
        <c:majorTickMark val="none"/>
        <c:minorTickMark val="none"/>
        <c:tickLblPos val="none"/>
        <c:crossAx val="360684936"/>
        <c:crosses val="autoZero"/>
        <c:auto val="1"/>
        <c:lblOffset val="100"/>
        <c:baseTimeUnit val="years"/>
      </c:dateAx>
      <c:valAx>
        <c:axId val="360684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684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74.38</c:v>
                </c:pt>
                <c:pt idx="1">
                  <c:v>73.239999999999995</c:v>
                </c:pt>
                <c:pt idx="2">
                  <c:v>74.38</c:v>
                </c:pt>
                <c:pt idx="3">
                  <c:v>69.06</c:v>
                </c:pt>
                <c:pt idx="4">
                  <c:v>69.62</c:v>
                </c:pt>
              </c:numCache>
            </c:numRef>
          </c:val>
        </c:ser>
        <c:dLbls>
          <c:showLegendKey val="0"/>
          <c:showVal val="0"/>
          <c:showCatName val="0"/>
          <c:showSerName val="0"/>
          <c:showPercent val="0"/>
          <c:showBubbleSize val="0"/>
        </c:dLbls>
        <c:gapWidth val="150"/>
        <c:axId val="360686112"/>
        <c:axId val="360686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76.260000000000005</c:v>
                </c:pt>
                <c:pt idx="1">
                  <c:v>75.8</c:v>
                </c:pt>
                <c:pt idx="2">
                  <c:v>75.760000000000005</c:v>
                </c:pt>
                <c:pt idx="3">
                  <c:v>75.48</c:v>
                </c:pt>
                <c:pt idx="4">
                  <c:v>74.64</c:v>
                </c:pt>
              </c:numCache>
            </c:numRef>
          </c:val>
          <c:smooth val="0"/>
        </c:ser>
        <c:dLbls>
          <c:showLegendKey val="0"/>
          <c:showVal val="0"/>
          <c:showCatName val="0"/>
          <c:showSerName val="0"/>
          <c:showPercent val="0"/>
          <c:showBubbleSize val="0"/>
        </c:dLbls>
        <c:marker val="1"/>
        <c:smooth val="0"/>
        <c:axId val="360686112"/>
        <c:axId val="360686504"/>
      </c:lineChart>
      <c:dateAx>
        <c:axId val="360686112"/>
        <c:scaling>
          <c:orientation val="minMax"/>
        </c:scaling>
        <c:delete val="1"/>
        <c:axPos val="b"/>
        <c:numFmt formatCode="ge" sourceLinked="1"/>
        <c:majorTickMark val="none"/>
        <c:minorTickMark val="none"/>
        <c:tickLblPos val="none"/>
        <c:crossAx val="360686504"/>
        <c:crosses val="autoZero"/>
        <c:auto val="1"/>
        <c:lblOffset val="100"/>
        <c:baseTimeUnit val="years"/>
      </c:dateAx>
      <c:valAx>
        <c:axId val="360686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68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72.27</c:v>
                </c:pt>
                <c:pt idx="1">
                  <c:v>71.27</c:v>
                </c:pt>
                <c:pt idx="2">
                  <c:v>75.61</c:v>
                </c:pt>
                <c:pt idx="3">
                  <c:v>71.569999999999993</c:v>
                </c:pt>
                <c:pt idx="4">
                  <c:v>71.239999999999995</c:v>
                </c:pt>
              </c:numCache>
            </c:numRef>
          </c:val>
        </c:ser>
        <c:dLbls>
          <c:showLegendKey val="0"/>
          <c:showVal val="0"/>
          <c:showCatName val="0"/>
          <c:showSerName val="0"/>
          <c:showPercent val="0"/>
          <c:showBubbleSize val="0"/>
        </c:dLbls>
        <c:gapWidth val="150"/>
        <c:axId val="439890432"/>
        <c:axId val="439257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75.91</c:v>
                </c:pt>
                <c:pt idx="1">
                  <c:v>77.19</c:v>
                </c:pt>
                <c:pt idx="2">
                  <c:v>77.48</c:v>
                </c:pt>
                <c:pt idx="3">
                  <c:v>76.02</c:v>
                </c:pt>
                <c:pt idx="4">
                  <c:v>77.66</c:v>
                </c:pt>
              </c:numCache>
            </c:numRef>
          </c:val>
          <c:smooth val="0"/>
        </c:ser>
        <c:dLbls>
          <c:showLegendKey val="0"/>
          <c:showVal val="0"/>
          <c:showCatName val="0"/>
          <c:showSerName val="0"/>
          <c:showPercent val="0"/>
          <c:showBubbleSize val="0"/>
        </c:dLbls>
        <c:marker val="1"/>
        <c:smooth val="0"/>
        <c:axId val="439890432"/>
        <c:axId val="439257992"/>
      </c:lineChart>
      <c:dateAx>
        <c:axId val="439890432"/>
        <c:scaling>
          <c:orientation val="minMax"/>
        </c:scaling>
        <c:delete val="1"/>
        <c:axPos val="b"/>
        <c:numFmt formatCode="ge" sourceLinked="1"/>
        <c:majorTickMark val="none"/>
        <c:minorTickMark val="none"/>
        <c:tickLblPos val="none"/>
        <c:crossAx val="439257992"/>
        <c:crosses val="autoZero"/>
        <c:auto val="1"/>
        <c:lblOffset val="100"/>
        <c:baseTimeUnit val="years"/>
      </c:dateAx>
      <c:valAx>
        <c:axId val="439257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89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9260344"/>
        <c:axId val="43925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9260344"/>
        <c:axId val="439259952"/>
      </c:lineChart>
      <c:dateAx>
        <c:axId val="439260344"/>
        <c:scaling>
          <c:orientation val="minMax"/>
        </c:scaling>
        <c:delete val="1"/>
        <c:axPos val="b"/>
        <c:numFmt formatCode="ge" sourceLinked="1"/>
        <c:majorTickMark val="none"/>
        <c:minorTickMark val="none"/>
        <c:tickLblPos val="none"/>
        <c:crossAx val="439259952"/>
        <c:crosses val="autoZero"/>
        <c:auto val="1"/>
        <c:lblOffset val="100"/>
        <c:baseTimeUnit val="years"/>
      </c:dateAx>
      <c:valAx>
        <c:axId val="43925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260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439258776"/>
        <c:axId val="439556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439258776"/>
        <c:axId val="439556912"/>
      </c:lineChart>
      <c:dateAx>
        <c:axId val="439258776"/>
        <c:scaling>
          <c:orientation val="minMax"/>
        </c:scaling>
        <c:delete val="1"/>
        <c:axPos val="b"/>
        <c:numFmt formatCode="ge" sourceLinked="1"/>
        <c:majorTickMark val="none"/>
        <c:minorTickMark val="none"/>
        <c:tickLblPos val="none"/>
        <c:crossAx val="439556912"/>
        <c:crosses val="autoZero"/>
        <c:auto val="1"/>
        <c:lblOffset val="100"/>
        <c:baseTimeUnit val="years"/>
      </c:dateAx>
      <c:valAx>
        <c:axId val="439556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39258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4855000"/>
        <c:axId val="324854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4855000"/>
        <c:axId val="324854216"/>
      </c:lineChart>
      <c:dateAx>
        <c:axId val="324855000"/>
        <c:scaling>
          <c:orientation val="minMax"/>
        </c:scaling>
        <c:delete val="1"/>
        <c:axPos val="b"/>
        <c:numFmt formatCode="ge" sourceLinked="1"/>
        <c:majorTickMark val="none"/>
        <c:minorTickMark val="none"/>
        <c:tickLblPos val="none"/>
        <c:crossAx val="324854216"/>
        <c:crosses val="autoZero"/>
        <c:auto val="1"/>
        <c:lblOffset val="100"/>
        <c:baseTimeUnit val="years"/>
      </c:dateAx>
      <c:valAx>
        <c:axId val="324854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855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68120688"/>
        <c:axId val="368121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68120688"/>
        <c:axId val="368121080"/>
      </c:lineChart>
      <c:dateAx>
        <c:axId val="368120688"/>
        <c:scaling>
          <c:orientation val="minMax"/>
        </c:scaling>
        <c:delete val="1"/>
        <c:axPos val="b"/>
        <c:numFmt formatCode="ge" sourceLinked="1"/>
        <c:majorTickMark val="none"/>
        <c:minorTickMark val="none"/>
        <c:tickLblPos val="none"/>
        <c:crossAx val="368121080"/>
        <c:crosses val="autoZero"/>
        <c:auto val="1"/>
        <c:lblOffset val="100"/>
        <c:baseTimeUnit val="years"/>
      </c:dateAx>
      <c:valAx>
        <c:axId val="368121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8120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1146.0999999999999</c:v>
                </c:pt>
                <c:pt idx="1">
                  <c:v>1091.68</c:v>
                </c:pt>
                <c:pt idx="2">
                  <c:v>1029.04</c:v>
                </c:pt>
                <c:pt idx="3">
                  <c:v>958.23</c:v>
                </c:pt>
                <c:pt idx="4">
                  <c:v>907.32</c:v>
                </c:pt>
              </c:numCache>
            </c:numRef>
          </c:val>
        </c:ser>
        <c:dLbls>
          <c:showLegendKey val="0"/>
          <c:showVal val="0"/>
          <c:showCatName val="0"/>
          <c:showSerName val="0"/>
          <c:showPercent val="0"/>
          <c:showBubbleSize val="0"/>
        </c:dLbls>
        <c:gapWidth val="150"/>
        <c:axId val="364725208"/>
        <c:axId val="32344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1321.78</c:v>
                </c:pt>
                <c:pt idx="1">
                  <c:v>1326.51</c:v>
                </c:pt>
                <c:pt idx="2">
                  <c:v>1285.3599999999999</c:v>
                </c:pt>
                <c:pt idx="3">
                  <c:v>1246.73</c:v>
                </c:pt>
                <c:pt idx="4">
                  <c:v>1281.51</c:v>
                </c:pt>
              </c:numCache>
            </c:numRef>
          </c:val>
          <c:smooth val="0"/>
        </c:ser>
        <c:dLbls>
          <c:showLegendKey val="0"/>
          <c:showVal val="0"/>
          <c:showCatName val="0"/>
          <c:showSerName val="0"/>
          <c:showPercent val="0"/>
          <c:showBubbleSize val="0"/>
        </c:dLbls>
        <c:marker val="1"/>
        <c:smooth val="0"/>
        <c:axId val="364725208"/>
        <c:axId val="323449472"/>
      </c:lineChart>
      <c:dateAx>
        <c:axId val="364725208"/>
        <c:scaling>
          <c:orientation val="minMax"/>
        </c:scaling>
        <c:delete val="1"/>
        <c:axPos val="b"/>
        <c:numFmt formatCode="ge" sourceLinked="1"/>
        <c:majorTickMark val="none"/>
        <c:minorTickMark val="none"/>
        <c:tickLblPos val="none"/>
        <c:crossAx val="323449472"/>
        <c:crosses val="autoZero"/>
        <c:auto val="1"/>
        <c:lblOffset val="100"/>
        <c:baseTimeUnit val="years"/>
      </c:dateAx>
      <c:valAx>
        <c:axId val="32344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4725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59.28</c:v>
                </c:pt>
                <c:pt idx="1">
                  <c:v>59.44</c:v>
                </c:pt>
                <c:pt idx="2">
                  <c:v>61.39</c:v>
                </c:pt>
                <c:pt idx="3">
                  <c:v>60.8</c:v>
                </c:pt>
                <c:pt idx="4">
                  <c:v>60.95</c:v>
                </c:pt>
              </c:numCache>
            </c:numRef>
          </c:val>
        </c:ser>
        <c:dLbls>
          <c:showLegendKey val="0"/>
          <c:showVal val="0"/>
          <c:showCatName val="0"/>
          <c:showSerName val="0"/>
          <c:showPercent val="0"/>
          <c:showBubbleSize val="0"/>
        </c:dLbls>
        <c:gapWidth val="150"/>
        <c:axId val="361196304"/>
        <c:axId val="361196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54.57</c:v>
                </c:pt>
                <c:pt idx="1">
                  <c:v>54.4</c:v>
                </c:pt>
                <c:pt idx="2">
                  <c:v>54.45</c:v>
                </c:pt>
                <c:pt idx="3">
                  <c:v>54.33</c:v>
                </c:pt>
                <c:pt idx="4">
                  <c:v>55.02</c:v>
                </c:pt>
              </c:numCache>
            </c:numRef>
          </c:val>
          <c:smooth val="0"/>
        </c:ser>
        <c:dLbls>
          <c:showLegendKey val="0"/>
          <c:showVal val="0"/>
          <c:showCatName val="0"/>
          <c:showSerName val="0"/>
          <c:showPercent val="0"/>
          <c:showBubbleSize val="0"/>
        </c:dLbls>
        <c:marker val="1"/>
        <c:smooth val="0"/>
        <c:axId val="361196304"/>
        <c:axId val="361196696"/>
      </c:lineChart>
      <c:dateAx>
        <c:axId val="361196304"/>
        <c:scaling>
          <c:orientation val="minMax"/>
        </c:scaling>
        <c:delete val="1"/>
        <c:axPos val="b"/>
        <c:numFmt formatCode="ge" sourceLinked="1"/>
        <c:majorTickMark val="none"/>
        <c:minorTickMark val="none"/>
        <c:tickLblPos val="none"/>
        <c:crossAx val="361196696"/>
        <c:crosses val="autoZero"/>
        <c:auto val="1"/>
        <c:lblOffset val="100"/>
        <c:baseTimeUnit val="years"/>
      </c:dateAx>
      <c:valAx>
        <c:axId val="361196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196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369.8</c:v>
                </c:pt>
                <c:pt idx="1">
                  <c:v>370.77</c:v>
                </c:pt>
                <c:pt idx="2">
                  <c:v>365.69</c:v>
                </c:pt>
                <c:pt idx="3">
                  <c:v>371.9</c:v>
                </c:pt>
                <c:pt idx="4">
                  <c:v>378.3</c:v>
                </c:pt>
              </c:numCache>
            </c:numRef>
          </c:val>
        </c:ser>
        <c:dLbls>
          <c:showLegendKey val="0"/>
          <c:showVal val="0"/>
          <c:showCatName val="0"/>
          <c:showSerName val="0"/>
          <c:showPercent val="0"/>
          <c:showBubbleSize val="0"/>
        </c:dLbls>
        <c:gapWidth val="150"/>
        <c:axId val="361197872"/>
        <c:axId val="361198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318.02999999999997</c:v>
                </c:pt>
                <c:pt idx="1">
                  <c:v>325.14</c:v>
                </c:pt>
                <c:pt idx="2">
                  <c:v>332.75</c:v>
                </c:pt>
                <c:pt idx="3">
                  <c:v>341.05</c:v>
                </c:pt>
                <c:pt idx="4">
                  <c:v>330.62</c:v>
                </c:pt>
              </c:numCache>
            </c:numRef>
          </c:val>
          <c:smooth val="0"/>
        </c:ser>
        <c:dLbls>
          <c:showLegendKey val="0"/>
          <c:showVal val="0"/>
          <c:showCatName val="0"/>
          <c:showSerName val="0"/>
          <c:showPercent val="0"/>
          <c:showBubbleSize val="0"/>
        </c:dLbls>
        <c:marker val="1"/>
        <c:smooth val="0"/>
        <c:axId val="361197872"/>
        <c:axId val="361198264"/>
      </c:lineChart>
      <c:dateAx>
        <c:axId val="361197872"/>
        <c:scaling>
          <c:orientation val="minMax"/>
        </c:scaling>
        <c:delete val="1"/>
        <c:axPos val="b"/>
        <c:numFmt formatCode="ge" sourceLinked="1"/>
        <c:majorTickMark val="none"/>
        <c:minorTickMark val="none"/>
        <c:tickLblPos val="none"/>
        <c:crossAx val="361198264"/>
        <c:crosses val="autoZero"/>
        <c:auto val="1"/>
        <c:lblOffset val="100"/>
        <c:baseTimeUnit val="years"/>
      </c:dateAx>
      <c:valAx>
        <c:axId val="361198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19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AG11" sqref="AG11"/>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長崎県　対馬市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D1</v>
      </c>
      <c r="X8" s="49"/>
      <c r="Y8" s="49"/>
      <c r="Z8" s="49"/>
      <c r="AA8" s="49"/>
      <c r="AB8" s="49"/>
      <c r="AC8" s="49"/>
      <c r="AD8" s="50" t="s">
        <v>121</v>
      </c>
      <c r="AE8" s="50"/>
      <c r="AF8" s="50"/>
      <c r="AG8" s="50"/>
      <c r="AH8" s="50"/>
      <c r="AI8" s="50"/>
      <c r="AJ8" s="50"/>
      <c r="AK8" s="2"/>
      <c r="AL8" s="51">
        <f>データ!$R$6</f>
        <v>31853</v>
      </c>
      <c r="AM8" s="51"/>
      <c r="AN8" s="51"/>
      <c r="AO8" s="51"/>
      <c r="AP8" s="51"/>
      <c r="AQ8" s="51"/>
      <c r="AR8" s="51"/>
      <c r="AS8" s="51"/>
      <c r="AT8" s="46">
        <f>データ!$S$6</f>
        <v>708.65</v>
      </c>
      <c r="AU8" s="46"/>
      <c r="AV8" s="46"/>
      <c r="AW8" s="46"/>
      <c r="AX8" s="46"/>
      <c r="AY8" s="46"/>
      <c r="AZ8" s="46"/>
      <c r="BA8" s="46"/>
      <c r="BB8" s="46">
        <f>データ!$T$6</f>
        <v>44.95</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x14ac:dyDescent="0.15">
      <c r="A10" s="2"/>
      <c r="B10" s="46">
        <f>データ!$N$6</f>
        <v>5.5</v>
      </c>
      <c r="C10" s="46"/>
      <c r="D10" s="46"/>
      <c r="E10" s="46"/>
      <c r="F10" s="46"/>
      <c r="G10" s="46"/>
      <c r="H10" s="46"/>
      <c r="I10" s="46" t="str">
        <f>データ!$O$6</f>
        <v>該当数値なし</v>
      </c>
      <c r="J10" s="46"/>
      <c r="K10" s="46"/>
      <c r="L10" s="46"/>
      <c r="M10" s="46"/>
      <c r="N10" s="46"/>
      <c r="O10" s="46"/>
      <c r="P10" s="46">
        <f>データ!$P$6</f>
        <v>63.63</v>
      </c>
      <c r="Q10" s="46"/>
      <c r="R10" s="46"/>
      <c r="S10" s="46"/>
      <c r="T10" s="46"/>
      <c r="U10" s="46"/>
      <c r="V10" s="46"/>
      <c r="W10" s="51">
        <f>データ!$Q$6</f>
        <v>4150</v>
      </c>
      <c r="X10" s="51"/>
      <c r="Y10" s="51"/>
      <c r="Z10" s="51"/>
      <c r="AA10" s="51"/>
      <c r="AB10" s="51"/>
      <c r="AC10" s="51"/>
      <c r="AD10" s="2"/>
      <c r="AE10" s="2"/>
      <c r="AF10" s="2"/>
      <c r="AG10" s="2"/>
      <c r="AH10" s="2"/>
      <c r="AI10" s="2"/>
      <c r="AJ10" s="2"/>
      <c r="AK10" s="2"/>
      <c r="AL10" s="51">
        <f>データ!$U$6</f>
        <v>20074</v>
      </c>
      <c r="AM10" s="51"/>
      <c r="AN10" s="51"/>
      <c r="AO10" s="51"/>
      <c r="AP10" s="51"/>
      <c r="AQ10" s="51"/>
      <c r="AR10" s="51"/>
      <c r="AS10" s="51"/>
      <c r="AT10" s="46">
        <f>データ!$V$6</f>
        <v>43.57</v>
      </c>
      <c r="AU10" s="46"/>
      <c r="AV10" s="46"/>
      <c r="AW10" s="46"/>
      <c r="AX10" s="46"/>
      <c r="AY10" s="46"/>
      <c r="AZ10" s="46"/>
      <c r="BA10" s="46"/>
      <c r="BB10" s="46">
        <f>データ!$W$6</f>
        <v>460.73</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118</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0" t="s">
        <v>119</v>
      </c>
      <c r="BM47" s="71"/>
      <c r="BN47" s="71"/>
      <c r="BO47" s="71"/>
      <c r="BP47" s="71"/>
      <c r="BQ47" s="71"/>
      <c r="BR47" s="71"/>
      <c r="BS47" s="71"/>
      <c r="BT47" s="71"/>
      <c r="BU47" s="71"/>
      <c r="BV47" s="71"/>
      <c r="BW47" s="71"/>
      <c r="BX47" s="71"/>
      <c r="BY47" s="71"/>
      <c r="BZ47" s="72"/>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0"/>
      <c r="BM48" s="71"/>
      <c r="BN48" s="71"/>
      <c r="BO48" s="71"/>
      <c r="BP48" s="71"/>
      <c r="BQ48" s="71"/>
      <c r="BR48" s="71"/>
      <c r="BS48" s="71"/>
      <c r="BT48" s="71"/>
      <c r="BU48" s="71"/>
      <c r="BV48" s="71"/>
      <c r="BW48" s="71"/>
      <c r="BX48" s="71"/>
      <c r="BY48" s="71"/>
      <c r="BZ48" s="72"/>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0"/>
      <c r="BM49" s="71"/>
      <c r="BN49" s="71"/>
      <c r="BO49" s="71"/>
      <c r="BP49" s="71"/>
      <c r="BQ49" s="71"/>
      <c r="BR49" s="71"/>
      <c r="BS49" s="71"/>
      <c r="BT49" s="71"/>
      <c r="BU49" s="71"/>
      <c r="BV49" s="71"/>
      <c r="BW49" s="71"/>
      <c r="BX49" s="71"/>
      <c r="BY49" s="71"/>
      <c r="BZ49" s="72"/>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0"/>
      <c r="BM50" s="71"/>
      <c r="BN50" s="71"/>
      <c r="BO50" s="71"/>
      <c r="BP50" s="71"/>
      <c r="BQ50" s="71"/>
      <c r="BR50" s="71"/>
      <c r="BS50" s="71"/>
      <c r="BT50" s="71"/>
      <c r="BU50" s="71"/>
      <c r="BV50" s="71"/>
      <c r="BW50" s="71"/>
      <c r="BX50" s="71"/>
      <c r="BY50" s="71"/>
      <c r="BZ50" s="72"/>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0"/>
      <c r="BM51" s="71"/>
      <c r="BN51" s="71"/>
      <c r="BO51" s="71"/>
      <c r="BP51" s="71"/>
      <c r="BQ51" s="71"/>
      <c r="BR51" s="71"/>
      <c r="BS51" s="71"/>
      <c r="BT51" s="71"/>
      <c r="BU51" s="71"/>
      <c r="BV51" s="71"/>
      <c r="BW51" s="71"/>
      <c r="BX51" s="71"/>
      <c r="BY51" s="71"/>
      <c r="BZ51" s="72"/>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0"/>
      <c r="BM52" s="71"/>
      <c r="BN52" s="71"/>
      <c r="BO52" s="71"/>
      <c r="BP52" s="71"/>
      <c r="BQ52" s="71"/>
      <c r="BR52" s="71"/>
      <c r="BS52" s="71"/>
      <c r="BT52" s="71"/>
      <c r="BU52" s="71"/>
      <c r="BV52" s="71"/>
      <c r="BW52" s="71"/>
      <c r="BX52" s="71"/>
      <c r="BY52" s="71"/>
      <c r="BZ52" s="72"/>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0"/>
      <c r="BM53" s="71"/>
      <c r="BN53" s="71"/>
      <c r="BO53" s="71"/>
      <c r="BP53" s="71"/>
      <c r="BQ53" s="71"/>
      <c r="BR53" s="71"/>
      <c r="BS53" s="71"/>
      <c r="BT53" s="71"/>
      <c r="BU53" s="71"/>
      <c r="BV53" s="71"/>
      <c r="BW53" s="71"/>
      <c r="BX53" s="71"/>
      <c r="BY53" s="71"/>
      <c r="BZ53" s="72"/>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0"/>
      <c r="BM54" s="71"/>
      <c r="BN54" s="71"/>
      <c r="BO54" s="71"/>
      <c r="BP54" s="71"/>
      <c r="BQ54" s="71"/>
      <c r="BR54" s="71"/>
      <c r="BS54" s="71"/>
      <c r="BT54" s="71"/>
      <c r="BU54" s="71"/>
      <c r="BV54" s="71"/>
      <c r="BW54" s="71"/>
      <c r="BX54" s="71"/>
      <c r="BY54" s="71"/>
      <c r="BZ54" s="72"/>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0"/>
      <c r="BM55" s="71"/>
      <c r="BN55" s="71"/>
      <c r="BO55" s="71"/>
      <c r="BP55" s="71"/>
      <c r="BQ55" s="71"/>
      <c r="BR55" s="71"/>
      <c r="BS55" s="71"/>
      <c r="BT55" s="71"/>
      <c r="BU55" s="71"/>
      <c r="BV55" s="71"/>
      <c r="BW55" s="71"/>
      <c r="BX55" s="71"/>
      <c r="BY55" s="71"/>
      <c r="BZ55" s="72"/>
    </row>
    <row r="56" spans="1:78" ht="13.5" customHeight="1" x14ac:dyDescent="0.15">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0"/>
      <c r="BM56" s="71"/>
      <c r="BN56" s="71"/>
      <c r="BO56" s="71"/>
      <c r="BP56" s="71"/>
      <c r="BQ56" s="71"/>
      <c r="BR56" s="71"/>
      <c r="BS56" s="71"/>
      <c r="BT56" s="71"/>
      <c r="BU56" s="71"/>
      <c r="BV56" s="71"/>
      <c r="BW56" s="71"/>
      <c r="BX56" s="71"/>
      <c r="BY56" s="71"/>
      <c r="BZ56" s="72"/>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0"/>
      <c r="BM57" s="71"/>
      <c r="BN57" s="71"/>
      <c r="BO57" s="71"/>
      <c r="BP57" s="71"/>
      <c r="BQ57" s="71"/>
      <c r="BR57" s="71"/>
      <c r="BS57" s="71"/>
      <c r="BT57" s="71"/>
      <c r="BU57" s="71"/>
      <c r="BV57" s="71"/>
      <c r="BW57" s="71"/>
      <c r="BX57" s="71"/>
      <c r="BY57" s="71"/>
      <c r="BZ57" s="72"/>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0"/>
      <c r="BM58" s="71"/>
      <c r="BN58" s="71"/>
      <c r="BO58" s="71"/>
      <c r="BP58" s="71"/>
      <c r="BQ58" s="71"/>
      <c r="BR58" s="71"/>
      <c r="BS58" s="71"/>
      <c r="BT58" s="71"/>
      <c r="BU58" s="71"/>
      <c r="BV58" s="71"/>
      <c r="BW58" s="71"/>
      <c r="BX58" s="71"/>
      <c r="BY58" s="71"/>
      <c r="BZ58" s="72"/>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0"/>
      <c r="BM59" s="71"/>
      <c r="BN59" s="71"/>
      <c r="BO59" s="71"/>
      <c r="BP59" s="71"/>
      <c r="BQ59" s="71"/>
      <c r="BR59" s="71"/>
      <c r="BS59" s="71"/>
      <c r="BT59" s="71"/>
      <c r="BU59" s="71"/>
      <c r="BV59" s="71"/>
      <c r="BW59" s="71"/>
      <c r="BX59" s="71"/>
      <c r="BY59" s="71"/>
      <c r="BZ59" s="72"/>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0"/>
      <c r="BM60" s="71"/>
      <c r="BN60" s="71"/>
      <c r="BO60" s="71"/>
      <c r="BP60" s="71"/>
      <c r="BQ60" s="71"/>
      <c r="BR60" s="71"/>
      <c r="BS60" s="71"/>
      <c r="BT60" s="71"/>
      <c r="BU60" s="71"/>
      <c r="BV60" s="71"/>
      <c r="BW60" s="71"/>
      <c r="BX60" s="71"/>
      <c r="BY60" s="71"/>
      <c r="BZ60" s="72"/>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0"/>
      <c r="BM61" s="71"/>
      <c r="BN61" s="71"/>
      <c r="BO61" s="71"/>
      <c r="BP61" s="71"/>
      <c r="BQ61" s="71"/>
      <c r="BR61" s="71"/>
      <c r="BS61" s="71"/>
      <c r="BT61" s="71"/>
      <c r="BU61" s="71"/>
      <c r="BV61" s="71"/>
      <c r="BW61" s="71"/>
      <c r="BX61" s="71"/>
      <c r="BY61" s="71"/>
      <c r="BZ61" s="72"/>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0"/>
      <c r="BM62" s="71"/>
      <c r="BN62" s="71"/>
      <c r="BO62" s="71"/>
      <c r="BP62" s="71"/>
      <c r="BQ62" s="71"/>
      <c r="BR62" s="71"/>
      <c r="BS62" s="71"/>
      <c r="BT62" s="71"/>
      <c r="BU62" s="71"/>
      <c r="BV62" s="71"/>
      <c r="BW62" s="71"/>
      <c r="BX62" s="71"/>
      <c r="BY62" s="71"/>
      <c r="BZ62" s="72"/>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3"/>
      <c r="BM63" s="74"/>
      <c r="BN63" s="74"/>
      <c r="BO63" s="74"/>
      <c r="BP63" s="74"/>
      <c r="BQ63" s="74"/>
      <c r="BR63" s="74"/>
      <c r="BS63" s="74"/>
      <c r="BT63" s="74"/>
      <c r="BU63" s="74"/>
      <c r="BV63" s="74"/>
      <c r="BW63" s="74"/>
      <c r="BX63" s="74"/>
      <c r="BY63" s="74"/>
      <c r="BZ63" s="75"/>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120</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56</v>
      </c>
      <c r="B3" s="30" t="s">
        <v>57</v>
      </c>
      <c r="C3" s="30" t="s">
        <v>58</v>
      </c>
      <c r="D3" s="30" t="s">
        <v>59</v>
      </c>
      <c r="E3" s="30" t="s">
        <v>60</v>
      </c>
      <c r="F3" s="30" t="s">
        <v>61</v>
      </c>
      <c r="G3" s="30" t="s">
        <v>62</v>
      </c>
      <c r="H3" s="78" t="s">
        <v>63</v>
      </c>
      <c r="I3" s="79"/>
      <c r="J3" s="79"/>
      <c r="K3" s="79"/>
      <c r="L3" s="79"/>
      <c r="M3" s="79"/>
      <c r="N3" s="79"/>
      <c r="O3" s="79"/>
      <c r="P3" s="79"/>
      <c r="Q3" s="79"/>
      <c r="R3" s="79"/>
      <c r="S3" s="79"/>
      <c r="T3" s="79"/>
      <c r="U3" s="79"/>
      <c r="V3" s="79"/>
      <c r="W3" s="80"/>
      <c r="X3" s="84" t="s">
        <v>64</v>
      </c>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t="s">
        <v>65</v>
      </c>
      <c r="DI3" s="77"/>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row>
    <row r="4" spans="1:144" x14ac:dyDescent="0.15">
      <c r="A4" s="29" t="s">
        <v>66</v>
      </c>
      <c r="B4" s="31"/>
      <c r="C4" s="31"/>
      <c r="D4" s="31"/>
      <c r="E4" s="31"/>
      <c r="F4" s="31"/>
      <c r="G4" s="31"/>
      <c r="H4" s="81"/>
      <c r="I4" s="82"/>
      <c r="J4" s="82"/>
      <c r="K4" s="82"/>
      <c r="L4" s="82"/>
      <c r="M4" s="82"/>
      <c r="N4" s="82"/>
      <c r="O4" s="82"/>
      <c r="P4" s="82"/>
      <c r="Q4" s="82"/>
      <c r="R4" s="82"/>
      <c r="S4" s="82"/>
      <c r="T4" s="82"/>
      <c r="U4" s="82"/>
      <c r="V4" s="82"/>
      <c r="W4" s="83"/>
      <c r="X4" s="77" t="s">
        <v>67</v>
      </c>
      <c r="Y4" s="77"/>
      <c r="Z4" s="77"/>
      <c r="AA4" s="77"/>
      <c r="AB4" s="77"/>
      <c r="AC4" s="77"/>
      <c r="AD4" s="77"/>
      <c r="AE4" s="77"/>
      <c r="AF4" s="77"/>
      <c r="AG4" s="77"/>
      <c r="AH4" s="77"/>
      <c r="AI4" s="77" t="s">
        <v>68</v>
      </c>
      <c r="AJ4" s="77"/>
      <c r="AK4" s="77"/>
      <c r="AL4" s="77"/>
      <c r="AM4" s="77"/>
      <c r="AN4" s="77"/>
      <c r="AO4" s="77"/>
      <c r="AP4" s="77"/>
      <c r="AQ4" s="77"/>
      <c r="AR4" s="77"/>
      <c r="AS4" s="77"/>
      <c r="AT4" s="77" t="s">
        <v>69</v>
      </c>
      <c r="AU4" s="77"/>
      <c r="AV4" s="77"/>
      <c r="AW4" s="77"/>
      <c r="AX4" s="77"/>
      <c r="AY4" s="77"/>
      <c r="AZ4" s="77"/>
      <c r="BA4" s="77"/>
      <c r="BB4" s="77"/>
      <c r="BC4" s="77"/>
      <c r="BD4" s="77"/>
      <c r="BE4" s="77" t="s">
        <v>70</v>
      </c>
      <c r="BF4" s="77"/>
      <c r="BG4" s="77"/>
      <c r="BH4" s="77"/>
      <c r="BI4" s="77"/>
      <c r="BJ4" s="77"/>
      <c r="BK4" s="77"/>
      <c r="BL4" s="77"/>
      <c r="BM4" s="77"/>
      <c r="BN4" s="77"/>
      <c r="BO4" s="77"/>
      <c r="BP4" s="77" t="s">
        <v>71</v>
      </c>
      <c r="BQ4" s="77"/>
      <c r="BR4" s="77"/>
      <c r="BS4" s="77"/>
      <c r="BT4" s="77"/>
      <c r="BU4" s="77"/>
      <c r="BV4" s="77"/>
      <c r="BW4" s="77"/>
      <c r="BX4" s="77"/>
      <c r="BY4" s="77"/>
      <c r="BZ4" s="77"/>
      <c r="CA4" s="77" t="s">
        <v>72</v>
      </c>
      <c r="CB4" s="77"/>
      <c r="CC4" s="77"/>
      <c r="CD4" s="77"/>
      <c r="CE4" s="77"/>
      <c r="CF4" s="77"/>
      <c r="CG4" s="77"/>
      <c r="CH4" s="77"/>
      <c r="CI4" s="77"/>
      <c r="CJ4" s="77"/>
      <c r="CK4" s="77"/>
      <c r="CL4" s="77" t="s">
        <v>73</v>
      </c>
      <c r="CM4" s="77"/>
      <c r="CN4" s="77"/>
      <c r="CO4" s="77"/>
      <c r="CP4" s="77"/>
      <c r="CQ4" s="77"/>
      <c r="CR4" s="77"/>
      <c r="CS4" s="77"/>
      <c r="CT4" s="77"/>
      <c r="CU4" s="77"/>
      <c r="CV4" s="77"/>
      <c r="CW4" s="77" t="s">
        <v>74</v>
      </c>
      <c r="CX4" s="77"/>
      <c r="CY4" s="77"/>
      <c r="CZ4" s="77"/>
      <c r="DA4" s="77"/>
      <c r="DB4" s="77"/>
      <c r="DC4" s="77"/>
      <c r="DD4" s="77"/>
      <c r="DE4" s="77"/>
      <c r="DF4" s="77"/>
      <c r="DG4" s="77"/>
      <c r="DH4" s="77" t="s">
        <v>75</v>
      </c>
      <c r="DI4" s="77"/>
      <c r="DJ4" s="77"/>
      <c r="DK4" s="77"/>
      <c r="DL4" s="77"/>
      <c r="DM4" s="77"/>
      <c r="DN4" s="77"/>
      <c r="DO4" s="77"/>
      <c r="DP4" s="77"/>
      <c r="DQ4" s="77"/>
      <c r="DR4" s="77"/>
      <c r="DS4" s="77" t="s">
        <v>76</v>
      </c>
      <c r="DT4" s="77"/>
      <c r="DU4" s="77"/>
      <c r="DV4" s="77"/>
      <c r="DW4" s="77"/>
      <c r="DX4" s="77"/>
      <c r="DY4" s="77"/>
      <c r="DZ4" s="77"/>
      <c r="EA4" s="77"/>
      <c r="EB4" s="77"/>
      <c r="EC4" s="77"/>
      <c r="ED4" s="77" t="s">
        <v>77</v>
      </c>
      <c r="EE4" s="77"/>
      <c r="EF4" s="77"/>
      <c r="EG4" s="77"/>
      <c r="EH4" s="77"/>
      <c r="EI4" s="77"/>
      <c r="EJ4" s="77"/>
      <c r="EK4" s="77"/>
      <c r="EL4" s="77"/>
      <c r="EM4" s="77"/>
      <c r="EN4" s="77"/>
    </row>
    <row r="5" spans="1:144" x14ac:dyDescent="0.15">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x14ac:dyDescent="0.15">
      <c r="A6" s="29" t="s">
        <v>106</v>
      </c>
      <c r="B6" s="34">
        <f>B7</f>
        <v>2016</v>
      </c>
      <c r="C6" s="34">
        <f t="shared" ref="C6:W6" si="3">C7</f>
        <v>422096</v>
      </c>
      <c r="D6" s="34">
        <f t="shared" si="3"/>
        <v>47</v>
      </c>
      <c r="E6" s="34">
        <f t="shared" si="3"/>
        <v>1</v>
      </c>
      <c r="F6" s="34">
        <f t="shared" si="3"/>
        <v>0</v>
      </c>
      <c r="G6" s="34">
        <f t="shared" si="3"/>
        <v>0</v>
      </c>
      <c r="H6" s="34" t="str">
        <f t="shared" si="3"/>
        <v>長崎県　対馬市</v>
      </c>
      <c r="I6" s="34" t="str">
        <f t="shared" si="3"/>
        <v>法非適用</v>
      </c>
      <c r="J6" s="34" t="str">
        <f t="shared" si="3"/>
        <v>水道事業</v>
      </c>
      <c r="K6" s="34" t="str">
        <f t="shared" si="3"/>
        <v>簡易水道事業</v>
      </c>
      <c r="L6" s="34" t="str">
        <f t="shared" si="3"/>
        <v>D1</v>
      </c>
      <c r="M6" s="34">
        <f t="shared" si="3"/>
        <v>0</v>
      </c>
      <c r="N6" s="35">
        <f t="shared" si="3"/>
        <v>5.5</v>
      </c>
      <c r="O6" s="35" t="str">
        <f t="shared" si="3"/>
        <v>該当数値なし</v>
      </c>
      <c r="P6" s="35">
        <f t="shared" si="3"/>
        <v>63.63</v>
      </c>
      <c r="Q6" s="35">
        <f t="shared" si="3"/>
        <v>4150</v>
      </c>
      <c r="R6" s="35">
        <f t="shared" si="3"/>
        <v>31853</v>
      </c>
      <c r="S6" s="35">
        <f t="shared" si="3"/>
        <v>708.65</v>
      </c>
      <c r="T6" s="35">
        <f t="shared" si="3"/>
        <v>44.95</v>
      </c>
      <c r="U6" s="35">
        <f t="shared" si="3"/>
        <v>20074</v>
      </c>
      <c r="V6" s="35">
        <f t="shared" si="3"/>
        <v>43.57</v>
      </c>
      <c r="W6" s="35">
        <f t="shared" si="3"/>
        <v>460.73</v>
      </c>
      <c r="X6" s="36">
        <f>IF(X7="",NA(),X7)</f>
        <v>72.27</v>
      </c>
      <c r="Y6" s="36">
        <f t="shared" ref="Y6:AG6" si="4">IF(Y7="",NA(),Y7)</f>
        <v>71.27</v>
      </c>
      <c r="Z6" s="36">
        <f t="shared" si="4"/>
        <v>75.61</v>
      </c>
      <c r="AA6" s="36">
        <f t="shared" si="4"/>
        <v>71.569999999999993</v>
      </c>
      <c r="AB6" s="36">
        <f t="shared" si="4"/>
        <v>71.239999999999995</v>
      </c>
      <c r="AC6" s="36">
        <f t="shared" si="4"/>
        <v>75.91</v>
      </c>
      <c r="AD6" s="36">
        <f t="shared" si="4"/>
        <v>77.19</v>
      </c>
      <c r="AE6" s="36">
        <f t="shared" si="4"/>
        <v>77.48</v>
      </c>
      <c r="AF6" s="36">
        <f t="shared" si="4"/>
        <v>76.02</v>
      </c>
      <c r="AG6" s="36">
        <f t="shared" si="4"/>
        <v>77.66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1146.0999999999999</v>
      </c>
      <c r="BF6" s="36">
        <f t="shared" ref="BF6:BN6" si="7">IF(BF7="",NA(),BF7)</f>
        <v>1091.68</v>
      </c>
      <c r="BG6" s="36">
        <f t="shared" si="7"/>
        <v>1029.04</v>
      </c>
      <c r="BH6" s="36">
        <f t="shared" si="7"/>
        <v>958.23</v>
      </c>
      <c r="BI6" s="36">
        <f t="shared" si="7"/>
        <v>907.32</v>
      </c>
      <c r="BJ6" s="36">
        <f t="shared" si="7"/>
        <v>1321.78</v>
      </c>
      <c r="BK6" s="36">
        <f t="shared" si="7"/>
        <v>1326.51</v>
      </c>
      <c r="BL6" s="36">
        <f t="shared" si="7"/>
        <v>1285.3599999999999</v>
      </c>
      <c r="BM6" s="36">
        <f t="shared" si="7"/>
        <v>1246.73</v>
      </c>
      <c r="BN6" s="36">
        <f t="shared" si="7"/>
        <v>1281.51</v>
      </c>
      <c r="BO6" s="35" t="str">
        <f>IF(BO7="","",IF(BO7="-","【-】","【"&amp;SUBSTITUTE(TEXT(BO7,"#,##0.00"),"-","△")&amp;"】"))</f>
        <v>【1,280.76】</v>
      </c>
      <c r="BP6" s="36">
        <f>IF(BP7="",NA(),BP7)</f>
        <v>59.28</v>
      </c>
      <c r="BQ6" s="36">
        <f t="shared" ref="BQ6:BY6" si="8">IF(BQ7="",NA(),BQ7)</f>
        <v>59.44</v>
      </c>
      <c r="BR6" s="36">
        <f t="shared" si="8"/>
        <v>61.39</v>
      </c>
      <c r="BS6" s="36">
        <f t="shared" si="8"/>
        <v>60.8</v>
      </c>
      <c r="BT6" s="36">
        <f t="shared" si="8"/>
        <v>60.95</v>
      </c>
      <c r="BU6" s="36">
        <f t="shared" si="8"/>
        <v>54.57</v>
      </c>
      <c r="BV6" s="36">
        <f t="shared" si="8"/>
        <v>54.4</v>
      </c>
      <c r="BW6" s="36">
        <f t="shared" si="8"/>
        <v>54.45</v>
      </c>
      <c r="BX6" s="36">
        <f t="shared" si="8"/>
        <v>54.33</v>
      </c>
      <c r="BY6" s="36">
        <f t="shared" si="8"/>
        <v>55.02</v>
      </c>
      <c r="BZ6" s="35" t="str">
        <f>IF(BZ7="","",IF(BZ7="-","【-】","【"&amp;SUBSTITUTE(TEXT(BZ7,"#,##0.00"),"-","△")&amp;"】"))</f>
        <v>【53.06】</v>
      </c>
      <c r="CA6" s="36">
        <f>IF(CA7="",NA(),CA7)</f>
        <v>369.8</v>
      </c>
      <c r="CB6" s="36">
        <f t="shared" ref="CB6:CJ6" si="9">IF(CB7="",NA(),CB7)</f>
        <v>370.77</v>
      </c>
      <c r="CC6" s="36">
        <f t="shared" si="9"/>
        <v>365.69</v>
      </c>
      <c r="CD6" s="36">
        <f t="shared" si="9"/>
        <v>371.9</v>
      </c>
      <c r="CE6" s="36">
        <f t="shared" si="9"/>
        <v>378.3</v>
      </c>
      <c r="CF6" s="36">
        <f t="shared" si="9"/>
        <v>318.02999999999997</v>
      </c>
      <c r="CG6" s="36">
        <f t="shared" si="9"/>
        <v>325.14</v>
      </c>
      <c r="CH6" s="36">
        <f t="shared" si="9"/>
        <v>332.75</v>
      </c>
      <c r="CI6" s="36">
        <f t="shared" si="9"/>
        <v>341.05</v>
      </c>
      <c r="CJ6" s="36">
        <f t="shared" si="9"/>
        <v>330.62</v>
      </c>
      <c r="CK6" s="35" t="str">
        <f>IF(CK7="","",IF(CK7="-","【-】","【"&amp;SUBSTITUTE(TEXT(CK7,"#,##0.00"),"-","△")&amp;"】"))</f>
        <v>【314.83】</v>
      </c>
      <c r="CL6" s="36">
        <f>IF(CL7="",NA(),CL7)</f>
        <v>65.12</v>
      </c>
      <c r="CM6" s="36">
        <f t="shared" ref="CM6:CU6" si="10">IF(CM7="",NA(),CM7)</f>
        <v>66.2</v>
      </c>
      <c r="CN6" s="36">
        <f t="shared" si="10"/>
        <v>65.12</v>
      </c>
      <c r="CO6" s="36">
        <f t="shared" si="10"/>
        <v>71.02</v>
      </c>
      <c r="CP6" s="36">
        <f t="shared" si="10"/>
        <v>69.27</v>
      </c>
      <c r="CQ6" s="36">
        <f t="shared" si="10"/>
        <v>63.99</v>
      </c>
      <c r="CR6" s="36">
        <f t="shared" si="10"/>
        <v>62.01</v>
      </c>
      <c r="CS6" s="36">
        <f t="shared" si="10"/>
        <v>60.68</v>
      </c>
      <c r="CT6" s="36">
        <f t="shared" si="10"/>
        <v>59.87</v>
      </c>
      <c r="CU6" s="36">
        <f t="shared" si="10"/>
        <v>59.59</v>
      </c>
      <c r="CV6" s="35" t="str">
        <f>IF(CV7="","",IF(CV7="-","【-】","【"&amp;SUBSTITUTE(TEXT(CV7,"#,##0.00"),"-","△")&amp;"】"))</f>
        <v>【56.28】</v>
      </c>
      <c r="CW6" s="36">
        <f>IF(CW7="",NA(),CW7)</f>
        <v>74.38</v>
      </c>
      <c r="CX6" s="36">
        <f t="shared" ref="CX6:DF6" si="11">IF(CX7="",NA(),CX7)</f>
        <v>73.239999999999995</v>
      </c>
      <c r="CY6" s="36">
        <f t="shared" si="11"/>
        <v>74.38</v>
      </c>
      <c r="CZ6" s="36">
        <f t="shared" si="11"/>
        <v>69.06</v>
      </c>
      <c r="DA6" s="36">
        <f t="shared" si="11"/>
        <v>69.62</v>
      </c>
      <c r="DB6" s="36">
        <f t="shared" si="11"/>
        <v>76.260000000000005</v>
      </c>
      <c r="DC6" s="36">
        <f t="shared" si="11"/>
        <v>75.8</v>
      </c>
      <c r="DD6" s="36">
        <f t="shared" si="11"/>
        <v>75.760000000000005</v>
      </c>
      <c r="DE6" s="36">
        <f t="shared" si="11"/>
        <v>75.48</v>
      </c>
      <c r="DF6" s="36">
        <f t="shared" si="11"/>
        <v>74.64</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0.14000000000000001</v>
      </c>
      <c r="EE6" s="36">
        <f t="shared" ref="EE6:EM6" si="14">IF(EE7="",NA(),EE7)</f>
        <v>0.2</v>
      </c>
      <c r="EF6" s="36">
        <f t="shared" si="14"/>
        <v>1.68</v>
      </c>
      <c r="EG6" s="35">
        <f t="shared" si="14"/>
        <v>0</v>
      </c>
      <c r="EH6" s="36">
        <f t="shared" si="14"/>
        <v>0.12</v>
      </c>
      <c r="EI6" s="36">
        <f t="shared" si="14"/>
        <v>0.59</v>
      </c>
      <c r="EJ6" s="36">
        <f t="shared" si="14"/>
        <v>0.64</v>
      </c>
      <c r="EK6" s="36">
        <f t="shared" si="14"/>
        <v>0.55000000000000004</v>
      </c>
      <c r="EL6" s="36">
        <f t="shared" si="14"/>
        <v>0.54</v>
      </c>
      <c r="EM6" s="36">
        <f t="shared" si="14"/>
        <v>0.43</v>
      </c>
      <c r="EN6" s="35" t="str">
        <f>IF(EN7="","",IF(EN7="-","【-】","【"&amp;SUBSTITUTE(TEXT(EN7,"#,##0.00"),"-","△")&amp;"】"))</f>
        <v>【0.59】</v>
      </c>
    </row>
    <row r="7" spans="1:144" s="37" customFormat="1" x14ac:dyDescent="0.15">
      <c r="A7" s="29"/>
      <c r="B7" s="38">
        <v>2016</v>
      </c>
      <c r="C7" s="38">
        <v>422096</v>
      </c>
      <c r="D7" s="38">
        <v>47</v>
      </c>
      <c r="E7" s="38">
        <v>1</v>
      </c>
      <c r="F7" s="38">
        <v>0</v>
      </c>
      <c r="G7" s="38">
        <v>0</v>
      </c>
      <c r="H7" s="38" t="s">
        <v>107</v>
      </c>
      <c r="I7" s="38" t="s">
        <v>108</v>
      </c>
      <c r="J7" s="38" t="s">
        <v>109</v>
      </c>
      <c r="K7" s="38" t="s">
        <v>110</v>
      </c>
      <c r="L7" s="38" t="s">
        <v>111</v>
      </c>
      <c r="M7" s="38"/>
      <c r="N7" s="39">
        <v>5.5</v>
      </c>
      <c r="O7" s="39" t="s">
        <v>112</v>
      </c>
      <c r="P7" s="39">
        <v>63.63</v>
      </c>
      <c r="Q7" s="39">
        <v>4150</v>
      </c>
      <c r="R7" s="39">
        <v>31853</v>
      </c>
      <c r="S7" s="39">
        <v>708.65</v>
      </c>
      <c r="T7" s="39">
        <v>44.95</v>
      </c>
      <c r="U7" s="39">
        <v>20074</v>
      </c>
      <c r="V7" s="39">
        <v>43.57</v>
      </c>
      <c r="W7" s="39">
        <v>460.73</v>
      </c>
      <c r="X7" s="39">
        <v>72.27</v>
      </c>
      <c r="Y7" s="39">
        <v>71.27</v>
      </c>
      <c r="Z7" s="39">
        <v>75.61</v>
      </c>
      <c r="AA7" s="39">
        <v>71.569999999999993</v>
      </c>
      <c r="AB7" s="39">
        <v>71.239999999999995</v>
      </c>
      <c r="AC7" s="39">
        <v>75.91</v>
      </c>
      <c r="AD7" s="39">
        <v>77.19</v>
      </c>
      <c r="AE7" s="39">
        <v>77.48</v>
      </c>
      <c r="AF7" s="39">
        <v>76.02</v>
      </c>
      <c r="AG7" s="39">
        <v>77.66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1146.0999999999999</v>
      </c>
      <c r="BF7" s="39">
        <v>1091.68</v>
      </c>
      <c r="BG7" s="39">
        <v>1029.04</v>
      </c>
      <c r="BH7" s="39">
        <v>958.23</v>
      </c>
      <c r="BI7" s="39">
        <v>907.32</v>
      </c>
      <c r="BJ7" s="39">
        <v>1321.78</v>
      </c>
      <c r="BK7" s="39">
        <v>1326.51</v>
      </c>
      <c r="BL7" s="39">
        <v>1285.3599999999999</v>
      </c>
      <c r="BM7" s="39">
        <v>1246.73</v>
      </c>
      <c r="BN7" s="39">
        <v>1281.51</v>
      </c>
      <c r="BO7" s="39">
        <v>1280.76</v>
      </c>
      <c r="BP7" s="39">
        <v>59.28</v>
      </c>
      <c r="BQ7" s="39">
        <v>59.44</v>
      </c>
      <c r="BR7" s="39">
        <v>61.39</v>
      </c>
      <c r="BS7" s="39">
        <v>60.8</v>
      </c>
      <c r="BT7" s="39">
        <v>60.95</v>
      </c>
      <c r="BU7" s="39">
        <v>54.57</v>
      </c>
      <c r="BV7" s="39">
        <v>54.4</v>
      </c>
      <c r="BW7" s="39">
        <v>54.45</v>
      </c>
      <c r="BX7" s="39">
        <v>54.33</v>
      </c>
      <c r="BY7" s="39">
        <v>55.02</v>
      </c>
      <c r="BZ7" s="39">
        <v>53.06</v>
      </c>
      <c r="CA7" s="39">
        <v>369.8</v>
      </c>
      <c r="CB7" s="39">
        <v>370.77</v>
      </c>
      <c r="CC7" s="39">
        <v>365.69</v>
      </c>
      <c r="CD7" s="39">
        <v>371.9</v>
      </c>
      <c r="CE7" s="39">
        <v>378.3</v>
      </c>
      <c r="CF7" s="39">
        <v>318.02999999999997</v>
      </c>
      <c r="CG7" s="39">
        <v>325.14</v>
      </c>
      <c r="CH7" s="39">
        <v>332.75</v>
      </c>
      <c r="CI7" s="39">
        <v>341.05</v>
      </c>
      <c r="CJ7" s="39">
        <v>330.62</v>
      </c>
      <c r="CK7" s="39">
        <v>314.83</v>
      </c>
      <c r="CL7" s="39">
        <v>65.12</v>
      </c>
      <c r="CM7" s="39">
        <v>66.2</v>
      </c>
      <c r="CN7" s="39">
        <v>65.12</v>
      </c>
      <c r="CO7" s="39">
        <v>71.02</v>
      </c>
      <c r="CP7" s="39">
        <v>69.27</v>
      </c>
      <c r="CQ7" s="39">
        <v>63.99</v>
      </c>
      <c r="CR7" s="39">
        <v>62.01</v>
      </c>
      <c r="CS7" s="39">
        <v>60.68</v>
      </c>
      <c r="CT7" s="39">
        <v>59.87</v>
      </c>
      <c r="CU7" s="39">
        <v>59.59</v>
      </c>
      <c r="CV7" s="39">
        <v>56.28</v>
      </c>
      <c r="CW7" s="39">
        <v>74.38</v>
      </c>
      <c r="CX7" s="39">
        <v>73.239999999999995</v>
      </c>
      <c r="CY7" s="39">
        <v>74.38</v>
      </c>
      <c r="CZ7" s="39">
        <v>69.06</v>
      </c>
      <c r="DA7" s="39">
        <v>69.62</v>
      </c>
      <c r="DB7" s="39">
        <v>76.260000000000005</v>
      </c>
      <c r="DC7" s="39">
        <v>75.8</v>
      </c>
      <c r="DD7" s="39">
        <v>75.760000000000005</v>
      </c>
      <c r="DE7" s="39">
        <v>75.48</v>
      </c>
      <c r="DF7" s="39">
        <v>74.64</v>
      </c>
      <c r="DG7" s="39">
        <v>74.94</v>
      </c>
      <c r="DH7" s="39"/>
      <c r="DI7" s="39"/>
      <c r="DJ7" s="39"/>
      <c r="DK7" s="39"/>
      <c r="DL7" s="39"/>
      <c r="DM7" s="39"/>
      <c r="DN7" s="39"/>
      <c r="DO7" s="39"/>
      <c r="DP7" s="39"/>
      <c r="DQ7" s="39"/>
      <c r="DR7" s="39"/>
      <c r="DS7" s="39"/>
      <c r="DT7" s="39"/>
      <c r="DU7" s="39"/>
      <c r="DV7" s="39"/>
      <c r="DW7" s="39"/>
      <c r="DX7" s="39"/>
      <c r="DY7" s="39"/>
      <c r="DZ7" s="39"/>
      <c r="EA7" s="39"/>
      <c r="EB7" s="39"/>
      <c r="EC7" s="39"/>
      <c r="ED7" s="39">
        <v>0.14000000000000001</v>
      </c>
      <c r="EE7" s="39">
        <v>0.2</v>
      </c>
      <c r="EF7" s="39">
        <v>1.68</v>
      </c>
      <c r="EG7" s="39">
        <v>0</v>
      </c>
      <c r="EH7" s="39">
        <v>0.12</v>
      </c>
      <c r="EI7" s="39">
        <v>0.59</v>
      </c>
      <c r="EJ7" s="39">
        <v>0.64</v>
      </c>
      <c r="EK7" s="39">
        <v>0.55000000000000004</v>
      </c>
      <c r="EL7" s="39">
        <v>0.54</v>
      </c>
      <c r="EM7" s="39">
        <v>0.43</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113</v>
      </c>
      <c r="C9" s="41" t="s">
        <v>114</v>
      </c>
      <c r="D9" s="41" t="s">
        <v>115</v>
      </c>
      <c r="E9" s="41" t="s">
        <v>116</v>
      </c>
      <c r="F9" s="41" t="s">
        <v>117</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2018-02-08T05:41:39Z</cp:lastPrinted>
  <dcterms:created xsi:type="dcterms:W3CDTF">2017-12-25T01:47:35Z</dcterms:created>
  <dcterms:modified xsi:type="dcterms:W3CDTF">2018-02-08T05:41:41Z</dcterms:modified>
  <cp:category/>
</cp:coreProperties>
</file>