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<sst xmlns="http://schemas.openxmlformats.org/spreadsheetml/2006/main" count="240" uniqueCount="126">
  <si>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</si>
  <si>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</si>
  <si>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</si>
  <si>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</si>
  <si>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</si>
  <si>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</si>
  <si>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</si>
  <si>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</si>
  <si>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</si>
  <si>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</si>
  <si>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</si>
  <si>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</si>
  <si>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</si>
  <si>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</si>
  <si>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</si>
  <si>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</si>
  <si>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</si>
  <si>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</si>
  <si>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</si>
  <si>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</si>
  <si>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</si>
  <si>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</si>
  <si>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</si>
  <si>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</si>
  <si>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</si>
  <si>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</si>
  <si>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</si>
  <si>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</si>
  <si>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</si>
  <si>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</si>
  <si>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</si>
  <si>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</si>
  <si>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</si>
  <si>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</si>
  <si>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</si>
  <si>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</si>
  <si>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</si>
  <si>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</si>
  <si>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</si>
  <si>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</si>
  <si>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</si>
  <si>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</si>
  <si>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</si>
  <si>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</si>
  <si>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</si>
  <si>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</si>
  <si>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</si>
  <si>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</si>
  <si>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</si>
  <si>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</si>
  <si>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</si>
  <si>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</si>
  <si>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</si>
  <si>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</si>
  <si>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</si>
  <si>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</si>
  <si>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</si>
  <si>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</si>
  <si>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</si>
  <si>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</si>
  <si>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</si>
  <si>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</si>
  <si>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</si>
  <si>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</si>
  <si>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</si>
  <si>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</si>
  <si>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</si>
  <si>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</si>
  <si>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</si>
  <si>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</si>
  <si>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</si>
  <si>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</si>
  <si>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</si>
  <si>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</si>
  <si>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</si>
  <si>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</si>
  <si>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</si>
  <si>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</si>
  <si>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</si>
  <si>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</si>
  <si>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</si>
  <si>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</si>
  <si>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</si>
  <si>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</si>
  <si>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</si>
  <si>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</si>
  <si>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</si>
  <si>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</si>
  <si>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</si>
  <si>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</si>
  <si>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</si>
  <si>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</si>
  <si>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</si>
  <si>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</si>
  <si>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</si>
  <si>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</si>
  <si>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</si>
  <si>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</si>
  <si>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</si>
  <si>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</si>
  <si>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</si>
  <si>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</si>
  <si>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</si>
  <si>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</si>
  <si>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</si>
  <si>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</si>
  <si>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</si>
  <si>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</si>
  <si>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</si>
  <si>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</si>
  <si>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佐々町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</si>
  <si>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</si>
  <si>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</si>
  <si>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</si>
  <si>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</si>
  <si>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</si>
  <si>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</si>
  <si>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</si>
  <si>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</si>
  <si>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</si>
  <si>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</si>
  <si>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</si>
  <si>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</si>
  <si>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9年の供用開始から19年が経過しており、機械設備や管渠等の老朽化がみられる。現在は更新計画がないため、下水道施設ストックマネジメント計画を策定し、計画的な改築更新を行う必要がある。（H30年度計画策定予定）</t>
    <rPh sb="97" eb="99">
      <t>ネンド</t>
    </rPh>
    <rPh sb="99" eb="101">
      <t>ケイカク</t>
    </rPh>
    <rPh sb="101" eb="103">
      <t>サクテイ</t>
    </rPh>
    <rPh sb="103" eb="105">
      <t>ヨテイ</t>
    </rPh>
    <phoneticPr fontId="4"/>
  </si>
  <si>
    <t>　下水道使用料収入のみでは経営が成り立たず、一般会計からの繰入金を要している。経営の安定化を図る上でも企業会計への移行を行い、資産の状況や適正な使用料の把握を行う必要がある。
　また、安定した経営を行う上では使用料収入は不可欠であり、下水道事業への更なる加入促進及び有収水量の増加に向けた取組が必要である。
　なお、老朽化施設の計画的な改築更新のため、下水道施設ストックマネジメント計画を策定し、持続可能で安定的な経営を図る。</t>
    <phoneticPr fontId="4"/>
  </si>
  <si>
    <t>　収益的収支比率について100%を下回り、また、汚水処理原価については類似団体と比較して低いものの、現在は料金収入で維持管理費用を賄えていない状況である。これは、下水道施設等の建設に係る主な財源である起債について、償還のピークが平成34年度であり年々増加していく多額の起債償還額が影響しているものと考えられる。
　経費回収率については100%を越えており、使用料で回収すべき経費を賄えている状況であるが、今後必要となる改修等に係る費用について蓄えがないため、更なる経費削減の検討を実施していく必要がある。
　今後も引き続き厳しい経営状況が予測されるため、下水道事業の安定的な経営を行うためにも、下水道への加入促進を行い有収水量の増加を図る取り組みが必要である。</t>
    <rPh sb="1" eb="4">
      <t>シュウエキテキ</t>
    </rPh>
    <rPh sb="4" eb="6">
      <t>シュウシ</t>
    </rPh>
    <rPh sb="6" eb="8">
      <t>ヒリツ</t>
    </rPh>
    <rPh sb="17" eb="19">
      <t>シタマワ</t>
    </rPh>
    <rPh sb="24" eb="26">
      <t>オスイ</t>
    </rPh>
    <rPh sb="26" eb="28">
      <t>ショリ</t>
    </rPh>
    <rPh sb="28" eb="30">
      <t>ゲンカ</t>
    </rPh>
    <rPh sb="35" eb="37">
      <t>ルイジ</t>
    </rPh>
    <rPh sb="37" eb="39">
      <t>ダンタイ</t>
    </rPh>
    <rPh sb="40" eb="42">
      <t>ヒカク</t>
    </rPh>
    <rPh sb="44" eb="45">
      <t>ヒク</t>
    </rPh>
    <rPh sb="50" eb="52">
      <t>ゲンザイ</t>
    </rPh>
    <rPh sb="53" eb="55">
      <t>リョウキン</t>
    </rPh>
    <rPh sb="55" eb="57">
      <t>シュウニュウ</t>
    </rPh>
    <rPh sb="58" eb="60">
      <t>イジ</t>
    </rPh>
    <rPh sb="60" eb="62">
      <t>カンリ</t>
    </rPh>
    <rPh sb="62" eb="64">
      <t>ヒヨウ</t>
    </rPh>
    <rPh sb="65" eb="66">
      <t>マカナ</t>
    </rPh>
    <rPh sb="71" eb="73">
      <t>ジョウキョウ</t>
    </rPh>
    <rPh sb="81" eb="84">
      <t>ゲスイドウ</t>
    </rPh>
    <rPh sb="84" eb="86">
      <t>シセツ</t>
    </rPh>
    <rPh sb="86" eb="87">
      <t>トウ</t>
    </rPh>
    <rPh sb="88" eb="90">
      <t>ケンセツ</t>
    </rPh>
    <rPh sb="91" eb="92">
      <t>カカ</t>
    </rPh>
    <rPh sb="93" eb="94">
      <t>オモ</t>
    </rPh>
    <rPh sb="95" eb="97">
      <t>ザイゲン</t>
    </rPh>
    <rPh sb="100" eb="102">
      <t>キサイ</t>
    </rPh>
    <rPh sb="107" eb="109">
      <t>ショウカン</t>
    </rPh>
    <rPh sb="114" eb="116">
      <t>ヘイセイ</t>
    </rPh>
    <rPh sb="118" eb="120">
      <t>ネンド</t>
    </rPh>
    <rPh sb="157" eb="159">
      <t>ケイヒ</t>
    </rPh>
    <rPh sb="159" eb="162">
      <t>カイシュウリツ</t>
    </rPh>
    <rPh sb="172" eb="173">
      <t>コ</t>
    </rPh>
    <rPh sb="178" eb="181">
      <t>シヨウリョウ</t>
    </rPh>
    <rPh sb="182" eb="184">
      <t>カイシュウ</t>
    </rPh>
    <rPh sb="187" eb="189">
      <t>ケイヒ</t>
    </rPh>
    <rPh sb="190" eb="191">
      <t>マカナ</t>
    </rPh>
    <rPh sb="195" eb="197">
      <t>ジョウキョウ</t>
    </rPh>
    <rPh sb="202" eb="204">
      <t>コンゴ</t>
    </rPh>
    <rPh sb="204" eb="206">
      <t>ヒツヨウ</t>
    </rPh>
    <rPh sb="209" eb="211">
      <t>カイシュウ</t>
    </rPh>
    <rPh sb="211" eb="212">
      <t>トウ</t>
    </rPh>
    <rPh sb="213" eb="214">
      <t>カカ</t>
    </rPh>
    <rPh sb="215" eb="217">
      <t>ヒヨウ</t>
    </rPh>
    <rPh sb="221" eb="222">
      <t>タクワ</t>
    </rPh>
    <rPh sb="237" eb="239">
      <t>ケントウ</t>
    </rPh>
    <rPh sb="240" eb="242">
      <t>ジッシ</t>
    </rPh>
    <rPh sb="246" eb="248">
      <t>ヒツヨウ</t>
    </rPh>
    <rPh sb="254" eb="256">
      <t>コンゴ</t>
    </rPh>
    <rPh sb="257" eb="258">
      <t>ヒ</t>
    </rPh>
    <rPh sb="259" eb="260">
      <t>ツヅ</t>
    </rPh>
    <rPh sb="261" eb="262">
      <t>キビ</t>
    </rPh>
    <rPh sb="264" eb="266">
      <t>ケイエイ</t>
    </rPh>
    <rPh sb="266" eb="268">
      <t>ジョウキョウ</t>
    </rPh>
    <rPh sb="269" eb="271">
      <t>ヨソク</t>
    </rPh>
    <rPh sb="277" eb="280">
      <t>ゲスイドウ</t>
    </rPh>
    <rPh sb="280" eb="282">
      <t>ジギョウ</t>
    </rPh>
    <rPh sb="283" eb="286">
      <t>アンテイテキ</t>
    </rPh>
    <rPh sb="287" eb="289">
      <t>ケイエイ</t>
    </rPh>
    <rPh sb="290" eb="291">
      <t>オコナ</t>
    </rPh>
    <rPh sb="297" eb="300">
      <t>ゲスイドウ</t>
    </rPh>
    <rPh sb="302" eb="304">
      <t>カニュウ</t>
    </rPh>
    <rPh sb="304" eb="306">
      <t>ソクシン</t>
    </rPh>
    <rPh sb="307" eb="308">
      <t>オコナ</t>
    </rPh>
    <rPh sb="309" eb="313">
      <t>ユウシュウスイリョウ</t>
    </rPh>
    <rPh sb="314" eb="316">
      <t>ゾウカ</t>
    </rPh>
    <rPh sb="317" eb="318">
      <t>ハカ</t>
    </rPh>
    <rPh sb="319" eb="320">
      <t>ト</t>
    </rPh>
    <rPh sb="321" eb="322">
      <t>ク</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</si>
</sst>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813440"/>
        <c:axId val="1650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64813440"/>
        <c:axId val="165085952"/>
      </c:lineChart>
      <c:dateAx>
        <c:axId val="164813440"/>
        <c:scaling>
          <c:orientation val="minMax"/>
        </c:scaling>
        <c:delete val="1"/>
        <c:axPos val="b"/>
        <c:numFmt formatCode="ge" sourceLinked="1"/>
        <c:majorTickMark val="none"/>
        <c:minorTickMark val="none"/>
        <c:tickLblPos val="none"/>
        <c:crossAx val="165085952"/>
        <c:crosses val="autoZero"/>
        <c:auto val="1"/>
        <c:lblOffset val="100"/>
        <c:baseTimeUnit val="years"/>
      </c:dateAx>
      <c:valAx>
        <c:axId val="1650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51.82</c:v>
                </c:pt>
                <c:pt idx="1">
                  <c:v>53.55</c:v>
                </c:pt>
                <c:pt idx="2">
                  <c:v>55.28</c:v>
                </c:pt>
                <c:pt idx="3">
                  <c:v>58.74</c:v>
                </c:pt>
                <c:pt idx="4">
                  <c:v>61.03</c:v>
                </c:pt>
              </c:numCache>
            </c:numRef>
          </c:val>
        </c:ser>
        <c:dLbls>
          <c:showLegendKey val="0"/>
          <c:showVal val="0"/>
          <c:showCatName val="0"/>
          <c:showSerName val="0"/>
          <c:showPercent val="0"/>
          <c:showBubbleSize val="0"/>
        </c:dLbls>
        <c:gapWidth val="150"/>
        <c:axId val="169475072"/>
        <c:axId val="1705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69475072"/>
        <c:axId val="170534016"/>
      </c:lineChart>
      <c:dateAx>
        <c:axId val="169475072"/>
        <c:scaling>
          <c:orientation val="minMax"/>
        </c:scaling>
        <c:delete val="1"/>
        <c:axPos val="b"/>
        <c:numFmt formatCode="ge" sourceLinked="1"/>
        <c:majorTickMark val="none"/>
        <c:minorTickMark val="none"/>
        <c:tickLblPos val="none"/>
        <c:crossAx val="170534016"/>
        <c:crosses val="autoZero"/>
        <c:auto val="1"/>
        <c:lblOffset val="100"/>
        <c:baseTimeUnit val="years"/>
      </c:dateAx>
      <c:valAx>
        <c:axId val="1705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c:v>
                </c:pt>
                <c:pt idx="1">
                  <c:v>79.33</c:v>
                </c:pt>
                <c:pt idx="2">
                  <c:v>80.19</c:v>
                </c:pt>
                <c:pt idx="3">
                  <c:v>81.540000000000006</c:v>
                </c:pt>
                <c:pt idx="4">
                  <c:v>82.73</c:v>
                </c:pt>
              </c:numCache>
            </c:numRef>
          </c:val>
        </c:ser>
        <c:dLbls>
          <c:showLegendKey val="0"/>
          <c:showVal val="0"/>
          <c:showCatName val="0"/>
          <c:showSerName val="0"/>
          <c:showPercent val="0"/>
          <c:showBubbleSize val="0"/>
        </c:dLbls>
        <c:gapWidth val="150"/>
        <c:axId val="170576512"/>
        <c:axId val="1705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70576512"/>
        <c:axId val="170582784"/>
      </c:lineChart>
      <c:dateAx>
        <c:axId val="170576512"/>
        <c:scaling>
          <c:orientation val="minMax"/>
        </c:scaling>
        <c:delete val="1"/>
        <c:axPos val="b"/>
        <c:numFmt formatCode="ge" sourceLinked="1"/>
        <c:majorTickMark val="none"/>
        <c:minorTickMark val="none"/>
        <c:tickLblPos val="none"/>
        <c:crossAx val="170582784"/>
        <c:crosses val="autoZero"/>
        <c:auto val="1"/>
        <c:lblOffset val="100"/>
        <c:baseTimeUnit val="years"/>
      </c:dateAx>
      <c:valAx>
        <c:axId val="1705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104.58</c:v>
                </c:pt>
                <c:pt idx="1">
                  <c:v>103.7</c:v>
                </c:pt>
                <c:pt idx="2">
                  <c:v>106.08</c:v>
                </c:pt>
                <c:pt idx="3">
                  <c:v>105.37</c:v>
                </c:pt>
                <c:pt idx="4">
                  <c:v>96.5</c:v>
                </c:pt>
              </c:numCache>
            </c:numRef>
          </c:val>
        </c:ser>
        <c:dLbls>
          <c:showLegendKey val="0"/>
          <c:showVal val="0"/>
          <c:showCatName val="0"/>
          <c:showSerName val="0"/>
          <c:showPercent val="0"/>
          <c:showBubbleSize val="0"/>
        </c:dLbls>
        <c:gapWidth val="150"/>
        <c:axId val="165124352"/>
        <c:axId val="165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24352"/>
        <c:axId val="165134720"/>
      </c:lineChart>
      <c:dateAx>
        <c:axId val="165124352"/>
        <c:scaling>
          <c:orientation val="minMax"/>
        </c:scaling>
        <c:delete val="1"/>
        <c:axPos val="b"/>
        <c:numFmt formatCode="ge" sourceLinked="1"/>
        <c:majorTickMark val="none"/>
        <c:minorTickMark val="none"/>
        <c:tickLblPos val="none"/>
        <c:crossAx val="165134720"/>
        <c:crosses val="autoZero"/>
        <c:auto val="1"/>
        <c:lblOffset val="100"/>
        <c:baseTimeUnit val="years"/>
      </c:dateAx>
      <c:valAx>
        <c:axId val="165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13504"/>
        <c:axId val="166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13504"/>
        <c:axId val="166219776"/>
      </c:lineChart>
      <c:dateAx>
        <c:axId val="166213504"/>
        <c:scaling>
          <c:orientation val="minMax"/>
        </c:scaling>
        <c:delete val="1"/>
        <c:axPos val="b"/>
        <c:numFmt formatCode="ge" sourceLinked="1"/>
        <c:majorTickMark val="none"/>
        <c:minorTickMark val="none"/>
        <c:tickLblPos val="none"/>
        <c:crossAx val="166219776"/>
        <c:crosses val="autoZero"/>
        <c:auto val="1"/>
        <c:lblOffset val="100"/>
        <c:baseTimeUnit val="years"/>
      </c:dateAx>
      <c:valAx>
        <c:axId val="166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45888"/>
        <c:axId val="1662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45888"/>
        <c:axId val="166247808"/>
      </c:lineChart>
      <c:dateAx>
        <c:axId val="166245888"/>
        <c:scaling>
          <c:orientation val="minMax"/>
        </c:scaling>
        <c:delete val="1"/>
        <c:axPos val="b"/>
        <c:numFmt formatCode="ge" sourceLinked="1"/>
        <c:majorTickMark val="none"/>
        <c:minorTickMark val="none"/>
        <c:tickLblPos val="none"/>
        <c:crossAx val="166247808"/>
        <c:crosses val="autoZero"/>
        <c:auto val="1"/>
        <c:lblOffset val="100"/>
        <c:baseTimeUnit val="years"/>
      </c:dateAx>
      <c:valAx>
        <c:axId val="1662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983552"/>
        <c:axId val="1689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83552"/>
        <c:axId val="168989824"/>
      </c:lineChart>
      <c:dateAx>
        <c:axId val="168983552"/>
        <c:scaling>
          <c:orientation val="minMax"/>
        </c:scaling>
        <c:delete val="1"/>
        <c:axPos val="b"/>
        <c:numFmt formatCode="ge" sourceLinked="1"/>
        <c:majorTickMark val="none"/>
        <c:minorTickMark val="none"/>
        <c:tickLblPos val="none"/>
        <c:crossAx val="168989824"/>
        <c:crosses val="autoZero"/>
        <c:auto val="1"/>
        <c:lblOffset val="100"/>
        <c:baseTimeUnit val="years"/>
      </c:dateAx>
      <c:valAx>
        <c:axId val="1689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008128"/>
        <c:axId val="169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008128"/>
        <c:axId val="169030784"/>
      </c:lineChart>
      <c:dateAx>
        <c:axId val="169008128"/>
        <c:scaling>
          <c:orientation val="minMax"/>
        </c:scaling>
        <c:delete val="1"/>
        <c:axPos val="b"/>
        <c:numFmt formatCode="ge" sourceLinked="1"/>
        <c:majorTickMark val="none"/>
        <c:minorTickMark val="none"/>
        <c:tickLblPos val="none"/>
        <c:crossAx val="169030784"/>
        <c:crosses val="autoZero"/>
        <c:auto val="1"/>
        <c:lblOffset val="100"/>
        <c:baseTimeUnit val="years"/>
      </c:dateAx>
      <c:valAx>
        <c:axId val="16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1077.57</c:v>
                </c:pt>
                <c:pt idx="1">
                  <c:v>1217.28</c:v>
                </c:pt>
                <c:pt idx="2">
                  <c:v>1091.22</c:v>
                </c:pt>
                <c:pt idx="3">
                  <c:v>968.14</c:v>
                </c:pt>
                <c:pt idx="4">
                  <c:v>1206.17</c:v>
                </c:pt>
              </c:numCache>
            </c:numRef>
          </c:val>
        </c:ser>
        <c:dLbls>
          <c:showLegendKey val="0"/>
          <c:showVal val="0"/>
          <c:showCatName val="0"/>
          <c:showSerName val="0"/>
          <c:showPercent val="0"/>
          <c:showBubbleSize val="0"/>
        </c:dLbls>
        <c:gapWidth val="150"/>
        <c:axId val="169048704"/>
        <c:axId val="1690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69048704"/>
        <c:axId val="169071360"/>
      </c:lineChart>
      <c:dateAx>
        <c:axId val="169048704"/>
        <c:scaling>
          <c:orientation val="minMax"/>
        </c:scaling>
        <c:delete val="1"/>
        <c:axPos val="b"/>
        <c:numFmt formatCode="ge" sourceLinked="1"/>
        <c:majorTickMark val="none"/>
        <c:minorTickMark val="none"/>
        <c:tickLblPos val="none"/>
        <c:crossAx val="169071360"/>
        <c:crosses val="autoZero"/>
        <c:auto val="1"/>
        <c:lblOffset val="100"/>
        <c:baseTimeUnit val="years"/>
      </c:dateAx>
      <c:valAx>
        <c:axId val="1690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102.56</c:v>
                </c:pt>
                <c:pt idx="1">
                  <c:v>109.24</c:v>
                </c:pt>
                <c:pt idx="2">
                  <c:v>112.33</c:v>
                </c:pt>
                <c:pt idx="3">
                  <c:v>114.8</c:v>
                </c:pt>
                <c:pt idx="4">
                  <c:v>100.29</c:v>
                </c:pt>
              </c:numCache>
            </c:numRef>
          </c:val>
        </c:ser>
        <c:dLbls>
          <c:showLegendKey val="0"/>
          <c:showVal val="0"/>
          <c:showCatName val="0"/>
          <c:showSerName val="0"/>
          <c:showPercent val="0"/>
          <c:showBubbleSize val="0"/>
        </c:dLbls>
        <c:gapWidth val="150"/>
        <c:axId val="169416960"/>
        <c:axId val="1694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69416960"/>
        <c:axId val="169427328"/>
      </c:lineChart>
      <c:dateAx>
        <c:axId val="169416960"/>
        <c:scaling>
          <c:orientation val="minMax"/>
        </c:scaling>
        <c:delete val="1"/>
        <c:axPos val="b"/>
        <c:numFmt formatCode="ge" sourceLinked="1"/>
        <c:majorTickMark val="none"/>
        <c:minorTickMark val="none"/>
        <c:tickLblPos val="none"/>
        <c:crossAx val="169427328"/>
        <c:crosses val="autoZero"/>
        <c:auto val="1"/>
        <c:lblOffset val="100"/>
        <c:baseTimeUnit val="years"/>
      </c:dateAx>
      <c:valAx>
        <c:axId val="1694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158.97999999999999</c:v>
                </c:pt>
                <c:pt idx="1">
                  <c:v>149.57</c:v>
                </c:pt>
                <c:pt idx="2">
                  <c:v>149.46</c:v>
                </c:pt>
                <c:pt idx="3">
                  <c:v>146.85</c:v>
                </c:pt>
                <c:pt idx="4">
                  <c:v>168.03</c:v>
                </c:pt>
              </c:numCache>
            </c:numRef>
          </c:val>
        </c:ser>
        <c:dLbls>
          <c:showLegendKey val="0"/>
          <c:showVal val="0"/>
          <c:showCatName val="0"/>
          <c:showSerName val="0"/>
          <c:showPercent val="0"/>
          <c:showBubbleSize val="0"/>
        </c:dLbls>
        <c:gapWidth val="150"/>
        <c:axId val="169459712"/>
        <c:axId val="169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69459712"/>
        <c:axId val="169461632"/>
      </c:lineChart>
      <c:dateAx>
        <c:axId val="169459712"/>
        <c:scaling>
          <c:orientation val="minMax"/>
        </c:scaling>
        <c:delete val="1"/>
        <c:axPos val="b"/>
        <c:numFmt formatCode="ge" sourceLinked="1"/>
        <c:majorTickMark val="none"/>
        <c:minorTickMark val="none"/>
        <c:tickLblPos val="none"/>
        <c:crossAx val="169461632"/>
        <c:crosses val="autoZero"/>
        <c:auto val="1"/>
        <c:lblOffset val="100"/>
        <c:baseTimeUnit val="years"/>
      </c:dateAx>
      <c:valAx>
        <c:axId val="169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0" zoomScaleNormal="100" workbookViewId="0">
      <selection activeCell="CB71" sqref="CB7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長崎県　佐々町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13831</v>
      </c>
      <c r="AM8" s="50"/>
      <c r="AN8" s="50"/>
      <c r="AO8" s="50"/>
      <c r="AP8" s="50"/>
      <c r="AQ8" s="50"/>
      <c r="AR8" s="50"/>
      <c r="AS8" s="50"/>
      <c r="AT8" s="45">
        <f>データ!T6</f>
        <v>32.270000000000003</v>
      </c>
      <c r="AU8" s="45"/>
      <c r="AV8" s="45"/>
      <c r="AW8" s="45"/>
      <c r="AX8" s="45"/>
      <c r="AY8" s="45"/>
      <c r="AZ8" s="45"/>
      <c r="BA8" s="45"/>
      <c r="BB8" s="45">
        <f>データ!U6</f>
        <v>428.6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90.82</v>
      </c>
      <c r="Q10" s="45"/>
      <c r="R10" s="45"/>
      <c r="S10" s="45"/>
      <c r="T10" s="45"/>
      <c r="U10" s="45"/>
      <c r="V10" s="45"/>
      <c r="W10" s="45">
        <f>データ!Q6</f>
        <v>91.04</v>
      </c>
      <c r="X10" s="45"/>
      <c r="Y10" s="45"/>
      <c r="Z10" s="45"/>
      <c r="AA10" s="45"/>
      <c r="AB10" s="45"/>
      <c r="AC10" s="45"/>
      <c r="AD10" s="50">
        <f>データ!R6</f>
        <v>3130</v>
      </c>
      <c r="AE10" s="50"/>
      <c r="AF10" s="50"/>
      <c r="AG10" s="50"/>
      <c r="AH10" s="50"/>
      <c r="AI10" s="50"/>
      <c r="AJ10" s="50"/>
      <c r="AK10" s="2"/>
      <c r="AL10" s="50">
        <f>データ!V6</f>
        <v>12508</v>
      </c>
      <c r="AM10" s="50"/>
      <c r="AN10" s="50"/>
      <c r="AO10" s="50"/>
      <c r="AP10" s="50"/>
      <c r="AQ10" s="50"/>
      <c r="AR10" s="50"/>
      <c r="AS10" s="50"/>
      <c r="AT10" s="45">
        <f>データ!W6</f>
        <v>3.55</v>
      </c>
      <c r="AU10" s="45"/>
      <c r="AV10" s="45"/>
      <c r="AW10" s="45"/>
      <c r="AX10" s="45"/>
      <c r="AY10" s="45"/>
      <c r="AZ10" s="45"/>
      <c r="BA10" s="45"/>
      <c r="BB10" s="45">
        <f>データ!X6</f>
        <v>3523.38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423912</v>
      </c>
      <c r="D6" s="33">
        <f t="shared" si="3"/>
        <v>47</v>
      </c>
      <c r="E6" s="33">
        <f t="shared" si="3"/>
        <v>17</v>
      </c>
      <c r="F6" s="33">
        <f t="shared" si="3"/>
        <v>1</v>
      </c>
      <c r="G6" s="33">
        <f t="shared" si="3"/>
        <v>0</v>
      </c>
      <c r="H6" s="33" t="str">
        <f t="shared" si="3"/>
        <v>長崎県　佐々町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90.82</v>
      </c>
      <c r="Q6" s="34">
        <f t="shared" si="3"/>
        <v>91.04</v>
      </c>
      <c r="R6" s="34">
        <f t="shared" si="3"/>
        <v>3130</v>
      </c>
      <c r="S6" s="34">
        <f t="shared" si="3"/>
        <v>13831</v>
      </c>
      <c r="T6" s="34">
        <f t="shared" si="3"/>
        <v>32.270000000000003</v>
      </c>
      <c r="U6" s="34">
        <f t="shared" si="3"/>
        <v>428.6</v>
      </c>
      <c r="V6" s="34">
        <f t="shared" si="3"/>
        <v>12508</v>
      </c>
      <c r="W6" s="34">
        <f t="shared" si="3"/>
        <v>3.55</v>
      </c>
      <c r="X6" s="34">
        <f t="shared" si="3"/>
        <v>3523.38</v>
      </c>
      <c r="Y6" s="35">
        <f>IF(Y7="",NA(),Y7)</f>
        <v>104.58</v>
      </c>
      <c r="Z6" s="35">
        <f t="shared" ref="Z6:AH6" si="4">IF(Z7="",NA(),Z7)</f>
        <v>103.7</v>
      </c>
      <c r="AA6" s="35">
        <f t="shared" si="4"/>
        <v>106.08</v>
      </c>
      <c r="AB6" s="35">
        <f t="shared" si="4"/>
        <v>105.37</v>
      </c>
      <c r="AC6" s="35">
        <f t="shared" si="4"/>
        <v>96.5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1077.57</v>
      </c>
      <c r="BG6" s="35">
        <f t="shared" ref="BG6:BO6" si="7">IF(BG7="",NA(),BG7)</f>
        <v>1217.28</v>
      </c>
      <c r="BH6" s="35">
        <f t="shared" si="7"/>
        <v>1091.22</v>
      </c>
      <c r="BI6" s="35">
        <f t="shared" si="7"/>
        <v>968.14</v>
      </c>
      <c r="BJ6" s="35">
        <f t="shared" si="7"/>
        <v>1206.17</v>
      </c>
      <c r="BK6" s="35">
        <f t="shared" si="7"/>
        <v>1273.52</v>
      </c>
      <c r="BL6" s="35">
        <f t="shared" si="7"/>
        <v>1209.95</v>
      </c>
      <c r="BM6" s="35">
        <f t="shared" si="7"/>
        <v>1136.5</v>
      </c>
      <c r="BN6" s="35">
        <f t="shared" si="7"/>
        <v>1118.56</v>
      </c>
      <c r="BO6" s="35">
        <f t="shared" si="7"/>
        <v>1111.31</v>
      </c>
      <c r="BP6" s="34" t="str">
        <f>IF(BP7="","",IF(BP7="-","【-】","【"&amp;SUBSTITUTE(TEXT(BP7,"#,##0.00"),"-","△")&amp;"】"))</f>
        <v>【728.30】</v>
      </c>
      <c r="BQ6" s="35">
        <f>IF(BQ7="",NA(),BQ7)</f>
        <v>102.56</v>
      </c>
      <c r="BR6" s="35">
        <f t="shared" ref="BR6:BZ6" si="8">IF(BR7="",NA(),BR7)</f>
        <v>109.24</v>
      </c>
      <c r="BS6" s="35">
        <f t="shared" si="8"/>
        <v>112.33</v>
      </c>
      <c r="BT6" s="35">
        <f t="shared" si="8"/>
        <v>114.8</v>
      </c>
      <c r="BU6" s="35">
        <f t="shared" si="8"/>
        <v>100.29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158.97999999999999</v>
      </c>
      <c r="CC6" s="35">
        <f t="shared" ref="CC6:CK6" si="9">IF(CC7="",NA(),CC7)</f>
        <v>149.57</v>
      </c>
      <c r="CD6" s="35">
        <f t="shared" si="9"/>
        <v>149.46</v>
      </c>
      <c r="CE6" s="35">
        <f t="shared" si="9"/>
        <v>146.85</v>
      </c>
      <c r="CF6" s="35">
        <f t="shared" si="9"/>
        <v>168.03</v>
      </c>
      <c r="CG6" s="35">
        <f t="shared" si="9"/>
        <v>224.94</v>
      </c>
      <c r="CH6" s="35">
        <f t="shared" si="9"/>
        <v>220.67</v>
      </c>
      <c r="CI6" s="35">
        <f t="shared" si="9"/>
        <v>217.82</v>
      </c>
      <c r="CJ6" s="35">
        <f t="shared" si="9"/>
        <v>215.28</v>
      </c>
      <c r="CK6" s="35">
        <f t="shared" si="9"/>
        <v>207.96</v>
      </c>
      <c r="CL6" s="34" t="str">
        <f>IF(CL7="","",IF(CL7="-","【-】","【"&amp;SUBSTITUTE(TEXT(CL7,"#,##0.00"),"-","△")&amp;"】"))</f>
        <v>【137.82】</v>
      </c>
      <c r="CM6" s="35">
        <f>IF(CM7="",NA(),CM7)</f>
        <v>51.82</v>
      </c>
      <c r="CN6" s="35">
        <f t="shared" ref="CN6:CV6" si="10">IF(CN7="",NA(),CN7)</f>
        <v>53.55</v>
      </c>
      <c r="CO6" s="35">
        <f t="shared" si="10"/>
        <v>55.28</v>
      </c>
      <c r="CP6" s="35">
        <f t="shared" si="10"/>
        <v>58.74</v>
      </c>
      <c r="CQ6" s="35">
        <f t="shared" si="10"/>
        <v>61.03</v>
      </c>
      <c r="CR6" s="35">
        <f t="shared" si="10"/>
        <v>55.41</v>
      </c>
      <c r="CS6" s="35">
        <f t="shared" si="10"/>
        <v>55.81</v>
      </c>
      <c r="CT6" s="35">
        <f t="shared" si="10"/>
        <v>54.44</v>
      </c>
      <c r="CU6" s="35">
        <f t="shared" si="10"/>
        <v>54.67</v>
      </c>
      <c r="CV6" s="35">
        <f t="shared" si="10"/>
        <v>53.51</v>
      </c>
      <c r="CW6" s="34" t="str">
        <f>IF(CW7="","",IF(CW7="-","【-】","【"&amp;SUBSTITUTE(TEXT(CW7,"#,##0.00"),"-","△")&amp;"】"))</f>
        <v>【60.09】</v>
      </c>
      <c r="CX6" s="35">
        <f>IF(CX7="",NA(),CX7)</f>
        <v>78.5</v>
      </c>
      <c r="CY6" s="35">
        <f t="shared" ref="CY6:DG6" si="11">IF(CY7="",NA(),CY7)</f>
        <v>79.33</v>
      </c>
      <c r="CZ6" s="35">
        <f t="shared" si="11"/>
        <v>80.19</v>
      </c>
      <c r="DA6" s="35">
        <f t="shared" si="11"/>
        <v>81.540000000000006</v>
      </c>
      <c r="DB6" s="35">
        <f t="shared" si="11"/>
        <v>82.73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423912</v>
      </c>
      <c r="D7" s="37">
        <v>47</v>
      </c>
      <c r="E7" s="37">
        <v>17</v>
      </c>
      <c r="F7" s="37">
        <v>1</v>
      </c>
      <c r="G7" s="37">
        <v>0</v>
      </c>
      <c r="H7" s="37" t="s">
        <v>110</v>
      </c>
      <c r="I7" s="37" t="s">
        <v>111</v>
      </c>
      <c r="J7" s="37" t="s">
        <v>112</v>
      </c>
      <c r="K7" s="37" t="s">
        <v>113</v>
      </c>
      <c r="L7" s="37" t="s">
        <v>114</v>
      </c>
      <c r="M7" s="37"/>
      <c r="N7" s="38" t="s">
        <v>115</v>
      </c>
      <c r="O7" s="38" t="s">
        <v>116</v>
      </c>
      <c r="P7" s="38">
        <v>90.82</v>
      </c>
      <c r="Q7" s="38">
        <v>91.04</v>
      </c>
      <c r="R7" s="38">
        <v>3130</v>
      </c>
      <c r="S7" s="38">
        <v>13831</v>
      </c>
      <c r="T7" s="38">
        <v>32.270000000000003</v>
      </c>
      <c r="U7" s="38">
        <v>428.6</v>
      </c>
      <c r="V7" s="38">
        <v>12508</v>
      </c>
      <c r="W7" s="38">
        <v>3.55</v>
      </c>
      <c r="X7" s="38">
        <v>3523.38</v>
      </c>
      <c r="Y7" s="38">
        <v>104.58</v>
      </c>
      <c r="Z7" s="38">
        <v>103.7</v>
      </c>
      <c r="AA7" s="38">
        <v>106.08</v>
      </c>
      <c r="AB7" s="38">
        <v>105.37</v>
      </c>
      <c r="AC7" s="38">
        <v>96.5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1077.57</v>
      </c>
      <c r="BG7" s="38">
        <v>1217.28</v>
      </c>
      <c r="BH7" s="38">
        <v>1091.22</v>
      </c>
      <c r="BI7" s="38">
        <v>968.14</v>
      </c>
      <c r="BJ7" s="38">
        <v>1206.17</v>
      </c>
      <c r="BK7" s="38">
        <v>1273.52</v>
      </c>
      <c r="BL7" s="38">
        <v>1209.95</v>
      </c>
      <c r="BM7" s="38">
        <v>1136.5</v>
      </c>
      <c r="BN7" s="38">
        <v>1118.56</v>
      </c>
      <c r="BO7" s="38">
        <v>1111.31</v>
      </c>
      <c r="BP7" s="38">
        <v>728.3</v>
      </c>
      <c r="BQ7" s="38">
        <v>102.56</v>
      </c>
      <c r="BR7" s="38">
        <v>109.24</v>
      </c>
      <c r="BS7" s="38">
        <v>112.33</v>
      </c>
      <c r="BT7" s="38">
        <v>114.8</v>
      </c>
      <c r="BU7" s="38">
        <v>100.29</v>
      </c>
      <c r="BV7" s="38">
        <v>67.849999999999994</v>
      </c>
      <c r="BW7" s="38">
        <v>69.48</v>
      </c>
      <c r="BX7" s="38">
        <v>71.650000000000006</v>
      </c>
      <c r="BY7" s="38">
        <v>72.33</v>
      </c>
      <c r="BZ7" s="38">
        <v>75.540000000000006</v>
      </c>
      <c r="CA7" s="38">
        <v>100.04</v>
      </c>
      <c r="CB7" s="38">
        <v>158.97999999999999</v>
      </c>
      <c r="CC7" s="38">
        <v>149.57</v>
      </c>
      <c r="CD7" s="38">
        <v>149.46</v>
      </c>
      <c r="CE7" s="38">
        <v>146.85</v>
      </c>
      <c r="CF7" s="38">
        <v>168.03</v>
      </c>
      <c r="CG7" s="38">
        <v>224.94</v>
      </c>
      <c r="CH7" s="38">
        <v>220.67</v>
      </c>
      <c r="CI7" s="38">
        <v>217.82</v>
      </c>
      <c r="CJ7" s="38">
        <v>215.28</v>
      </c>
      <c r="CK7" s="38">
        <v>207.96</v>
      </c>
      <c r="CL7" s="38">
        <v>137.82</v>
      </c>
      <c r="CM7" s="38">
        <v>51.82</v>
      </c>
      <c r="CN7" s="38">
        <v>53.55</v>
      </c>
      <c r="CO7" s="38">
        <v>55.28</v>
      </c>
      <c r="CP7" s="38">
        <v>58.74</v>
      </c>
      <c r="CQ7" s="38">
        <v>61.03</v>
      </c>
      <c r="CR7" s="38">
        <v>55.41</v>
      </c>
      <c r="CS7" s="38">
        <v>55.81</v>
      </c>
      <c r="CT7" s="38">
        <v>54.44</v>
      </c>
      <c r="CU7" s="38">
        <v>54.67</v>
      </c>
      <c r="CV7" s="38">
        <v>53.51</v>
      </c>
      <c r="CW7" s="38">
        <v>60.09</v>
      </c>
      <c r="CX7" s="38">
        <v>78.5</v>
      </c>
      <c r="CY7" s="38">
        <v>79.33</v>
      </c>
      <c r="CZ7" s="38">
        <v>80.19</v>
      </c>
      <c r="DA7" s="38">
        <v>81.540000000000006</v>
      </c>
      <c r="DB7" s="38">
        <v>82.73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