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<sst xmlns="http://schemas.openxmlformats.org/spreadsheetml/2006/main" count="240" uniqueCount="126">
  <si>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</si>
  <si>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</si>
  <si>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</si>
  <si>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</si>
  <si>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</si>
  <si>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</si>
  <si>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</si>
  <si>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</si>
  <si>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</si>
  <si>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</si>
  <si>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</si>
  <si>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</si>
  <si>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</si>
  <si>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</si>
  <si>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</si>
  <si>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</si>
  <si>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</si>
  <si>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</si>
  <si>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</si>
  <si>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</si>
  <si>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</si>
  <si>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</si>
  <si>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</si>
  <si>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</si>
  <si>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</si>
  <si>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</si>
  <si>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</si>
  <si>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</si>
  <si>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</si>
  <si>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</si>
  <si>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</si>
  <si>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</si>
  <si>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</si>
  <si>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</si>
  <si>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</si>
  <si>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</si>
  <si>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</si>
  <si>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</si>
  <si>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</si>
  <si>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</si>
  <si>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</si>
  <si>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</si>
  <si>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</si>
  <si>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</si>
  <si>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</si>
  <si>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</si>
  <si>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</si>
  <si>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</si>
  <si>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</si>
  <si>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</si>
  <si>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</si>
  <si>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</si>
  <si>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</si>
  <si>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</si>
  <si>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</si>
  <si>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</si>
  <si>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</si>
  <si>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</si>
  <si>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</si>
  <si>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</si>
  <si>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</si>
  <si>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</si>
  <si>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</si>
  <si>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</si>
  <si>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</si>
  <si>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</si>
  <si>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</si>
  <si>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</si>
  <si>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</si>
  <si>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</si>
  <si>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</si>
  <si>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</si>
  <si>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</si>
  <si>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</si>
  <si>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</si>
  <si>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</si>
  <si>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</si>
  <si>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</si>
  <si>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</si>
  <si>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</si>
  <si>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</si>
  <si>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</si>
  <si>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</si>
  <si>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</si>
  <si>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</si>
  <si>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</si>
  <si>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</si>
  <si>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</si>
  <si>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</si>
  <si>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</si>
  <si>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</si>
  <si>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</si>
  <si>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</si>
  <si>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</si>
  <si>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</si>
  <si>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</si>
  <si>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</si>
  <si>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</si>
  <si>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</si>
  <si>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</si>
  <si>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</si>
  <si>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</si>
  <si>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</si>
  <si>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</si>
  <si>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</si>
  <si>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</si>
  <si>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</si>
  <si>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</si>
  <si>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</si>
  <si>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</si>
  <si>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南島原市</t>
  </si>
  <si>
    <t>法非適用</t>
  </si>
  <si>
    <t>下水道事業</t>
  </si>
  <si>
    <t>農業集落排水</t>
  </si>
  <si>
    <t>F3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</si>
  <si>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</si>
  <si>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</si>
  <si>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</si>
  <si>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</si>
  <si>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</si>
  <si>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</si>
  <si>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</si>
  <si>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</si>
  <si>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・供用開始後間もない（15年未満）ため、特にコメントなし。</t>
    <phoneticPr fontId="4"/>
  </si>
  <si>
    <r>
      <t xml:space="preserve">①の収益的収支比率について、数値が上昇しているのは、前年度より償還金が減小したためである。償還金返済がピークを過ぎたため、今後、数値は改善されていく見込みである。使用料においては、微増傾向であるが、総収益については、使用料以外の収入（他会計繰入金）に依存しているところが大きい。
④の企業債残高対事業規模比率について、平成27年度は一般会計負担額の算定方法を見直したことから、数値が高くなった。さらに、平成28年度から分流式下水道等に要する経費の算定方法を適正に見直したため数値が大幅に改善した。
⑤の経費回収率について、平成28年度から分流式下水道等に要する経費の算定方法を見直したことから、昨年までと比べ数値が改善している。数値からも、使用料が少なく、使用料以外の収入に依存していることがうかがえる。
</t>
    </r>
    <r>
      <rPr>
        <sz val="11"/>
        <rFont val="ＭＳ ゴシック"/>
        <family val="3"/>
        <charset val="128"/>
      </rPr>
      <t>⑥の汚水処理原価について、</t>
    </r>
    <r>
      <rPr>
        <sz val="11"/>
        <color theme="1"/>
        <rFont val="ＭＳ ゴシック"/>
        <family val="3"/>
        <charset val="128"/>
      </rPr>
      <t>年間有収水量は微増傾向。平成28年度から分流式に要する経費の算定方法を見直したことから汚水処理経費が減少し、数値が大幅に改善している。類似団体と同水準となっている。
⑦の施設利用率について、処理区域内人口が減少傾向でもあり、今後、徐々に減小していこものと思われる。類似団体との比較でも劣位である。
⑧の水洗化率について、今後、供用開始からの期間が増えるにつれ、水洗化率は増加していくものと思われるが、今後、人口減少の加速から、処理区域内の人口の数は減少するものと思われる。</t>
    </r>
    <rPh sb="201" eb="203">
      <t>ヘイセイ</t>
    </rPh>
    <rPh sb="205" eb="207">
      <t>ネンド</t>
    </rPh>
    <rPh sb="209" eb="211">
      <t>ブンリュウ</t>
    </rPh>
    <rPh sb="211" eb="212">
      <t>シキ</t>
    </rPh>
    <rPh sb="212" eb="215">
      <t>ゲスイドウ</t>
    </rPh>
    <rPh sb="215" eb="216">
      <t>トウ</t>
    </rPh>
    <rPh sb="217" eb="218">
      <t>ヨウ</t>
    </rPh>
    <rPh sb="220" eb="222">
      <t>ケイヒ</t>
    </rPh>
    <rPh sb="223" eb="225">
      <t>サンテイ</t>
    </rPh>
    <rPh sb="225" eb="227">
      <t>ホウホウ</t>
    </rPh>
    <rPh sb="228" eb="230">
      <t>テキセイ</t>
    </rPh>
    <rPh sb="231" eb="233">
      <t>ミナオ</t>
    </rPh>
    <rPh sb="237" eb="239">
      <t>スウチ</t>
    </rPh>
    <rPh sb="240" eb="242">
      <t>オオハバ</t>
    </rPh>
    <rPh sb="243" eb="245">
      <t>カイゼン</t>
    </rPh>
    <rPh sb="373" eb="374">
      <t>ビ</t>
    </rPh>
    <rPh sb="378" eb="380">
      <t>ヘイセイ</t>
    </rPh>
    <rPh sb="382" eb="384">
      <t>ネンド</t>
    </rPh>
    <rPh sb="386" eb="388">
      <t>ブンリュウ</t>
    </rPh>
    <rPh sb="388" eb="389">
      <t>シキ</t>
    </rPh>
    <rPh sb="390" eb="391">
      <t>ヨウ</t>
    </rPh>
    <rPh sb="393" eb="395">
      <t>ケイヒ</t>
    </rPh>
    <rPh sb="396" eb="398">
      <t>サンテイ</t>
    </rPh>
    <rPh sb="398" eb="400">
      <t>ホウホウ</t>
    </rPh>
    <rPh sb="401" eb="403">
      <t>ミナオ</t>
    </rPh>
    <rPh sb="409" eb="411">
      <t>オスイ</t>
    </rPh>
    <rPh sb="411" eb="413">
      <t>ショリ</t>
    </rPh>
    <rPh sb="413" eb="415">
      <t>ケイヒ</t>
    </rPh>
    <rPh sb="416" eb="418">
      <t>ゲンショウ</t>
    </rPh>
    <rPh sb="420" eb="422">
      <t>スウチ</t>
    </rPh>
    <rPh sb="423" eb="425">
      <t>オオハバ</t>
    </rPh>
    <rPh sb="426" eb="428">
      <t>カイゼン</t>
    </rPh>
    <rPh sb="438" eb="441">
      <t>ドウスイジュン</t>
    </rPh>
    <phoneticPr fontId="4"/>
  </si>
  <si>
    <t>・類似団体（供用開始後15年未満）との数値比較においても、劣位傾向である。これは、処理区域内人口密度も少ない過疎地域であるため、大口の需要者が少なく、有収水量が少ないからと思われる。
・近い将来人口減少に伴う、料金収入の減は避けられない状況である。
・長期的に経営を継続していくには、今後も料金未納者を極力なくし、施設維持管理費の削減等不断の経営改善努力はもとより、大規模な料金改定も視野に入れ、繰入金への依存体質を抜本的に改革しなければならないと思われる。</t>
    <rPh sb="31" eb="33">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</si>
</sst>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9487360"/>
        <c:axId val="3951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0.02</c:v>
                </c:pt>
                <c:pt idx="4">
                  <c:v>0.03</c:v>
                </c:pt>
              </c:numCache>
            </c:numRef>
          </c:val>
          <c:smooth val="0"/>
        </c:ser>
        <c:dLbls>
          <c:showLegendKey val="0"/>
          <c:showVal val="0"/>
          <c:showCatName val="0"/>
          <c:showSerName val="0"/>
          <c:showPercent val="0"/>
          <c:showBubbleSize val="0"/>
        </c:dLbls>
        <c:marker val="1"/>
        <c:smooth val="0"/>
        <c:axId val="39487360"/>
        <c:axId val="39511168"/>
      </c:lineChart>
      <c:dateAx>
        <c:axId val="39487360"/>
        <c:scaling>
          <c:orientation val="minMax"/>
        </c:scaling>
        <c:delete val="1"/>
        <c:axPos val="b"/>
        <c:numFmt formatCode="ge" sourceLinked="1"/>
        <c:majorTickMark val="none"/>
        <c:minorTickMark val="none"/>
        <c:tickLblPos val="none"/>
        <c:crossAx val="39511168"/>
        <c:crosses val="autoZero"/>
        <c:auto val="1"/>
        <c:lblOffset val="100"/>
        <c:baseTimeUnit val="years"/>
      </c:dateAx>
      <c:valAx>
        <c:axId val="3951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8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32.67</c:v>
                </c:pt>
                <c:pt idx="1">
                  <c:v>33</c:v>
                </c:pt>
                <c:pt idx="2">
                  <c:v>30.67</c:v>
                </c:pt>
                <c:pt idx="3">
                  <c:v>31.33</c:v>
                </c:pt>
                <c:pt idx="4">
                  <c:v>32</c:v>
                </c:pt>
              </c:numCache>
            </c:numRef>
          </c:val>
        </c:ser>
        <c:dLbls>
          <c:showLegendKey val="0"/>
          <c:showVal val="0"/>
          <c:showCatName val="0"/>
          <c:showSerName val="0"/>
          <c:showPercent val="0"/>
          <c:showBubbleSize val="0"/>
        </c:dLbls>
        <c:gapWidth val="150"/>
        <c:axId val="39326080"/>
        <c:axId val="3932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44.69</c:v>
                </c:pt>
                <c:pt idx="4">
                  <c:v>42.84</c:v>
                </c:pt>
              </c:numCache>
            </c:numRef>
          </c:val>
          <c:smooth val="0"/>
        </c:ser>
        <c:dLbls>
          <c:showLegendKey val="0"/>
          <c:showVal val="0"/>
          <c:showCatName val="0"/>
          <c:showSerName val="0"/>
          <c:showPercent val="0"/>
          <c:showBubbleSize val="0"/>
        </c:dLbls>
        <c:marker val="1"/>
        <c:smooth val="0"/>
        <c:axId val="39326080"/>
        <c:axId val="39328000"/>
      </c:lineChart>
      <c:dateAx>
        <c:axId val="39326080"/>
        <c:scaling>
          <c:orientation val="minMax"/>
        </c:scaling>
        <c:delete val="1"/>
        <c:axPos val="b"/>
        <c:numFmt formatCode="ge" sourceLinked="1"/>
        <c:majorTickMark val="none"/>
        <c:minorTickMark val="none"/>
        <c:tickLblPos val="none"/>
        <c:crossAx val="39328000"/>
        <c:crosses val="autoZero"/>
        <c:auto val="1"/>
        <c:lblOffset val="100"/>
        <c:baseTimeUnit val="years"/>
      </c:dateAx>
      <c:valAx>
        <c:axId val="3932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2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49.21</c:v>
                </c:pt>
                <c:pt idx="1">
                  <c:v>55.01</c:v>
                </c:pt>
                <c:pt idx="2">
                  <c:v>54.08</c:v>
                </c:pt>
                <c:pt idx="3">
                  <c:v>55.86</c:v>
                </c:pt>
                <c:pt idx="4">
                  <c:v>56.55</c:v>
                </c:pt>
              </c:numCache>
            </c:numRef>
          </c:val>
        </c:ser>
        <c:dLbls>
          <c:showLegendKey val="0"/>
          <c:showVal val="0"/>
          <c:showCatName val="0"/>
          <c:showSerName val="0"/>
          <c:showPercent val="0"/>
          <c:showBubbleSize val="0"/>
        </c:dLbls>
        <c:gapWidth val="150"/>
        <c:axId val="39378944"/>
        <c:axId val="3938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69.67</c:v>
                </c:pt>
                <c:pt idx="4">
                  <c:v>66.3</c:v>
                </c:pt>
              </c:numCache>
            </c:numRef>
          </c:val>
          <c:smooth val="0"/>
        </c:ser>
        <c:dLbls>
          <c:showLegendKey val="0"/>
          <c:showVal val="0"/>
          <c:showCatName val="0"/>
          <c:showSerName val="0"/>
          <c:showPercent val="0"/>
          <c:showBubbleSize val="0"/>
        </c:dLbls>
        <c:marker val="1"/>
        <c:smooth val="0"/>
        <c:axId val="39378944"/>
        <c:axId val="39380864"/>
      </c:lineChart>
      <c:dateAx>
        <c:axId val="39378944"/>
        <c:scaling>
          <c:orientation val="minMax"/>
        </c:scaling>
        <c:delete val="1"/>
        <c:axPos val="b"/>
        <c:numFmt formatCode="ge" sourceLinked="1"/>
        <c:majorTickMark val="none"/>
        <c:minorTickMark val="none"/>
        <c:tickLblPos val="none"/>
        <c:crossAx val="39380864"/>
        <c:crosses val="autoZero"/>
        <c:auto val="1"/>
        <c:lblOffset val="100"/>
        <c:baseTimeUnit val="years"/>
      </c:dateAx>
      <c:valAx>
        <c:axId val="3938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7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83.62</c:v>
                </c:pt>
                <c:pt idx="1">
                  <c:v>83.78</c:v>
                </c:pt>
                <c:pt idx="2">
                  <c:v>83.41</c:v>
                </c:pt>
                <c:pt idx="3">
                  <c:v>86.32</c:v>
                </c:pt>
                <c:pt idx="4">
                  <c:v>89.2</c:v>
                </c:pt>
              </c:numCache>
            </c:numRef>
          </c:val>
        </c:ser>
        <c:dLbls>
          <c:showLegendKey val="0"/>
          <c:showVal val="0"/>
          <c:showCatName val="0"/>
          <c:showSerName val="0"/>
          <c:showPercent val="0"/>
          <c:showBubbleSize val="0"/>
        </c:dLbls>
        <c:gapWidth val="150"/>
        <c:axId val="53541888"/>
        <c:axId val="5362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3541888"/>
        <c:axId val="53626752"/>
      </c:lineChart>
      <c:dateAx>
        <c:axId val="53541888"/>
        <c:scaling>
          <c:orientation val="minMax"/>
        </c:scaling>
        <c:delete val="1"/>
        <c:axPos val="b"/>
        <c:numFmt formatCode="ge" sourceLinked="1"/>
        <c:majorTickMark val="none"/>
        <c:minorTickMark val="none"/>
        <c:tickLblPos val="none"/>
        <c:crossAx val="53626752"/>
        <c:crosses val="autoZero"/>
        <c:auto val="1"/>
        <c:lblOffset val="100"/>
        <c:baseTimeUnit val="years"/>
      </c:dateAx>
      <c:valAx>
        <c:axId val="5362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54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388992"/>
        <c:axId val="7439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388992"/>
        <c:axId val="74392320"/>
      </c:lineChart>
      <c:dateAx>
        <c:axId val="74388992"/>
        <c:scaling>
          <c:orientation val="minMax"/>
        </c:scaling>
        <c:delete val="1"/>
        <c:axPos val="b"/>
        <c:numFmt formatCode="ge" sourceLinked="1"/>
        <c:majorTickMark val="none"/>
        <c:minorTickMark val="none"/>
        <c:tickLblPos val="none"/>
        <c:crossAx val="74392320"/>
        <c:crosses val="autoZero"/>
        <c:auto val="1"/>
        <c:lblOffset val="100"/>
        <c:baseTimeUnit val="years"/>
      </c:dateAx>
      <c:valAx>
        <c:axId val="7439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38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334464"/>
        <c:axId val="8646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334464"/>
        <c:axId val="86467328"/>
      </c:lineChart>
      <c:dateAx>
        <c:axId val="84334464"/>
        <c:scaling>
          <c:orientation val="minMax"/>
        </c:scaling>
        <c:delete val="1"/>
        <c:axPos val="b"/>
        <c:numFmt formatCode="ge" sourceLinked="1"/>
        <c:majorTickMark val="none"/>
        <c:minorTickMark val="none"/>
        <c:tickLblPos val="none"/>
        <c:crossAx val="86467328"/>
        <c:crosses val="autoZero"/>
        <c:auto val="1"/>
        <c:lblOffset val="100"/>
        <c:baseTimeUnit val="years"/>
      </c:dateAx>
      <c:valAx>
        <c:axId val="8646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3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121408"/>
        <c:axId val="9712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121408"/>
        <c:axId val="97123328"/>
      </c:lineChart>
      <c:dateAx>
        <c:axId val="97121408"/>
        <c:scaling>
          <c:orientation val="minMax"/>
        </c:scaling>
        <c:delete val="1"/>
        <c:axPos val="b"/>
        <c:numFmt formatCode="ge" sourceLinked="1"/>
        <c:majorTickMark val="none"/>
        <c:minorTickMark val="none"/>
        <c:tickLblPos val="none"/>
        <c:crossAx val="97123328"/>
        <c:crosses val="autoZero"/>
        <c:auto val="1"/>
        <c:lblOffset val="100"/>
        <c:baseTimeUnit val="years"/>
      </c:dateAx>
      <c:valAx>
        <c:axId val="9712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2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220928"/>
        <c:axId val="10022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220928"/>
        <c:axId val="100222848"/>
      </c:lineChart>
      <c:dateAx>
        <c:axId val="100220928"/>
        <c:scaling>
          <c:orientation val="minMax"/>
        </c:scaling>
        <c:delete val="1"/>
        <c:axPos val="b"/>
        <c:numFmt formatCode="ge" sourceLinked="1"/>
        <c:majorTickMark val="none"/>
        <c:minorTickMark val="none"/>
        <c:tickLblPos val="none"/>
        <c:crossAx val="100222848"/>
        <c:crosses val="autoZero"/>
        <c:auto val="1"/>
        <c:lblOffset val="100"/>
        <c:baseTimeUnit val="years"/>
      </c:dateAx>
      <c:valAx>
        <c:axId val="10022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2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2228.0300000000002</c:v>
                </c:pt>
                <c:pt idx="4">
                  <c:v>0</c:v>
                </c:pt>
              </c:numCache>
            </c:numRef>
          </c:val>
        </c:ser>
        <c:dLbls>
          <c:showLegendKey val="0"/>
          <c:showVal val="0"/>
          <c:showCatName val="0"/>
          <c:showSerName val="0"/>
          <c:showPercent val="0"/>
          <c:showBubbleSize val="0"/>
        </c:dLbls>
        <c:gapWidth val="150"/>
        <c:axId val="103488128"/>
        <c:axId val="10350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979.89</c:v>
                </c:pt>
                <c:pt idx="4">
                  <c:v>1051.43</c:v>
                </c:pt>
              </c:numCache>
            </c:numRef>
          </c:val>
          <c:smooth val="0"/>
        </c:ser>
        <c:dLbls>
          <c:showLegendKey val="0"/>
          <c:showVal val="0"/>
          <c:showCatName val="0"/>
          <c:showSerName val="0"/>
          <c:showPercent val="0"/>
          <c:showBubbleSize val="0"/>
        </c:dLbls>
        <c:marker val="1"/>
        <c:smooth val="0"/>
        <c:axId val="103488128"/>
        <c:axId val="103506688"/>
      </c:lineChart>
      <c:dateAx>
        <c:axId val="103488128"/>
        <c:scaling>
          <c:orientation val="minMax"/>
        </c:scaling>
        <c:delete val="1"/>
        <c:axPos val="b"/>
        <c:numFmt formatCode="ge" sourceLinked="1"/>
        <c:majorTickMark val="none"/>
        <c:minorTickMark val="none"/>
        <c:tickLblPos val="none"/>
        <c:crossAx val="103506688"/>
        <c:crosses val="autoZero"/>
        <c:auto val="1"/>
        <c:lblOffset val="100"/>
        <c:baseTimeUnit val="years"/>
      </c:dateAx>
      <c:valAx>
        <c:axId val="10350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8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14.31</c:v>
                </c:pt>
                <c:pt idx="1">
                  <c:v>15.15</c:v>
                </c:pt>
                <c:pt idx="2">
                  <c:v>17.68</c:v>
                </c:pt>
                <c:pt idx="3">
                  <c:v>19.670000000000002</c:v>
                </c:pt>
                <c:pt idx="4">
                  <c:v>31.74</c:v>
                </c:pt>
              </c:numCache>
            </c:numRef>
          </c:val>
        </c:ser>
        <c:dLbls>
          <c:showLegendKey val="0"/>
          <c:showVal val="0"/>
          <c:showCatName val="0"/>
          <c:showSerName val="0"/>
          <c:showPercent val="0"/>
          <c:showBubbleSize val="0"/>
        </c:dLbls>
        <c:gapWidth val="150"/>
        <c:axId val="114967680"/>
        <c:axId val="11496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41.34</c:v>
                </c:pt>
                <c:pt idx="4">
                  <c:v>40.06</c:v>
                </c:pt>
              </c:numCache>
            </c:numRef>
          </c:val>
          <c:smooth val="0"/>
        </c:ser>
        <c:dLbls>
          <c:showLegendKey val="0"/>
          <c:showVal val="0"/>
          <c:showCatName val="0"/>
          <c:showSerName val="0"/>
          <c:showPercent val="0"/>
          <c:showBubbleSize val="0"/>
        </c:dLbls>
        <c:marker val="1"/>
        <c:smooth val="0"/>
        <c:axId val="114967680"/>
        <c:axId val="114969984"/>
      </c:lineChart>
      <c:dateAx>
        <c:axId val="114967680"/>
        <c:scaling>
          <c:orientation val="minMax"/>
        </c:scaling>
        <c:delete val="1"/>
        <c:axPos val="b"/>
        <c:numFmt formatCode="ge" sourceLinked="1"/>
        <c:majorTickMark val="none"/>
        <c:minorTickMark val="none"/>
        <c:tickLblPos val="none"/>
        <c:crossAx val="114969984"/>
        <c:crosses val="autoZero"/>
        <c:auto val="1"/>
        <c:lblOffset val="100"/>
        <c:baseTimeUnit val="years"/>
      </c:dateAx>
      <c:valAx>
        <c:axId val="11496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96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873.72</c:v>
                </c:pt>
                <c:pt idx="1">
                  <c:v>827.18</c:v>
                </c:pt>
                <c:pt idx="2">
                  <c:v>724.95</c:v>
                </c:pt>
                <c:pt idx="3">
                  <c:v>651.85</c:v>
                </c:pt>
                <c:pt idx="4">
                  <c:v>407.56</c:v>
                </c:pt>
              </c:numCache>
            </c:numRef>
          </c:val>
        </c:ser>
        <c:dLbls>
          <c:showLegendKey val="0"/>
          <c:showVal val="0"/>
          <c:showCatName val="0"/>
          <c:showSerName val="0"/>
          <c:showPercent val="0"/>
          <c:showBubbleSize val="0"/>
        </c:dLbls>
        <c:gapWidth val="150"/>
        <c:axId val="118400896"/>
        <c:axId val="11842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357.49</c:v>
                </c:pt>
                <c:pt idx="4">
                  <c:v>355.22</c:v>
                </c:pt>
              </c:numCache>
            </c:numRef>
          </c:val>
          <c:smooth val="0"/>
        </c:ser>
        <c:dLbls>
          <c:showLegendKey val="0"/>
          <c:showVal val="0"/>
          <c:showCatName val="0"/>
          <c:showSerName val="0"/>
          <c:showPercent val="0"/>
          <c:showBubbleSize val="0"/>
        </c:dLbls>
        <c:marker val="1"/>
        <c:smooth val="0"/>
        <c:axId val="118400896"/>
        <c:axId val="118420992"/>
      </c:lineChart>
      <c:dateAx>
        <c:axId val="118400896"/>
        <c:scaling>
          <c:orientation val="minMax"/>
        </c:scaling>
        <c:delete val="1"/>
        <c:axPos val="b"/>
        <c:numFmt formatCode="ge" sourceLinked="1"/>
        <c:majorTickMark val="none"/>
        <c:minorTickMark val="none"/>
        <c:tickLblPos val="none"/>
        <c:crossAx val="118420992"/>
        <c:crosses val="autoZero"/>
        <c:auto val="1"/>
        <c:lblOffset val="100"/>
        <c:baseTimeUnit val="years"/>
      </c:dateAx>
      <c:valAx>
        <c:axId val="11842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40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A26" zoomScale="75" zoomScaleNormal="75" workbookViewId="0">
      <selection activeCell="CD44" sqref="CD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長崎県　南島原市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F3</v>
      </c>
      <c r="X8" s="72"/>
      <c r="Y8" s="72"/>
      <c r="Z8" s="72"/>
      <c r="AA8" s="72"/>
      <c r="AB8" s="72"/>
      <c r="AC8" s="72"/>
      <c r="AD8" s="73" t="s">
        <v>122</v>
      </c>
      <c r="AE8" s="73"/>
      <c r="AF8" s="73"/>
      <c r="AG8" s="73"/>
      <c r="AH8" s="73"/>
      <c r="AI8" s="73"/>
      <c r="AJ8" s="73"/>
      <c r="AK8" s="4"/>
      <c r="AL8" s="67">
        <f>データ!S6</f>
        <v>48023</v>
      </c>
      <c r="AM8" s="67"/>
      <c r="AN8" s="67"/>
      <c r="AO8" s="67"/>
      <c r="AP8" s="67"/>
      <c r="AQ8" s="67"/>
      <c r="AR8" s="67"/>
      <c r="AS8" s="67"/>
      <c r="AT8" s="66">
        <f>データ!T6</f>
        <v>170.11</v>
      </c>
      <c r="AU8" s="66"/>
      <c r="AV8" s="66"/>
      <c r="AW8" s="66"/>
      <c r="AX8" s="66"/>
      <c r="AY8" s="66"/>
      <c r="AZ8" s="66"/>
      <c r="BA8" s="66"/>
      <c r="BB8" s="66">
        <f>データ!U6</f>
        <v>282.31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1.62</v>
      </c>
      <c r="Q10" s="66"/>
      <c r="R10" s="66"/>
      <c r="S10" s="66"/>
      <c r="T10" s="66"/>
      <c r="U10" s="66"/>
      <c r="V10" s="66"/>
      <c r="W10" s="66">
        <f>データ!Q6</f>
        <v>100</v>
      </c>
      <c r="X10" s="66"/>
      <c r="Y10" s="66"/>
      <c r="Z10" s="66"/>
      <c r="AA10" s="66"/>
      <c r="AB10" s="66"/>
      <c r="AC10" s="66"/>
      <c r="AD10" s="67">
        <f>データ!R6</f>
        <v>2370</v>
      </c>
      <c r="AE10" s="67"/>
      <c r="AF10" s="67"/>
      <c r="AG10" s="67"/>
      <c r="AH10" s="67"/>
      <c r="AI10" s="67"/>
      <c r="AJ10" s="67"/>
      <c r="AK10" s="2"/>
      <c r="AL10" s="67">
        <f>データ!V6</f>
        <v>771</v>
      </c>
      <c r="AM10" s="67"/>
      <c r="AN10" s="67"/>
      <c r="AO10" s="67"/>
      <c r="AP10" s="67"/>
      <c r="AQ10" s="67"/>
      <c r="AR10" s="67"/>
      <c r="AS10" s="67"/>
      <c r="AT10" s="66">
        <f>データ!W6</f>
        <v>0.34</v>
      </c>
      <c r="AU10" s="66"/>
      <c r="AV10" s="66"/>
      <c r="AW10" s="66"/>
      <c r="AX10" s="66"/>
      <c r="AY10" s="66"/>
      <c r="AZ10" s="66"/>
      <c r="BA10" s="66"/>
      <c r="BB10" s="66">
        <f>データ!X6</f>
        <v>2267.65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422142</v>
      </c>
      <c r="D6" s="33">
        <f t="shared" si="3"/>
        <v>47</v>
      </c>
      <c r="E6" s="33">
        <f t="shared" si="3"/>
        <v>17</v>
      </c>
      <c r="F6" s="33">
        <f t="shared" si="3"/>
        <v>5</v>
      </c>
      <c r="G6" s="33">
        <f t="shared" si="3"/>
        <v>0</v>
      </c>
      <c r="H6" s="33" t="str">
        <f t="shared" si="3"/>
        <v>長崎県　南島原市</v>
      </c>
      <c r="I6" s="33" t="str">
        <f t="shared" si="3"/>
        <v>法非適用</v>
      </c>
      <c r="J6" s="33" t="str">
        <f t="shared" si="3"/>
        <v>下水道事業</v>
      </c>
      <c r="K6" s="33" t="str">
        <f t="shared" si="3"/>
        <v>農業集落排水</v>
      </c>
      <c r="L6" s="33" t="str">
        <f t="shared" si="3"/>
        <v>F3</v>
      </c>
      <c r="M6" s="33">
        <f t="shared" si="3"/>
        <v>0</v>
      </c>
      <c r="N6" s="34" t="str">
        <f t="shared" si="3"/>
        <v>-</v>
      </c>
      <c r="O6" s="34" t="str">
        <f t="shared" si="3"/>
        <v>該当数値なし</v>
      </c>
      <c r="P6" s="34">
        <f t="shared" si="3"/>
        <v>1.62</v>
      </c>
      <c r="Q6" s="34">
        <f t="shared" si="3"/>
        <v>100</v>
      </c>
      <c r="R6" s="34">
        <f t="shared" si="3"/>
        <v>2370</v>
      </c>
      <c r="S6" s="34">
        <f t="shared" si="3"/>
        <v>48023</v>
      </c>
      <c r="T6" s="34">
        <f t="shared" si="3"/>
        <v>170.11</v>
      </c>
      <c r="U6" s="34">
        <f t="shared" si="3"/>
        <v>282.31</v>
      </c>
      <c r="V6" s="34">
        <f t="shared" si="3"/>
        <v>771</v>
      </c>
      <c r="W6" s="34">
        <f t="shared" si="3"/>
        <v>0.34</v>
      </c>
      <c r="X6" s="34">
        <f t="shared" si="3"/>
        <v>2267.65</v>
      </c>
      <c r="Y6" s="35">
        <f>IF(Y7="",NA(),Y7)</f>
        <v>83.62</v>
      </c>
      <c r="Z6" s="35">
        <f t="shared" ref="Z6:AH6" si="4">IF(Z7="",NA(),Z7)</f>
        <v>83.78</v>
      </c>
      <c r="AA6" s="35">
        <f t="shared" si="4"/>
        <v>83.41</v>
      </c>
      <c r="AB6" s="35">
        <f t="shared" si="4"/>
        <v>86.32</v>
      </c>
      <c r="AC6" s="35">
        <f t="shared" si="4"/>
        <v>89.2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2228.0300000000002</v>
      </c>
      <c r="BJ6" s="34">
        <f t="shared" si="7"/>
        <v>0</v>
      </c>
      <c r="BK6" s="35">
        <f t="shared" si="7"/>
        <v>1144.05</v>
      </c>
      <c r="BL6" s="35">
        <f t="shared" si="7"/>
        <v>1117.1099999999999</v>
      </c>
      <c r="BM6" s="35">
        <f t="shared" si="7"/>
        <v>1161.05</v>
      </c>
      <c r="BN6" s="35">
        <f t="shared" si="7"/>
        <v>979.89</v>
      </c>
      <c r="BO6" s="35">
        <f t="shared" si="7"/>
        <v>1051.43</v>
      </c>
      <c r="BP6" s="34" t="str">
        <f>IF(BP7="","",IF(BP7="-","【-】","【"&amp;SUBSTITUTE(TEXT(BP7,"#,##0.00"),"-","△")&amp;"】"))</f>
        <v>【914.53】</v>
      </c>
      <c r="BQ6" s="35">
        <f>IF(BQ7="",NA(),BQ7)</f>
        <v>14.31</v>
      </c>
      <c r="BR6" s="35">
        <f t="shared" ref="BR6:BZ6" si="8">IF(BR7="",NA(),BR7)</f>
        <v>15.15</v>
      </c>
      <c r="BS6" s="35">
        <f t="shared" si="8"/>
        <v>17.68</v>
      </c>
      <c r="BT6" s="35">
        <f t="shared" si="8"/>
        <v>19.670000000000002</v>
      </c>
      <c r="BU6" s="35">
        <f t="shared" si="8"/>
        <v>31.74</v>
      </c>
      <c r="BV6" s="35">
        <f t="shared" si="8"/>
        <v>42.48</v>
      </c>
      <c r="BW6" s="35">
        <f t="shared" si="8"/>
        <v>41.04</v>
      </c>
      <c r="BX6" s="35">
        <f t="shared" si="8"/>
        <v>41.08</v>
      </c>
      <c r="BY6" s="35">
        <f t="shared" si="8"/>
        <v>41.34</v>
      </c>
      <c r="BZ6" s="35">
        <f t="shared" si="8"/>
        <v>40.06</v>
      </c>
      <c r="CA6" s="34" t="str">
        <f>IF(CA7="","",IF(CA7="-","【-】","【"&amp;SUBSTITUTE(TEXT(CA7,"#,##0.00"),"-","△")&amp;"】"))</f>
        <v>【55.73】</v>
      </c>
      <c r="CB6" s="35">
        <f>IF(CB7="",NA(),CB7)</f>
        <v>873.72</v>
      </c>
      <c r="CC6" s="35">
        <f t="shared" ref="CC6:CK6" si="9">IF(CC7="",NA(),CC7)</f>
        <v>827.18</v>
      </c>
      <c r="CD6" s="35">
        <f t="shared" si="9"/>
        <v>724.95</v>
      </c>
      <c r="CE6" s="35">
        <f t="shared" si="9"/>
        <v>651.85</v>
      </c>
      <c r="CF6" s="35">
        <f t="shared" si="9"/>
        <v>407.56</v>
      </c>
      <c r="CG6" s="35">
        <f t="shared" si="9"/>
        <v>343.8</v>
      </c>
      <c r="CH6" s="35">
        <f t="shared" si="9"/>
        <v>357.08</v>
      </c>
      <c r="CI6" s="35">
        <f t="shared" si="9"/>
        <v>378.08</v>
      </c>
      <c r="CJ6" s="35">
        <f t="shared" si="9"/>
        <v>357.49</v>
      </c>
      <c r="CK6" s="35">
        <f t="shared" si="9"/>
        <v>355.22</v>
      </c>
      <c r="CL6" s="34" t="str">
        <f>IF(CL7="","",IF(CL7="-","【-】","【"&amp;SUBSTITUTE(TEXT(CL7,"#,##0.00"),"-","△")&amp;"】"))</f>
        <v>【276.78】</v>
      </c>
      <c r="CM6" s="35">
        <f>IF(CM7="",NA(),CM7)</f>
        <v>32.67</v>
      </c>
      <c r="CN6" s="35">
        <f t="shared" ref="CN6:CV6" si="10">IF(CN7="",NA(),CN7)</f>
        <v>33</v>
      </c>
      <c r="CO6" s="35">
        <f t="shared" si="10"/>
        <v>30.67</v>
      </c>
      <c r="CP6" s="35">
        <f t="shared" si="10"/>
        <v>31.33</v>
      </c>
      <c r="CQ6" s="35">
        <f t="shared" si="10"/>
        <v>32</v>
      </c>
      <c r="CR6" s="35">
        <f t="shared" si="10"/>
        <v>46.06</v>
      </c>
      <c r="CS6" s="35">
        <f t="shared" si="10"/>
        <v>45.95</v>
      </c>
      <c r="CT6" s="35">
        <f t="shared" si="10"/>
        <v>44.69</v>
      </c>
      <c r="CU6" s="35">
        <f t="shared" si="10"/>
        <v>44.69</v>
      </c>
      <c r="CV6" s="35">
        <f t="shared" si="10"/>
        <v>42.84</v>
      </c>
      <c r="CW6" s="34" t="str">
        <f>IF(CW7="","",IF(CW7="-","【-】","【"&amp;SUBSTITUTE(TEXT(CW7,"#,##0.00"),"-","△")&amp;"】"))</f>
        <v>【59.15】</v>
      </c>
      <c r="CX6" s="35">
        <f>IF(CX7="",NA(),CX7)</f>
        <v>49.21</v>
      </c>
      <c r="CY6" s="35">
        <f t="shared" ref="CY6:DG6" si="11">IF(CY7="",NA(),CY7)</f>
        <v>55.01</v>
      </c>
      <c r="CZ6" s="35">
        <f t="shared" si="11"/>
        <v>54.08</v>
      </c>
      <c r="DA6" s="35">
        <f t="shared" si="11"/>
        <v>55.86</v>
      </c>
      <c r="DB6" s="35">
        <f t="shared" si="11"/>
        <v>56.55</v>
      </c>
      <c r="DC6" s="35">
        <f t="shared" si="11"/>
        <v>72.989999999999995</v>
      </c>
      <c r="DD6" s="35">
        <f t="shared" si="11"/>
        <v>71.97</v>
      </c>
      <c r="DE6" s="35">
        <f t="shared" si="11"/>
        <v>70.59</v>
      </c>
      <c r="DF6" s="35">
        <f t="shared" si="11"/>
        <v>69.67</v>
      </c>
      <c r="DG6" s="35">
        <f t="shared" si="11"/>
        <v>66.3</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0.02</v>
      </c>
      <c r="EN6" s="35">
        <f t="shared" si="14"/>
        <v>0.03</v>
      </c>
      <c r="EO6" s="34" t="str">
        <f>IF(EO7="","",IF(EO7="-","【-】","【"&amp;SUBSTITUTE(TEXT(EO7,"#,##0.00"),"-","△")&amp;"】"))</f>
        <v>【1.58】</v>
      </c>
    </row>
    <row r="7" spans="1:145" s="36" customFormat="1" x14ac:dyDescent="0.15">
      <c r="A7" s="28"/>
      <c r="B7" s="37">
        <v>2016</v>
      </c>
      <c r="C7" s="37">
        <v>422142</v>
      </c>
      <c r="D7" s="37">
        <v>47</v>
      </c>
      <c r="E7" s="37">
        <v>17</v>
      </c>
      <c r="F7" s="37">
        <v>5</v>
      </c>
      <c r="G7" s="37">
        <v>0</v>
      </c>
      <c r="H7" s="37" t="s">
        <v>110</v>
      </c>
      <c r="I7" s="37" t="s">
        <v>111</v>
      </c>
      <c r="J7" s="37" t="s">
        <v>112</v>
      </c>
      <c r="K7" s="37" t="s">
        <v>113</v>
      </c>
      <c r="L7" s="37" t="s">
        <v>114</v>
      </c>
      <c r="M7" s="37"/>
      <c r="N7" s="38" t="s">
        <v>115</v>
      </c>
      <c r="O7" s="38" t="s">
        <v>116</v>
      </c>
      <c r="P7" s="38">
        <v>1.62</v>
      </c>
      <c r="Q7" s="38">
        <v>100</v>
      </c>
      <c r="R7" s="38">
        <v>2370</v>
      </c>
      <c r="S7" s="38">
        <v>48023</v>
      </c>
      <c r="T7" s="38">
        <v>170.11</v>
      </c>
      <c r="U7" s="38">
        <v>282.31</v>
      </c>
      <c r="V7" s="38">
        <v>771</v>
      </c>
      <c r="W7" s="38">
        <v>0.34</v>
      </c>
      <c r="X7" s="38">
        <v>2267.65</v>
      </c>
      <c r="Y7" s="38">
        <v>83.62</v>
      </c>
      <c r="Z7" s="38">
        <v>83.78</v>
      </c>
      <c r="AA7" s="38">
        <v>83.41</v>
      </c>
      <c r="AB7" s="38">
        <v>86.32</v>
      </c>
      <c r="AC7" s="38">
        <v>89.2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2228.0300000000002</v>
      </c>
      <c r="BJ7" s="38">
        <v>0</v>
      </c>
      <c r="BK7" s="38">
        <v>1144.05</v>
      </c>
      <c r="BL7" s="38">
        <v>1117.1099999999999</v>
      </c>
      <c r="BM7" s="38">
        <v>1161.05</v>
      </c>
      <c r="BN7" s="38">
        <v>979.89</v>
      </c>
      <c r="BO7" s="38">
        <v>1051.43</v>
      </c>
      <c r="BP7" s="38">
        <v>914.53</v>
      </c>
      <c r="BQ7" s="38">
        <v>14.31</v>
      </c>
      <c r="BR7" s="38">
        <v>15.15</v>
      </c>
      <c r="BS7" s="38">
        <v>17.68</v>
      </c>
      <c r="BT7" s="38">
        <v>19.670000000000002</v>
      </c>
      <c r="BU7" s="38">
        <v>31.74</v>
      </c>
      <c r="BV7" s="38">
        <v>42.48</v>
      </c>
      <c r="BW7" s="38">
        <v>41.04</v>
      </c>
      <c r="BX7" s="38">
        <v>41.08</v>
      </c>
      <c r="BY7" s="38">
        <v>41.34</v>
      </c>
      <c r="BZ7" s="38">
        <v>40.06</v>
      </c>
      <c r="CA7" s="38">
        <v>55.73</v>
      </c>
      <c r="CB7" s="38">
        <v>873.72</v>
      </c>
      <c r="CC7" s="38">
        <v>827.18</v>
      </c>
      <c r="CD7" s="38">
        <v>724.95</v>
      </c>
      <c r="CE7" s="38">
        <v>651.85</v>
      </c>
      <c r="CF7" s="38">
        <v>407.56</v>
      </c>
      <c r="CG7" s="38">
        <v>343.8</v>
      </c>
      <c r="CH7" s="38">
        <v>357.08</v>
      </c>
      <c r="CI7" s="38">
        <v>378.08</v>
      </c>
      <c r="CJ7" s="38">
        <v>357.49</v>
      </c>
      <c r="CK7" s="38">
        <v>355.22</v>
      </c>
      <c r="CL7" s="38">
        <v>276.77999999999997</v>
      </c>
      <c r="CM7" s="38">
        <v>32.67</v>
      </c>
      <c r="CN7" s="38">
        <v>33</v>
      </c>
      <c r="CO7" s="38">
        <v>30.67</v>
      </c>
      <c r="CP7" s="38">
        <v>31.33</v>
      </c>
      <c r="CQ7" s="38">
        <v>32</v>
      </c>
      <c r="CR7" s="38">
        <v>46.06</v>
      </c>
      <c r="CS7" s="38">
        <v>45.95</v>
      </c>
      <c r="CT7" s="38">
        <v>44.69</v>
      </c>
      <c r="CU7" s="38">
        <v>44.69</v>
      </c>
      <c r="CV7" s="38">
        <v>42.84</v>
      </c>
      <c r="CW7" s="38">
        <v>59.15</v>
      </c>
      <c r="CX7" s="38">
        <v>49.21</v>
      </c>
      <c r="CY7" s="38">
        <v>55.01</v>
      </c>
      <c r="CZ7" s="38">
        <v>54.08</v>
      </c>
      <c r="DA7" s="38">
        <v>55.86</v>
      </c>
      <c r="DB7" s="38">
        <v>56.55</v>
      </c>
      <c r="DC7" s="38">
        <v>72.989999999999995</v>
      </c>
      <c r="DD7" s="38">
        <v>71.97</v>
      </c>
      <c r="DE7" s="38">
        <v>70.59</v>
      </c>
      <c r="DF7" s="38">
        <v>69.67</v>
      </c>
      <c r="DG7" s="38">
        <v>66.3</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0.02</v>
      </c>
      <c r="EN7" s="38">
        <v>0.03</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432</cp:lastModifiedBy>
  <cp:lastPrinted>2018-02-02T04:58:32Z</cp:lastPrinted>
  <dcterms:created xsi:type="dcterms:W3CDTF">2017-12-25T02:33:38Z</dcterms:created>
  <dcterms:modified xsi:type="dcterms:W3CDTF">2018-02-02T05:21:29Z</dcterms:modified>
  <cp:category/>
</cp:coreProperties>
</file>