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<sst xmlns="http://schemas.openxmlformats.org/spreadsheetml/2006/main" count="232" uniqueCount="120">
  <si>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</si>
  <si>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</si>
  <si>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</si>
  <si>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</si>
  <si>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</si>
  <si>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</si>
  <si>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</si>
  <si>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</si>
  <si>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</si>
  <si>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</si>
  <si>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</si>
  <si>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</si>
  <si>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</si>
  <si>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</si>
  <si>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</si>
  <si>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</si>
  <si>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</si>
  <si>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</si>
  <si>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</si>
  <si>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</si>
  <si>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</si>
  <si>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</si>
  <si>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</si>
  <si>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</si>
  <si>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</si>
  <si>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</si>
  <si>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</si>
  <si>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</si>
  <si>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</si>
  <si>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</si>
  <si>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</si>
  <si>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</si>
  <si>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</si>
  <si>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</si>
  <si>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</si>
  <si>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</si>
  <si>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</si>
  <si>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</si>
  <si>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</si>
  <si>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</si>
  <si>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</si>
  <si>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</si>
  <si>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</si>
  <si>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</si>
  <si>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</si>
  <si>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</si>
  <si>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</si>
  <si>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</si>
  <si>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</si>
  <si>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</si>
  <si>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</si>
  <si>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</si>
  <si>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</si>
  <si>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</si>
  <si>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</si>
  <si>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</si>
  <si>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</si>
  <si>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</si>
  <si>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</si>
  <si>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</si>
  <si>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</si>
  <si>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</si>
  <si>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</si>
  <si>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</si>
  <si>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</si>
  <si>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</si>
  <si>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</si>
  <si>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</si>
  <si>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</si>
  <si>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</si>
  <si>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</si>
  <si>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</si>
  <si>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</si>
  <si>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</si>
  <si>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</si>
  <si>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</si>
  <si>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</si>
  <si>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</si>
  <si>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</si>
  <si>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</si>
  <si>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</si>
  <si>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</si>
  <si>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</si>
  <si>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</si>
  <si>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</si>
  <si>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</si>
  <si>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</si>
  <si>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</si>
  <si>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</si>
  <si>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</si>
  <si>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</si>
  <si>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</si>
  <si>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</si>
  <si>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</si>
  <si>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</si>
  <si>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</si>
  <si>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</si>
  <si>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</si>
  <si>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</si>
  <si>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</si>
  <si>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</si>
  <si>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</si>
  <si>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</si>
  <si>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</si>
  <si>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</si>
  <si>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諫早市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</si>
  <si>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</si>
  <si>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</si>
  <si>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</si>
  <si>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</si>
  <si>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</si>
  <si>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</si>
  <si>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</si>
  <si>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</si>
  <si>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</si>
  <si>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</si>
  <si>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</si>
  <si>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　管路については、昭和40年代後半からの大規模な宅地開発に伴い布設した配水管等が老朽化しつつあるため、経年化率が上昇している。管路の重要度や漏水の発生状況を考慮しながら、効率的かつ計画的に更新を進めていく必要がある。
　市内の主要な浄水場についても、現在のところ機能に大きな問題は生じていないが、昭和40年代～50年代前半にかけて建設されており、更新等について検討していく必要がある。</t>
    <phoneticPr fontId="4"/>
  </si>
  <si>
    <t>　経営状況は現時点において概ね良好ではあるが、人口減少等に伴う給水収益の減少傾向は続くと見込まれるため、今後厳しい経営となることが予想される。
　平成28年4月1日に、市内の上水道5事業、簡易水道15事業の全20事業を統合したので、今後は施設の統廃合も視野に入れつつ、人口減少社会に対応した効率的な給水方法を検討するなど、経費の節減に努めていく。</t>
    <phoneticPr fontId="4"/>
  </si>
  <si>
    <r>
      <rPr>
        <b/>
        <sz val="10"/>
        <color theme="1"/>
        <rFont val="ＭＳ ゴシック"/>
        <family val="3"/>
        <charset val="128"/>
      </rPr>
      <t>①経常収支比率</t>
    </r>
    <r>
      <rPr>
        <sz val="10"/>
        <color theme="1"/>
        <rFont val="ＭＳ ゴシック"/>
        <family val="3"/>
        <charset val="128"/>
      </rPr>
      <t xml:space="preserve">
　例年110％前後で推移しており、平成28年度は給水収益は前年度並みであったものの、費用が減少したため上昇した。今後も健全経営を維持するため、経費節減策に努めていく。
</t>
    </r>
    <r>
      <rPr>
        <b/>
        <sz val="10"/>
        <color theme="1"/>
        <rFont val="ＭＳ ゴシック"/>
        <family val="3"/>
        <charset val="128"/>
      </rPr>
      <t>③流動比率</t>
    </r>
    <r>
      <rPr>
        <sz val="10"/>
        <color theme="1"/>
        <rFont val="ＭＳ ゴシック"/>
        <family val="3"/>
        <charset val="128"/>
      </rPr>
      <t xml:space="preserve">
　平成28年度は600％に近い値であり、十分な資金は確保できている。
</t>
    </r>
    <r>
      <rPr>
        <b/>
        <sz val="10"/>
        <color theme="1"/>
        <rFont val="ＭＳ ゴシック"/>
        <family val="3"/>
        <charset val="128"/>
      </rPr>
      <t>④企業債残高対給水収益比率</t>
    </r>
    <r>
      <rPr>
        <sz val="10"/>
        <color theme="1"/>
        <rFont val="ＭＳ ゴシック"/>
        <family val="3"/>
        <charset val="128"/>
      </rPr>
      <t xml:space="preserve">
　企業債残高が年々減少しているのに対し、給水収益は前年度並みであったため、前年度よりも低下した。企業債については、事業費と資金残高を考慮して、計画的な借り入れに努めていく。
</t>
    </r>
    <r>
      <rPr>
        <b/>
        <sz val="10"/>
        <color theme="1"/>
        <rFont val="ＭＳ ゴシック"/>
        <family val="3"/>
        <charset val="128"/>
      </rPr>
      <t>⑤料金回収率、⑥給水原価</t>
    </r>
    <r>
      <rPr>
        <sz val="10"/>
        <color theme="1"/>
        <rFont val="ＭＳ ゴシック"/>
        <family val="3"/>
        <charset val="128"/>
      </rPr>
      <t xml:space="preserve">
　概ね良好な値と考えるが、給水原価は類似団体平均値を12円程度上回っている。地形や人口密度とも関連することであり、給水量が減少しても、地下水やダムの水などを取水してから浄水処理を行って水道水を供給するまでの工程は何ら変わらないため、費用を大幅に削減することは難しいが、施設の統廃合も視野に入れ、経費節減に努めていく必要がある。
</t>
    </r>
    <r>
      <rPr>
        <b/>
        <sz val="10"/>
        <color theme="1"/>
        <rFont val="ＭＳ ゴシック"/>
        <family val="3"/>
        <charset val="128"/>
      </rPr>
      <t>⑦施設利用率</t>
    </r>
    <r>
      <rPr>
        <sz val="10"/>
        <color theme="1"/>
        <rFont val="ＭＳ ゴシック"/>
        <family val="3"/>
        <charset val="128"/>
      </rPr>
      <t xml:space="preserve">
　平成28年度は給水量が増加し、また、平成28年4月1日に行った水道事業の統合に伴い給水能力を見直したので、前年度より10％以上高い値となったが、さらに効率的な給水ができるよう、今後も施設の統廃合について検討していく。
</t>
    </r>
    <r>
      <rPr>
        <b/>
        <sz val="10"/>
        <color theme="1"/>
        <rFont val="ＭＳ ゴシック"/>
        <family val="3"/>
        <charset val="128"/>
      </rPr>
      <t>⑧有収率</t>
    </r>
    <r>
      <rPr>
        <sz val="10"/>
        <color theme="1"/>
        <rFont val="ＭＳ ゴシック"/>
        <family val="3"/>
        <charset val="128"/>
      </rPr>
      <t xml:space="preserve">
　前年度よりも低下し、また、類似団体の平均値を下回っているため、今後も修繕や更新を適宜行い、有収率の向上を図っていく。</t>
    </r>
    <rPh sb="37" eb="39">
      <t>ゼンネン</t>
    </rPh>
    <rPh sb="39" eb="40">
      <t>ド</t>
    </rPh>
    <rPh sb="40" eb="41">
      <t>ナ</t>
    </rPh>
    <rPh sb="50" eb="52">
      <t>ヒヨウ</t>
    </rPh>
    <rPh sb="53" eb="55">
      <t>ゲンショウ</t>
    </rPh>
    <rPh sb="85" eb="86">
      <t>ツト</t>
    </rPh>
    <rPh sb="111" eb="112">
      <t>チカ</t>
    </rPh>
    <rPh sb="164" eb="165">
      <t>タイ</t>
    </rPh>
    <rPh sb="172" eb="174">
      <t>ゼンネン</t>
    </rPh>
    <rPh sb="174" eb="175">
      <t>ド</t>
    </rPh>
    <rPh sb="175" eb="176">
      <t>ナ</t>
    </rPh>
    <rPh sb="255" eb="256">
      <t>カンガ</t>
    </rPh>
    <rPh sb="275" eb="276">
      <t>エン</t>
    </rPh>
    <rPh sb="276" eb="278">
      <t>テイド</t>
    </rPh>
    <rPh sb="285" eb="287">
      <t>チケイ</t>
    </rPh>
    <rPh sb="288" eb="290">
      <t>ジンコウ</t>
    </rPh>
    <rPh sb="290" eb="292">
      <t>ミツド</t>
    </rPh>
    <rPh sb="294" eb="296">
      <t>カンレン</t>
    </rPh>
    <rPh sb="381" eb="383">
      <t>シ</t>
    </rPh>
    <rPh sb="384" eb="387">
      <t>トウハイゴウ</t>
    </rPh>
    <rPh sb="388" eb="390">
      <t>シヤ</t>
    </rPh>
    <rPh sb="391" eb="392">
      <t>イ</t>
    </rPh>
    <rPh sb="419" eb="421">
      <t>ヘイセイ</t>
    </rPh>
    <rPh sb="423" eb="424">
      <t>ネン</t>
    </rPh>
    <rPh sb="424" eb="425">
      <t>ド</t>
    </rPh>
    <rPh sb="426" eb="428">
      <t>キュウスイ</t>
    </rPh>
    <rPh sb="428" eb="429">
      <t>リョウ</t>
    </rPh>
    <rPh sb="430" eb="432">
      <t>ゾウカ</t>
    </rPh>
    <rPh sb="447" eb="448">
      <t>オコナ</t>
    </rPh>
    <rPh sb="458" eb="459">
      <t>トモナ</t>
    </rPh>
    <rPh sb="460" eb="462">
      <t>キュウスイ</t>
    </rPh>
    <rPh sb="462" eb="464">
      <t>ノウリョク</t>
    </rPh>
    <rPh sb="465" eb="467">
      <t>ミナオ</t>
    </rPh>
    <rPh sb="540" eb="542">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</si>
</sst>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2.31</c:v>
                </c:pt>
                <c:pt idx="1">
                  <c:v>2.34</c:v>
                </c:pt>
                <c:pt idx="2">
                  <c:v>1.91</c:v>
                </c:pt>
                <c:pt idx="3">
                  <c:v>0.49</c:v>
                </c:pt>
                <c:pt idx="4">
                  <c:v>0.74</c:v>
                </c:pt>
              </c:numCache>
            </c:numRef>
          </c:val>
        </c:ser>
        <c:dLbls>
          <c:showLegendKey val="0"/>
          <c:showVal val="0"/>
          <c:showCatName val="0"/>
          <c:showSerName val="0"/>
          <c:showPercent val="0"/>
          <c:showBubbleSize val="0"/>
        </c:dLbls>
        <c:gapWidth val="150"/>
        <c:axId val="97125120"/>
        <c:axId val="971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97125120"/>
        <c:axId val="97127040"/>
      </c:lineChart>
      <c:dateAx>
        <c:axId val="97125120"/>
        <c:scaling>
          <c:orientation val="minMax"/>
        </c:scaling>
        <c:delete val="1"/>
        <c:axPos val="b"/>
        <c:numFmt formatCode="ge" sourceLinked="1"/>
        <c:majorTickMark val="none"/>
        <c:minorTickMark val="none"/>
        <c:tickLblPos val="none"/>
        <c:crossAx val="97127040"/>
        <c:crosses val="autoZero"/>
        <c:auto val="1"/>
        <c:lblOffset val="100"/>
        <c:baseTimeUnit val="years"/>
      </c:dateAx>
      <c:valAx>
        <c:axId val="971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63.74</c:v>
                </c:pt>
                <c:pt idx="1">
                  <c:v>63.5</c:v>
                </c:pt>
                <c:pt idx="2">
                  <c:v>61.97</c:v>
                </c:pt>
                <c:pt idx="3">
                  <c:v>61.17</c:v>
                </c:pt>
                <c:pt idx="4">
                  <c:v>71.489999999999995</c:v>
                </c:pt>
              </c:numCache>
            </c:numRef>
          </c:val>
        </c:ser>
        <c:dLbls>
          <c:showLegendKey val="0"/>
          <c:showVal val="0"/>
          <c:showCatName val="0"/>
          <c:showSerName val="0"/>
          <c:showPercent val="0"/>
          <c:showBubbleSize val="0"/>
        </c:dLbls>
        <c:gapWidth val="150"/>
        <c:axId val="108090496"/>
        <c:axId val="1080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08090496"/>
        <c:axId val="108092416"/>
      </c:lineChart>
      <c:dateAx>
        <c:axId val="108090496"/>
        <c:scaling>
          <c:orientation val="minMax"/>
        </c:scaling>
        <c:delete val="1"/>
        <c:axPos val="b"/>
        <c:numFmt formatCode="ge" sourceLinked="1"/>
        <c:majorTickMark val="none"/>
        <c:minorTickMark val="none"/>
        <c:tickLblPos val="none"/>
        <c:crossAx val="108092416"/>
        <c:crosses val="autoZero"/>
        <c:auto val="1"/>
        <c:lblOffset val="100"/>
        <c:baseTimeUnit val="years"/>
      </c:dateAx>
      <c:valAx>
        <c:axId val="1080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87.75</c:v>
                </c:pt>
                <c:pt idx="1">
                  <c:v>87.48</c:v>
                </c:pt>
                <c:pt idx="2">
                  <c:v>87.24</c:v>
                </c:pt>
                <c:pt idx="3">
                  <c:v>88.91</c:v>
                </c:pt>
                <c:pt idx="4">
                  <c:v>88.01</c:v>
                </c:pt>
              </c:numCache>
            </c:numRef>
          </c:val>
        </c:ser>
        <c:dLbls>
          <c:showLegendKey val="0"/>
          <c:showVal val="0"/>
          <c:showCatName val="0"/>
          <c:showSerName val="0"/>
          <c:showPercent val="0"/>
          <c:showBubbleSize val="0"/>
        </c:dLbls>
        <c:gapWidth val="150"/>
        <c:axId val="108147456"/>
        <c:axId val="1081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08147456"/>
        <c:axId val="108149376"/>
      </c:lineChart>
      <c:dateAx>
        <c:axId val="108147456"/>
        <c:scaling>
          <c:orientation val="minMax"/>
        </c:scaling>
        <c:delete val="1"/>
        <c:axPos val="b"/>
        <c:numFmt formatCode="ge" sourceLinked="1"/>
        <c:majorTickMark val="none"/>
        <c:minorTickMark val="none"/>
        <c:tickLblPos val="none"/>
        <c:crossAx val="108149376"/>
        <c:crosses val="autoZero"/>
        <c:auto val="1"/>
        <c:lblOffset val="100"/>
        <c:baseTimeUnit val="years"/>
      </c:dateAx>
      <c:valAx>
        <c:axId val="1081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110.08</c:v>
                </c:pt>
                <c:pt idx="1">
                  <c:v>109.92</c:v>
                </c:pt>
                <c:pt idx="2">
                  <c:v>111.04</c:v>
                </c:pt>
                <c:pt idx="3">
                  <c:v>111.78</c:v>
                </c:pt>
                <c:pt idx="4">
                  <c:v>114.5</c:v>
                </c:pt>
              </c:numCache>
            </c:numRef>
          </c:val>
        </c:ser>
        <c:dLbls>
          <c:showLegendKey val="0"/>
          <c:showVal val="0"/>
          <c:showCatName val="0"/>
          <c:showSerName val="0"/>
          <c:showPercent val="0"/>
          <c:showBubbleSize val="0"/>
        </c:dLbls>
        <c:gapWidth val="150"/>
        <c:axId val="97161600"/>
        <c:axId val="971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97161600"/>
        <c:axId val="97163520"/>
      </c:lineChart>
      <c:dateAx>
        <c:axId val="97161600"/>
        <c:scaling>
          <c:orientation val="minMax"/>
        </c:scaling>
        <c:delete val="1"/>
        <c:axPos val="b"/>
        <c:numFmt formatCode="ge" sourceLinked="1"/>
        <c:majorTickMark val="none"/>
        <c:minorTickMark val="none"/>
        <c:tickLblPos val="none"/>
        <c:crossAx val="97163520"/>
        <c:crosses val="autoZero"/>
        <c:auto val="1"/>
        <c:lblOffset val="100"/>
        <c:baseTimeUnit val="years"/>
      </c:dateAx>
      <c:valAx>
        <c:axId val="9716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43.52</c:v>
                </c:pt>
                <c:pt idx="1">
                  <c:v>44.13</c:v>
                </c:pt>
                <c:pt idx="2">
                  <c:v>44.45</c:v>
                </c:pt>
                <c:pt idx="3">
                  <c:v>45.47</c:v>
                </c:pt>
                <c:pt idx="4">
                  <c:v>46.84</c:v>
                </c:pt>
              </c:numCache>
            </c:numRef>
          </c:val>
        </c:ser>
        <c:dLbls>
          <c:showLegendKey val="0"/>
          <c:showVal val="0"/>
          <c:showCatName val="0"/>
          <c:showSerName val="0"/>
          <c:showPercent val="0"/>
          <c:showBubbleSize val="0"/>
        </c:dLbls>
        <c:gapWidth val="150"/>
        <c:axId val="97202176"/>
        <c:axId val="972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97202176"/>
        <c:axId val="97204096"/>
      </c:lineChart>
      <c:dateAx>
        <c:axId val="97202176"/>
        <c:scaling>
          <c:orientation val="minMax"/>
        </c:scaling>
        <c:delete val="1"/>
        <c:axPos val="b"/>
        <c:numFmt formatCode="ge" sourceLinked="1"/>
        <c:majorTickMark val="none"/>
        <c:minorTickMark val="none"/>
        <c:tickLblPos val="none"/>
        <c:crossAx val="97204096"/>
        <c:crosses val="autoZero"/>
        <c:auto val="1"/>
        <c:lblOffset val="100"/>
        <c:baseTimeUnit val="years"/>
      </c:dateAx>
      <c:valAx>
        <c:axId val="972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5.61</c:v>
                </c:pt>
                <c:pt idx="1">
                  <c:v>9.8800000000000008</c:v>
                </c:pt>
                <c:pt idx="2">
                  <c:v>10.57</c:v>
                </c:pt>
                <c:pt idx="3">
                  <c:v>11.35</c:v>
                </c:pt>
                <c:pt idx="4">
                  <c:v>11.61</c:v>
                </c:pt>
              </c:numCache>
            </c:numRef>
          </c:val>
        </c:ser>
        <c:dLbls>
          <c:showLegendKey val="0"/>
          <c:showVal val="0"/>
          <c:showCatName val="0"/>
          <c:showSerName val="0"/>
          <c:showPercent val="0"/>
          <c:showBubbleSize val="0"/>
        </c:dLbls>
        <c:gapWidth val="150"/>
        <c:axId val="97242496"/>
        <c:axId val="97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97242496"/>
        <c:axId val="97252864"/>
      </c:lineChart>
      <c:dateAx>
        <c:axId val="97242496"/>
        <c:scaling>
          <c:orientation val="minMax"/>
        </c:scaling>
        <c:delete val="1"/>
        <c:axPos val="b"/>
        <c:numFmt formatCode="ge" sourceLinked="1"/>
        <c:majorTickMark val="none"/>
        <c:minorTickMark val="none"/>
        <c:tickLblPos val="none"/>
        <c:crossAx val="97252864"/>
        <c:crosses val="autoZero"/>
        <c:auto val="1"/>
        <c:lblOffset val="100"/>
        <c:baseTimeUnit val="years"/>
      </c:dateAx>
      <c:valAx>
        <c:axId val="97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900288"/>
        <c:axId val="1079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07900288"/>
        <c:axId val="107914752"/>
      </c:lineChart>
      <c:dateAx>
        <c:axId val="107900288"/>
        <c:scaling>
          <c:orientation val="minMax"/>
        </c:scaling>
        <c:delete val="1"/>
        <c:axPos val="b"/>
        <c:numFmt formatCode="ge" sourceLinked="1"/>
        <c:majorTickMark val="none"/>
        <c:minorTickMark val="none"/>
        <c:tickLblPos val="none"/>
        <c:crossAx val="107914752"/>
        <c:crosses val="autoZero"/>
        <c:auto val="1"/>
        <c:lblOffset val="100"/>
        <c:baseTimeUnit val="years"/>
      </c:dateAx>
      <c:valAx>
        <c:axId val="10791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837.78</c:v>
                </c:pt>
                <c:pt idx="1">
                  <c:v>971.63</c:v>
                </c:pt>
                <c:pt idx="2">
                  <c:v>499.85</c:v>
                </c:pt>
                <c:pt idx="3">
                  <c:v>443.55</c:v>
                </c:pt>
                <c:pt idx="4">
                  <c:v>595.42999999999995</c:v>
                </c:pt>
              </c:numCache>
            </c:numRef>
          </c:val>
        </c:ser>
        <c:dLbls>
          <c:showLegendKey val="0"/>
          <c:showVal val="0"/>
          <c:showCatName val="0"/>
          <c:showSerName val="0"/>
          <c:showPercent val="0"/>
          <c:showBubbleSize val="0"/>
        </c:dLbls>
        <c:gapWidth val="150"/>
        <c:axId val="107936768"/>
        <c:axId val="1082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07936768"/>
        <c:axId val="108217472"/>
      </c:lineChart>
      <c:dateAx>
        <c:axId val="107936768"/>
        <c:scaling>
          <c:orientation val="minMax"/>
        </c:scaling>
        <c:delete val="1"/>
        <c:axPos val="b"/>
        <c:numFmt formatCode="ge" sourceLinked="1"/>
        <c:majorTickMark val="none"/>
        <c:minorTickMark val="none"/>
        <c:tickLblPos val="none"/>
        <c:crossAx val="108217472"/>
        <c:crosses val="autoZero"/>
        <c:auto val="1"/>
        <c:lblOffset val="100"/>
        <c:baseTimeUnit val="years"/>
      </c:dateAx>
      <c:valAx>
        <c:axId val="10821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297.07</c:v>
                </c:pt>
                <c:pt idx="1">
                  <c:v>305.83999999999997</c:v>
                </c:pt>
                <c:pt idx="2">
                  <c:v>314.04000000000002</c:v>
                </c:pt>
                <c:pt idx="3">
                  <c:v>307.85000000000002</c:v>
                </c:pt>
                <c:pt idx="4">
                  <c:v>303.74</c:v>
                </c:pt>
              </c:numCache>
            </c:numRef>
          </c:val>
        </c:ser>
        <c:dLbls>
          <c:showLegendKey val="0"/>
          <c:showVal val="0"/>
          <c:showCatName val="0"/>
          <c:showSerName val="0"/>
          <c:showPercent val="0"/>
          <c:showBubbleSize val="0"/>
        </c:dLbls>
        <c:gapWidth val="150"/>
        <c:axId val="108247680"/>
        <c:axId val="1082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08247680"/>
        <c:axId val="108258048"/>
      </c:lineChart>
      <c:dateAx>
        <c:axId val="108247680"/>
        <c:scaling>
          <c:orientation val="minMax"/>
        </c:scaling>
        <c:delete val="1"/>
        <c:axPos val="b"/>
        <c:numFmt formatCode="ge" sourceLinked="1"/>
        <c:majorTickMark val="none"/>
        <c:minorTickMark val="none"/>
        <c:tickLblPos val="none"/>
        <c:crossAx val="108258048"/>
        <c:crosses val="autoZero"/>
        <c:auto val="1"/>
        <c:lblOffset val="100"/>
        <c:baseTimeUnit val="years"/>
      </c:dateAx>
      <c:valAx>
        <c:axId val="10825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104.33</c:v>
                </c:pt>
                <c:pt idx="1">
                  <c:v>104.4</c:v>
                </c:pt>
                <c:pt idx="2">
                  <c:v>105.17</c:v>
                </c:pt>
                <c:pt idx="3">
                  <c:v>106.1</c:v>
                </c:pt>
                <c:pt idx="4">
                  <c:v>108.82</c:v>
                </c:pt>
              </c:numCache>
            </c:numRef>
          </c:val>
        </c:ser>
        <c:dLbls>
          <c:showLegendKey val="0"/>
          <c:showVal val="0"/>
          <c:showCatName val="0"/>
          <c:showSerName val="0"/>
          <c:showPercent val="0"/>
          <c:showBubbleSize val="0"/>
        </c:dLbls>
        <c:gapWidth val="150"/>
        <c:axId val="107956480"/>
        <c:axId val="1079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07956480"/>
        <c:axId val="107962752"/>
      </c:lineChart>
      <c:dateAx>
        <c:axId val="107956480"/>
        <c:scaling>
          <c:orientation val="minMax"/>
        </c:scaling>
        <c:delete val="1"/>
        <c:axPos val="b"/>
        <c:numFmt formatCode="ge" sourceLinked="1"/>
        <c:majorTickMark val="none"/>
        <c:minorTickMark val="none"/>
        <c:tickLblPos val="none"/>
        <c:crossAx val="107962752"/>
        <c:crosses val="autoZero"/>
        <c:auto val="1"/>
        <c:lblOffset val="100"/>
        <c:baseTimeUnit val="years"/>
      </c:dateAx>
      <c:valAx>
        <c:axId val="1079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176.14</c:v>
                </c:pt>
                <c:pt idx="1">
                  <c:v>175.75</c:v>
                </c:pt>
                <c:pt idx="2">
                  <c:v>173.43</c:v>
                </c:pt>
                <c:pt idx="3">
                  <c:v>171.99</c:v>
                </c:pt>
                <c:pt idx="4">
                  <c:v>167.78</c:v>
                </c:pt>
              </c:numCache>
            </c:numRef>
          </c:val>
        </c:ser>
        <c:dLbls>
          <c:showLegendKey val="0"/>
          <c:showVal val="0"/>
          <c:showCatName val="0"/>
          <c:showSerName val="0"/>
          <c:showPercent val="0"/>
          <c:showBubbleSize val="0"/>
        </c:dLbls>
        <c:gapWidth val="150"/>
        <c:axId val="107996672"/>
        <c:axId val="1079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07996672"/>
        <c:axId val="107998592"/>
      </c:lineChart>
      <c:dateAx>
        <c:axId val="107996672"/>
        <c:scaling>
          <c:orientation val="minMax"/>
        </c:scaling>
        <c:delete val="1"/>
        <c:axPos val="b"/>
        <c:numFmt formatCode="ge" sourceLinked="1"/>
        <c:majorTickMark val="none"/>
        <c:minorTickMark val="none"/>
        <c:tickLblPos val="none"/>
        <c:crossAx val="107998592"/>
        <c:crosses val="autoZero"/>
        <c:auto val="1"/>
        <c:lblOffset val="100"/>
        <c:baseTimeUnit val="years"/>
      </c:dateAx>
      <c:valAx>
        <c:axId val="1079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長崎県　諫早市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139407</v>
      </c>
      <c r="AM8" s="61"/>
      <c r="AN8" s="61"/>
      <c r="AO8" s="61"/>
      <c r="AP8" s="61"/>
      <c r="AQ8" s="61"/>
      <c r="AR8" s="61"/>
      <c r="AS8" s="61"/>
      <c r="AT8" s="51">
        <f>データ!$S$6</f>
        <v>341.79</v>
      </c>
      <c r="AU8" s="52"/>
      <c r="AV8" s="52"/>
      <c r="AW8" s="52"/>
      <c r="AX8" s="52"/>
      <c r="AY8" s="52"/>
      <c r="AZ8" s="52"/>
      <c r="BA8" s="52"/>
      <c r="BB8" s="53">
        <f>データ!$T$6</f>
        <v>407.87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75.53</v>
      </c>
      <c r="J10" s="52"/>
      <c r="K10" s="52"/>
      <c r="L10" s="52"/>
      <c r="M10" s="52"/>
      <c r="N10" s="52"/>
      <c r="O10" s="64"/>
      <c r="P10" s="53">
        <f>データ!$P$6</f>
        <v>91.04</v>
      </c>
      <c r="Q10" s="53"/>
      <c r="R10" s="53"/>
      <c r="S10" s="53"/>
      <c r="T10" s="53"/>
      <c r="U10" s="53"/>
      <c r="V10" s="53"/>
      <c r="W10" s="61">
        <f>データ!$Q$6</f>
        <v>3530</v>
      </c>
      <c r="X10" s="61"/>
      <c r="Y10" s="61"/>
      <c r="Z10" s="61"/>
      <c r="AA10" s="61"/>
      <c r="AB10" s="61"/>
      <c r="AC10" s="61"/>
      <c r="AD10" s="2"/>
      <c r="AE10" s="2"/>
      <c r="AF10" s="2"/>
      <c r="AG10" s="2"/>
      <c r="AH10" s="5"/>
      <c r="AI10" s="5"/>
      <c r="AJ10" s="5"/>
      <c r="AK10" s="5"/>
      <c r="AL10" s="61">
        <f>データ!$U$6</f>
        <v>126418</v>
      </c>
      <c r="AM10" s="61"/>
      <c r="AN10" s="61"/>
      <c r="AO10" s="61"/>
      <c r="AP10" s="61"/>
      <c r="AQ10" s="61"/>
      <c r="AR10" s="61"/>
      <c r="AS10" s="61"/>
      <c r="AT10" s="51">
        <f>データ!$V$6</f>
        <v>112.57</v>
      </c>
      <c r="AU10" s="52"/>
      <c r="AV10" s="52"/>
      <c r="AW10" s="52"/>
      <c r="AX10" s="52"/>
      <c r="AY10" s="52"/>
      <c r="AZ10" s="52"/>
      <c r="BA10" s="52"/>
      <c r="BB10" s="53">
        <f>データ!$W$6</f>
        <v>1123.02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119</v>
      </c>
      <c r="BM16" s="97"/>
      <c r="BN16" s="97"/>
      <c r="BO16" s="97"/>
      <c r="BP16" s="97"/>
      <c r="BQ16" s="97"/>
      <c r="BR16" s="97"/>
      <c r="BS16" s="97"/>
      <c r="BT16" s="97"/>
      <c r="BU16" s="97"/>
      <c r="BV16" s="97"/>
      <c r="BW16" s="97"/>
      <c r="BX16" s="97"/>
      <c r="BY16" s="97"/>
      <c r="BZ16" s="98"/>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6"/>
      <c r="BM34" s="97"/>
      <c r="BN34" s="97"/>
      <c r="BO34" s="97"/>
      <c r="BP34" s="97"/>
      <c r="BQ34" s="97"/>
      <c r="BR34" s="97"/>
      <c r="BS34" s="97"/>
      <c r="BT34" s="97"/>
      <c r="BU34" s="97"/>
      <c r="BV34" s="97"/>
      <c r="BW34" s="97"/>
      <c r="BX34" s="97"/>
      <c r="BY34" s="97"/>
      <c r="BZ34" s="98"/>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6"/>
      <c r="BM35" s="97"/>
      <c r="BN35" s="97"/>
      <c r="BO35" s="97"/>
      <c r="BP35" s="97"/>
      <c r="BQ35" s="97"/>
      <c r="BR35" s="97"/>
      <c r="BS35" s="97"/>
      <c r="BT35" s="97"/>
      <c r="BU35" s="97"/>
      <c r="BV35" s="97"/>
      <c r="BW35" s="97"/>
      <c r="BX35" s="97"/>
      <c r="BY35" s="97"/>
      <c r="BZ35" s="98"/>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9"/>
      <c r="BM44" s="100"/>
      <c r="BN44" s="100"/>
      <c r="BO44" s="100"/>
      <c r="BP44" s="100"/>
      <c r="BQ44" s="100"/>
      <c r="BR44" s="100"/>
      <c r="BS44" s="100"/>
      <c r="BT44" s="100"/>
      <c r="BU44" s="100"/>
      <c r="BV44" s="100"/>
      <c r="BW44" s="100"/>
      <c r="BX44" s="100"/>
      <c r="BY44" s="100"/>
      <c r="BZ44" s="101"/>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2" t="s">
        <v>117</v>
      </c>
      <c r="BM47" s="83"/>
      <c r="BN47" s="83"/>
      <c r="BO47" s="83"/>
      <c r="BP47" s="83"/>
      <c r="BQ47" s="83"/>
      <c r="BR47" s="83"/>
      <c r="BS47" s="83"/>
      <c r="BT47" s="83"/>
      <c r="BU47" s="83"/>
      <c r="BV47" s="83"/>
      <c r="BW47" s="83"/>
      <c r="BX47" s="83"/>
      <c r="BY47" s="83"/>
      <c r="BZ47" s="84"/>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2"/>
      <c r="BM48" s="83"/>
      <c r="BN48" s="83"/>
      <c r="BO48" s="83"/>
      <c r="BP48" s="83"/>
      <c r="BQ48" s="83"/>
      <c r="BR48" s="83"/>
      <c r="BS48" s="83"/>
      <c r="BT48" s="83"/>
      <c r="BU48" s="83"/>
      <c r="BV48" s="83"/>
      <c r="BW48" s="83"/>
      <c r="BX48" s="83"/>
      <c r="BY48" s="83"/>
      <c r="BZ48" s="84"/>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2"/>
      <c r="BM49" s="83"/>
      <c r="BN49" s="83"/>
      <c r="BO49" s="83"/>
      <c r="BP49" s="83"/>
      <c r="BQ49" s="83"/>
      <c r="BR49" s="83"/>
      <c r="BS49" s="83"/>
      <c r="BT49" s="83"/>
      <c r="BU49" s="83"/>
      <c r="BV49" s="83"/>
      <c r="BW49" s="83"/>
      <c r="BX49" s="83"/>
      <c r="BY49" s="83"/>
      <c r="BZ49" s="84"/>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2"/>
      <c r="BM50" s="83"/>
      <c r="BN50" s="83"/>
      <c r="BO50" s="83"/>
      <c r="BP50" s="83"/>
      <c r="BQ50" s="83"/>
      <c r="BR50" s="83"/>
      <c r="BS50" s="83"/>
      <c r="BT50" s="83"/>
      <c r="BU50" s="83"/>
      <c r="BV50" s="83"/>
      <c r="BW50" s="83"/>
      <c r="BX50" s="83"/>
      <c r="BY50" s="83"/>
      <c r="BZ50" s="84"/>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2"/>
      <c r="BM51" s="83"/>
      <c r="BN51" s="83"/>
      <c r="BO51" s="83"/>
      <c r="BP51" s="83"/>
      <c r="BQ51" s="83"/>
      <c r="BR51" s="83"/>
      <c r="BS51" s="83"/>
      <c r="BT51" s="83"/>
      <c r="BU51" s="83"/>
      <c r="BV51" s="83"/>
      <c r="BW51" s="83"/>
      <c r="BX51" s="83"/>
      <c r="BY51" s="83"/>
      <c r="BZ51" s="84"/>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2"/>
      <c r="BM52" s="83"/>
      <c r="BN52" s="83"/>
      <c r="BO52" s="83"/>
      <c r="BP52" s="83"/>
      <c r="BQ52" s="83"/>
      <c r="BR52" s="83"/>
      <c r="BS52" s="83"/>
      <c r="BT52" s="83"/>
      <c r="BU52" s="83"/>
      <c r="BV52" s="83"/>
      <c r="BW52" s="83"/>
      <c r="BX52" s="83"/>
      <c r="BY52" s="83"/>
      <c r="BZ52" s="84"/>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2"/>
      <c r="BM53" s="83"/>
      <c r="BN53" s="83"/>
      <c r="BO53" s="83"/>
      <c r="BP53" s="83"/>
      <c r="BQ53" s="83"/>
      <c r="BR53" s="83"/>
      <c r="BS53" s="83"/>
      <c r="BT53" s="83"/>
      <c r="BU53" s="83"/>
      <c r="BV53" s="83"/>
      <c r="BW53" s="83"/>
      <c r="BX53" s="83"/>
      <c r="BY53" s="83"/>
      <c r="BZ53" s="84"/>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2"/>
      <c r="BM54" s="83"/>
      <c r="BN54" s="83"/>
      <c r="BO54" s="83"/>
      <c r="BP54" s="83"/>
      <c r="BQ54" s="83"/>
      <c r="BR54" s="83"/>
      <c r="BS54" s="83"/>
      <c r="BT54" s="83"/>
      <c r="BU54" s="83"/>
      <c r="BV54" s="83"/>
      <c r="BW54" s="83"/>
      <c r="BX54" s="83"/>
      <c r="BY54" s="83"/>
      <c r="BZ54" s="84"/>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2"/>
      <c r="BM55" s="83"/>
      <c r="BN55" s="83"/>
      <c r="BO55" s="83"/>
      <c r="BP55" s="83"/>
      <c r="BQ55" s="83"/>
      <c r="BR55" s="83"/>
      <c r="BS55" s="83"/>
      <c r="BT55" s="83"/>
      <c r="BU55" s="83"/>
      <c r="BV55" s="83"/>
      <c r="BW55" s="83"/>
      <c r="BX55" s="83"/>
      <c r="BY55" s="83"/>
      <c r="BZ55" s="84"/>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82"/>
      <c r="BM56" s="83"/>
      <c r="BN56" s="83"/>
      <c r="BO56" s="83"/>
      <c r="BP56" s="83"/>
      <c r="BQ56" s="83"/>
      <c r="BR56" s="83"/>
      <c r="BS56" s="83"/>
      <c r="BT56" s="83"/>
      <c r="BU56" s="83"/>
      <c r="BV56" s="83"/>
      <c r="BW56" s="83"/>
      <c r="BX56" s="83"/>
      <c r="BY56" s="83"/>
      <c r="BZ56" s="84"/>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82"/>
      <c r="BM57" s="83"/>
      <c r="BN57" s="83"/>
      <c r="BO57" s="83"/>
      <c r="BP57" s="83"/>
      <c r="BQ57" s="83"/>
      <c r="BR57" s="83"/>
      <c r="BS57" s="83"/>
      <c r="BT57" s="83"/>
      <c r="BU57" s="83"/>
      <c r="BV57" s="83"/>
      <c r="BW57" s="83"/>
      <c r="BX57" s="83"/>
      <c r="BY57" s="83"/>
      <c r="BZ57" s="84"/>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2"/>
      <c r="BM58" s="83"/>
      <c r="BN58" s="83"/>
      <c r="BO58" s="83"/>
      <c r="BP58" s="83"/>
      <c r="BQ58" s="83"/>
      <c r="BR58" s="83"/>
      <c r="BS58" s="83"/>
      <c r="BT58" s="83"/>
      <c r="BU58" s="83"/>
      <c r="BV58" s="83"/>
      <c r="BW58" s="83"/>
      <c r="BX58" s="83"/>
      <c r="BY58" s="83"/>
      <c r="BZ58" s="8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2"/>
      <c r="BM62" s="83"/>
      <c r="BN62" s="83"/>
      <c r="BO62" s="83"/>
      <c r="BP62" s="83"/>
      <c r="BQ62" s="83"/>
      <c r="BR62" s="83"/>
      <c r="BS62" s="83"/>
      <c r="BT62" s="83"/>
      <c r="BU62" s="83"/>
      <c r="BV62" s="83"/>
      <c r="BW62" s="83"/>
      <c r="BX62" s="83"/>
      <c r="BY62" s="83"/>
      <c r="BZ62" s="84"/>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2"/>
      <c r="BM63" s="83"/>
      <c r="BN63" s="83"/>
      <c r="BO63" s="83"/>
      <c r="BP63" s="83"/>
      <c r="BQ63" s="83"/>
      <c r="BR63" s="83"/>
      <c r="BS63" s="83"/>
      <c r="BT63" s="83"/>
      <c r="BU63" s="83"/>
      <c r="BV63" s="83"/>
      <c r="BW63" s="83"/>
      <c r="BX63" s="83"/>
      <c r="BY63" s="83"/>
      <c r="BZ63" s="84"/>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2" t="s">
        <v>118</v>
      </c>
      <c r="BM66" s="83"/>
      <c r="BN66" s="83"/>
      <c r="BO66" s="83"/>
      <c r="BP66" s="83"/>
      <c r="BQ66" s="83"/>
      <c r="BR66" s="83"/>
      <c r="BS66" s="83"/>
      <c r="BT66" s="83"/>
      <c r="BU66" s="83"/>
      <c r="BV66" s="83"/>
      <c r="BW66" s="83"/>
      <c r="BX66" s="83"/>
      <c r="BY66" s="83"/>
      <c r="BZ66" s="84"/>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2"/>
      <c r="BM67" s="83"/>
      <c r="BN67" s="83"/>
      <c r="BO67" s="83"/>
      <c r="BP67" s="83"/>
      <c r="BQ67" s="83"/>
      <c r="BR67" s="83"/>
      <c r="BS67" s="83"/>
      <c r="BT67" s="83"/>
      <c r="BU67" s="83"/>
      <c r="BV67" s="83"/>
      <c r="BW67" s="83"/>
      <c r="BX67" s="83"/>
      <c r="BY67" s="83"/>
      <c r="BZ67" s="84"/>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2"/>
      <c r="BM68" s="83"/>
      <c r="BN68" s="83"/>
      <c r="BO68" s="83"/>
      <c r="BP68" s="83"/>
      <c r="BQ68" s="83"/>
      <c r="BR68" s="83"/>
      <c r="BS68" s="83"/>
      <c r="BT68" s="83"/>
      <c r="BU68" s="83"/>
      <c r="BV68" s="83"/>
      <c r="BW68" s="83"/>
      <c r="BX68" s="83"/>
      <c r="BY68" s="83"/>
      <c r="BZ68" s="84"/>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2"/>
      <c r="BM69" s="83"/>
      <c r="BN69" s="83"/>
      <c r="BO69" s="83"/>
      <c r="BP69" s="83"/>
      <c r="BQ69" s="83"/>
      <c r="BR69" s="83"/>
      <c r="BS69" s="83"/>
      <c r="BT69" s="83"/>
      <c r="BU69" s="83"/>
      <c r="BV69" s="83"/>
      <c r="BW69" s="83"/>
      <c r="BX69" s="83"/>
      <c r="BY69" s="83"/>
      <c r="BZ69" s="84"/>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2"/>
      <c r="BM70" s="83"/>
      <c r="BN70" s="83"/>
      <c r="BO70" s="83"/>
      <c r="BP70" s="83"/>
      <c r="BQ70" s="83"/>
      <c r="BR70" s="83"/>
      <c r="BS70" s="83"/>
      <c r="BT70" s="83"/>
      <c r="BU70" s="83"/>
      <c r="BV70" s="83"/>
      <c r="BW70" s="83"/>
      <c r="BX70" s="83"/>
      <c r="BY70" s="83"/>
      <c r="BZ70" s="84"/>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2"/>
      <c r="BM71" s="83"/>
      <c r="BN71" s="83"/>
      <c r="BO71" s="83"/>
      <c r="BP71" s="83"/>
      <c r="BQ71" s="83"/>
      <c r="BR71" s="83"/>
      <c r="BS71" s="83"/>
      <c r="BT71" s="83"/>
      <c r="BU71" s="83"/>
      <c r="BV71" s="83"/>
      <c r="BW71" s="83"/>
      <c r="BX71" s="83"/>
      <c r="BY71" s="83"/>
      <c r="BZ71" s="84"/>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2"/>
      <c r="BM72" s="83"/>
      <c r="BN72" s="83"/>
      <c r="BO72" s="83"/>
      <c r="BP72" s="83"/>
      <c r="BQ72" s="83"/>
      <c r="BR72" s="83"/>
      <c r="BS72" s="83"/>
      <c r="BT72" s="83"/>
      <c r="BU72" s="83"/>
      <c r="BV72" s="83"/>
      <c r="BW72" s="83"/>
      <c r="BX72" s="83"/>
      <c r="BY72" s="83"/>
      <c r="BZ72" s="84"/>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2"/>
      <c r="BM73" s="83"/>
      <c r="BN73" s="83"/>
      <c r="BO73" s="83"/>
      <c r="BP73" s="83"/>
      <c r="BQ73" s="83"/>
      <c r="BR73" s="83"/>
      <c r="BS73" s="83"/>
      <c r="BT73" s="83"/>
      <c r="BU73" s="83"/>
      <c r="BV73" s="83"/>
      <c r="BW73" s="83"/>
      <c r="BX73" s="83"/>
      <c r="BY73" s="83"/>
      <c r="BZ73" s="84"/>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2"/>
      <c r="BM74" s="83"/>
      <c r="BN74" s="83"/>
      <c r="BO74" s="83"/>
      <c r="BP74" s="83"/>
      <c r="BQ74" s="83"/>
      <c r="BR74" s="83"/>
      <c r="BS74" s="83"/>
      <c r="BT74" s="83"/>
      <c r="BU74" s="83"/>
      <c r="BV74" s="83"/>
      <c r="BW74" s="83"/>
      <c r="BX74" s="83"/>
      <c r="BY74" s="83"/>
      <c r="BZ74" s="84"/>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2"/>
      <c r="BM75" s="83"/>
      <c r="BN75" s="83"/>
      <c r="BO75" s="83"/>
      <c r="BP75" s="83"/>
      <c r="BQ75" s="83"/>
      <c r="BR75" s="83"/>
      <c r="BS75" s="83"/>
      <c r="BT75" s="83"/>
      <c r="BU75" s="83"/>
      <c r="BV75" s="83"/>
      <c r="BW75" s="83"/>
      <c r="BX75" s="83"/>
      <c r="BY75" s="83"/>
      <c r="BZ75" s="84"/>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2"/>
      <c r="BM76" s="83"/>
      <c r="BN76" s="83"/>
      <c r="BO76" s="83"/>
      <c r="BP76" s="83"/>
      <c r="BQ76" s="83"/>
      <c r="BR76" s="83"/>
      <c r="BS76" s="83"/>
      <c r="BT76" s="83"/>
      <c r="BU76" s="83"/>
      <c r="BV76" s="83"/>
      <c r="BW76" s="83"/>
      <c r="BX76" s="83"/>
      <c r="BY76" s="83"/>
      <c r="BZ76" s="84"/>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2"/>
      <c r="BM77" s="83"/>
      <c r="BN77" s="83"/>
      <c r="BO77" s="83"/>
      <c r="BP77" s="83"/>
      <c r="BQ77" s="83"/>
      <c r="BR77" s="83"/>
      <c r="BS77" s="83"/>
      <c r="BT77" s="83"/>
      <c r="BU77" s="83"/>
      <c r="BV77" s="83"/>
      <c r="BW77" s="83"/>
      <c r="BX77" s="83"/>
      <c r="BY77" s="83"/>
      <c r="BZ77" s="84"/>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2"/>
      <c r="BM78" s="83"/>
      <c r="BN78" s="83"/>
      <c r="BO78" s="83"/>
      <c r="BP78" s="83"/>
      <c r="BQ78" s="83"/>
      <c r="BR78" s="83"/>
      <c r="BS78" s="83"/>
      <c r="BT78" s="83"/>
      <c r="BU78" s="83"/>
      <c r="BV78" s="83"/>
      <c r="BW78" s="83"/>
      <c r="BX78" s="83"/>
      <c r="BY78" s="83"/>
      <c r="BZ78" s="84"/>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82"/>
      <c r="BM79" s="83"/>
      <c r="BN79" s="83"/>
      <c r="BO79" s="83"/>
      <c r="BP79" s="83"/>
      <c r="BQ79" s="83"/>
      <c r="BR79" s="83"/>
      <c r="BS79" s="83"/>
      <c r="BT79" s="83"/>
      <c r="BU79" s="83"/>
      <c r="BV79" s="83"/>
      <c r="BW79" s="83"/>
      <c r="BX79" s="83"/>
      <c r="BY79" s="83"/>
      <c r="BZ79" s="84"/>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82"/>
      <c r="BM80" s="83"/>
      <c r="BN80" s="83"/>
      <c r="BO80" s="83"/>
      <c r="BP80" s="83"/>
      <c r="BQ80" s="83"/>
      <c r="BR80" s="83"/>
      <c r="BS80" s="83"/>
      <c r="BT80" s="83"/>
      <c r="BU80" s="83"/>
      <c r="BV80" s="83"/>
      <c r="BW80" s="83"/>
      <c r="BX80" s="83"/>
      <c r="BY80" s="83"/>
      <c r="BZ80" s="84"/>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2"/>
      <c r="BM81" s="83"/>
      <c r="BN81" s="83"/>
      <c r="BO81" s="83"/>
      <c r="BP81" s="83"/>
      <c r="BQ81" s="83"/>
      <c r="BR81" s="83"/>
      <c r="BS81" s="83"/>
      <c r="BT81" s="83"/>
      <c r="BU81" s="83"/>
      <c r="BV81" s="83"/>
      <c r="BW81" s="83"/>
      <c r="BX81" s="83"/>
      <c r="BY81" s="83"/>
      <c r="BZ81" s="8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422045</v>
      </c>
      <c r="D6" s="34">
        <f t="shared" si="3"/>
        <v>46</v>
      </c>
      <c r="E6" s="34">
        <f t="shared" si="3"/>
        <v>1</v>
      </c>
      <c r="F6" s="34">
        <f t="shared" si="3"/>
        <v>0</v>
      </c>
      <c r="G6" s="34">
        <f t="shared" si="3"/>
        <v>1</v>
      </c>
      <c r="H6" s="34" t="str">
        <f t="shared" si="3"/>
        <v>長崎県　諫早市</v>
      </c>
      <c r="I6" s="34" t="str">
        <f t="shared" si="3"/>
        <v>法適用</v>
      </c>
      <c r="J6" s="34" t="str">
        <f t="shared" si="3"/>
        <v>水道事業</v>
      </c>
      <c r="K6" s="34" t="str">
        <f t="shared" si="3"/>
        <v>末端給水事業</v>
      </c>
      <c r="L6" s="34" t="str">
        <f t="shared" si="3"/>
        <v>A3</v>
      </c>
      <c r="M6" s="34">
        <f t="shared" si="3"/>
        <v>0</v>
      </c>
      <c r="N6" s="35" t="str">
        <f t="shared" si="3"/>
        <v>-</v>
      </c>
      <c r="O6" s="35">
        <f t="shared" si="3"/>
        <v>75.53</v>
      </c>
      <c r="P6" s="35">
        <f t="shared" si="3"/>
        <v>91.04</v>
      </c>
      <c r="Q6" s="35">
        <f t="shared" si="3"/>
        <v>3530</v>
      </c>
      <c r="R6" s="35">
        <f t="shared" si="3"/>
        <v>139407</v>
      </c>
      <c r="S6" s="35">
        <f t="shared" si="3"/>
        <v>341.79</v>
      </c>
      <c r="T6" s="35">
        <f t="shared" si="3"/>
        <v>407.87</v>
      </c>
      <c r="U6" s="35">
        <f t="shared" si="3"/>
        <v>126418</v>
      </c>
      <c r="V6" s="35">
        <f t="shared" si="3"/>
        <v>112.57</v>
      </c>
      <c r="W6" s="35">
        <f t="shared" si="3"/>
        <v>1123.02</v>
      </c>
      <c r="X6" s="36">
        <f>IF(X7="",NA(),X7)</f>
        <v>110.08</v>
      </c>
      <c r="Y6" s="36">
        <f t="shared" ref="Y6:AG6" si="4">IF(Y7="",NA(),Y7)</f>
        <v>109.92</v>
      </c>
      <c r="Z6" s="36">
        <f t="shared" si="4"/>
        <v>111.04</v>
      </c>
      <c r="AA6" s="36">
        <f t="shared" si="4"/>
        <v>111.78</v>
      </c>
      <c r="AB6" s="36">
        <f t="shared" si="4"/>
        <v>114.5</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837.78</v>
      </c>
      <c r="AU6" s="36">
        <f t="shared" ref="AU6:BC6" si="6">IF(AU7="",NA(),AU7)</f>
        <v>971.63</v>
      </c>
      <c r="AV6" s="36">
        <f t="shared" si="6"/>
        <v>499.85</v>
      </c>
      <c r="AW6" s="36">
        <f t="shared" si="6"/>
        <v>443.55</v>
      </c>
      <c r="AX6" s="36">
        <f t="shared" si="6"/>
        <v>595.42999999999995</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297.07</v>
      </c>
      <c r="BF6" s="36">
        <f t="shared" ref="BF6:BN6" si="7">IF(BF7="",NA(),BF7)</f>
        <v>305.83999999999997</v>
      </c>
      <c r="BG6" s="36">
        <f t="shared" si="7"/>
        <v>314.04000000000002</v>
      </c>
      <c r="BH6" s="36">
        <f t="shared" si="7"/>
        <v>307.85000000000002</v>
      </c>
      <c r="BI6" s="36">
        <f t="shared" si="7"/>
        <v>303.74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104.33</v>
      </c>
      <c r="BQ6" s="36">
        <f t="shared" ref="BQ6:BY6" si="8">IF(BQ7="",NA(),BQ7)</f>
        <v>104.4</v>
      </c>
      <c r="BR6" s="36">
        <f t="shared" si="8"/>
        <v>105.17</v>
      </c>
      <c r="BS6" s="36">
        <f t="shared" si="8"/>
        <v>106.1</v>
      </c>
      <c r="BT6" s="36">
        <f t="shared" si="8"/>
        <v>108.82</v>
      </c>
      <c r="BU6" s="36">
        <f t="shared" si="8"/>
        <v>100.16</v>
      </c>
      <c r="BV6" s="36">
        <f t="shared" si="8"/>
        <v>100.07</v>
      </c>
      <c r="BW6" s="36">
        <f t="shared" si="8"/>
        <v>106.22</v>
      </c>
      <c r="BX6" s="36">
        <f t="shared" si="8"/>
        <v>106.69</v>
      </c>
      <c r="BY6" s="36">
        <f t="shared" si="8"/>
        <v>106.52</v>
      </c>
      <c r="BZ6" s="35" t="str">
        <f>IF(BZ7="","",IF(BZ7="-","【-】","【"&amp;SUBSTITUTE(TEXT(BZ7,"#,##0.00"),"-","△")&amp;"】"))</f>
        <v>【105.59】</v>
      </c>
      <c r="CA6" s="36">
        <f>IF(CA7="",NA(),CA7)</f>
        <v>176.14</v>
      </c>
      <c r="CB6" s="36">
        <f t="shared" ref="CB6:CJ6" si="9">IF(CB7="",NA(),CB7)</f>
        <v>175.75</v>
      </c>
      <c r="CC6" s="36">
        <f t="shared" si="9"/>
        <v>173.43</v>
      </c>
      <c r="CD6" s="36">
        <f t="shared" si="9"/>
        <v>171.99</v>
      </c>
      <c r="CE6" s="36">
        <f t="shared" si="9"/>
        <v>167.78</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63.74</v>
      </c>
      <c r="CM6" s="36">
        <f t="shared" ref="CM6:CU6" si="10">IF(CM7="",NA(),CM7)</f>
        <v>63.5</v>
      </c>
      <c r="CN6" s="36">
        <f t="shared" si="10"/>
        <v>61.97</v>
      </c>
      <c r="CO6" s="36">
        <f t="shared" si="10"/>
        <v>61.17</v>
      </c>
      <c r="CP6" s="36">
        <f t="shared" si="10"/>
        <v>71.489999999999995</v>
      </c>
      <c r="CQ6" s="36">
        <f t="shared" si="10"/>
        <v>62.5</v>
      </c>
      <c r="CR6" s="36">
        <f t="shared" si="10"/>
        <v>62.45</v>
      </c>
      <c r="CS6" s="36">
        <f t="shared" si="10"/>
        <v>62.12</v>
      </c>
      <c r="CT6" s="36">
        <f t="shared" si="10"/>
        <v>62.26</v>
      </c>
      <c r="CU6" s="36">
        <f t="shared" si="10"/>
        <v>62.1</v>
      </c>
      <c r="CV6" s="35" t="str">
        <f>IF(CV7="","",IF(CV7="-","【-】","【"&amp;SUBSTITUTE(TEXT(CV7,"#,##0.00"),"-","△")&amp;"】"))</f>
        <v>【59.94】</v>
      </c>
      <c r="CW6" s="36">
        <f>IF(CW7="",NA(),CW7)</f>
        <v>87.75</v>
      </c>
      <c r="CX6" s="36">
        <f t="shared" ref="CX6:DF6" si="11">IF(CX7="",NA(),CX7)</f>
        <v>87.48</v>
      </c>
      <c r="CY6" s="36">
        <f t="shared" si="11"/>
        <v>87.24</v>
      </c>
      <c r="CZ6" s="36">
        <f t="shared" si="11"/>
        <v>88.91</v>
      </c>
      <c r="DA6" s="36">
        <f t="shared" si="11"/>
        <v>88.01</v>
      </c>
      <c r="DB6" s="36">
        <f t="shared" si="11"/>
        <v>89.62</v>
      </c>
      <c r="DC6" s="36">
        <f t="shared" si="11"/>
        <v>89.76</v>
      </c>
      <c r="DD6" s="36">
        <f t="shared" si="11"/>
        <v>89.45</v>
      </c>
      <c r="DE6" s="36">
        <f t="shared" si="11"/>
        <v>89.5</v>
      </c>
      <c r="DF6" s="36">
        <f t="shared" si="11"/>
        <v>89.52</v>
      </c>
      <c r="DG6" s="35" t="str">
        <f>IF(DG7="","",IF(DG7="-","【-】","【"&amp;SUBSTITUTE(TEXT(DG7,"#,##0.00"),"-","△")&amp;"】"))</f>
        <v>【90.22】</v>
      </c>
      <c r="DH6" s="36">
        <f>IF(DH7="",NA(),DH7)</f>
        <v>43.52</v>
      </c>
      <c r="DI6" s="36">
        <f t="shared" ref="DI6:DQ6" si="12">IF(DI7="",NA(),DI7)</f>
        <v>44.13</v>
      </c>
      <c r="DJ6" s="36">
        <f t="shared" si="12"/>
        <v>44.45</v>
      </c>
      <c r="DK6" s="36">
        <f t="shared" si="12"/>
        <v>45.47</v>
      </c>
      <c r="DL6" s="36">
        <f t="shared" si="12"/>
        <v>46.84</v>
      </c>
      <c r="DM6" s="36">
        <f t="shared" si="12"/>
        <v>40.21</v>
      </c>
      <c r="DN6" s="36">
        <f t="shared" si="12"/>
        <v>41.12</v>
      </c>
      <c r="DO6" s="36">
        <f t="shared" si="12"/>
        <v>44.91</v>
      </c>
      <c r="DP6" s="36">
        <f t="shared" si="12"/>
        <v>45.89</v>
      </c>
      <c r="DQ6" s="36">
        <f t="shared" si="12"/>
        <v>46.58</v>
      </c>
      <c r="DR6" s="35" t="str">
        <f>IF(DR7="","",IF(DR7="-","【-】","【"&amp;SUBSTITUTE(TEXT(DR7,"#,##0.00"),"-","△")&amp;"】"))</f>
        <v>【47.91】</v>
      </c>
      <c r="DS6" s="36">
        <f>IF(DS7="",NA(),DS7)</f>
        <v>5.61</v>
      </c>
      <c r="DT6" s="36">
        <f t="shared" ref="DT6:EB6" si="13">IF(DT7="",NA(),DT7)</f>
        <v>9.8800000000000008</v>
      </c>
      <c r="DU6" s="36">
        <f t="shared" si="13"/>
        <v>10.57</v>
      </c>
      <c r="DV6" s="36">
        <f t="shared" si="13"/>
        <v>11.35</v>
      </c>
      <c r="DW6" s="36">
        <f t="shared" si="13"/>
        <v>11.61</v>
      </c>
      <c r="DX6" s="36">
        <f t="shared" si="13"/>
        <v>10.19</v>
      </c>
      <c r="DY6" s="36">
        <f t="shared" si="13"/>
        <v>10.9</v>
      </c>
      <c r="DZ6" s="36">
        <f t="shared" si="13"/>
        <v>12.03</v>
      </c>
      <c r="EA6" s="36">
        <f t="shared" si="13"/>
        <v>13.14</v>
      </c>
      <c r="EB6" s="36">
        <f t="shared" si="13"/>
        <v>14.45</v>
      </c>
      <c r="EC6" s="35" t="str">
        <f>IF(EC7="","",IF(EC7="-","【-】","【"&amp;SUBSTITUTE(TEXT(EC7,"#,##0.00"),"-","△")&amp;"】"))</f>
        <v>【15.00】</v>
      </c>
      <c r="ED6" s="36">
        <f>IF(ED7="",NA(),ED7)</f>
        <v>2.31</v>
      </c>
      <c r="EE6" s="36">
        <f t="shared" ref="EE6:EM6" si="14">IF(EE7="",NA(),EE7)</f>
        <v>2.34</v>
      </c>
      <c r="EF6" s="36">
        <f t="shared" si="14"/>
        <v>1.91</v>
      </c>
      <c r="EG6" s="36">
        <f t="shared" si="14"/>
        <v>0.49</v>
      </c>
      <c r="EH6" s="36">
        <f t="shared" si="14"/>
        <v>0.74</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422045</v>
      </c>
      <c r="D7" s="38">
        <v>46</v>
      </c>
      <c r="E7" s="38">
        <v>1</v>
      </c>
      <c r="F7" s="38">
        <v>0</v>
      </c>
      <c r="G7" s="38">
        <v>1</v>
      </c>
      <c r="H7" s="38" t="s">
        <v>105</v>
      </c>
      <c r="I7" s="38" t="s">
        <v>106</v>
      </c>
      <c r="J7" s="38" t="s">
        <v>107</v>
      </c>
      <c r="K7" s="38" t="s">
        <v>108</v>
      </c>
      <c r="L7" s="38" t="s">
        <v>109</v>
      </c>
      <c r="M7" s="38"/>
      <c r="N7" s="39" t="s">
        <v>110</v>
      </c>
      <c r="O7" s="39">
        <v>75.53</v>
      </c>
      <c r="P7" s="39">
        <v>91.04</v>
      </c>
      <c r="Q7" s="39">
        <v>3530</v>
      </c>
      <c r="R7" s="39">
        <v>139407</v>
      </c>
      <c r="S7" s="39">
        <v>341.79</v>
      </c>
      <c r="T7" s="39">
        <v>407.87</v>
      </c>
      <c r="U7" s="39">
        <v>126418</v>
      </c>
      <c r="V7" s="39">
        <v>112.57</v>
      </c>
      <c r="W7" s="39">
        <v>1123.02</v>
      </c>
      <c r="X7" s="39">
        <v>110.08</v>
      </c>
      <c r="Y7" s="39">
        <v>109.92</v>
      </c>
      <c r="Z7" s="39">
        <v>111.04</v>
      </c>
      <c r="AA7" s="39">
        <v>111.78</v>
      </c>
      <c r="AB7" s="39">
        <v>114.5</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837.78</v>
      </c>
      <c r="AU7" s="39">
        <v>971.63</v>
      </c>
      <c r="AV7" s="39">
        <v>499.85</v>
      </c>
      <c r="AW7" s="39">
        <v>443.55</v>
      </c>
      <c r="AX7" s="39">
        <v>595.42999999999995</v>
      </c>
      <c r="AY7" s="39">
        <v>633.30999999999995</v>
      </c>
      <c r="AZ7" s="39">
        <v>648.09</v>
      </c>
      <c r="BA7" s="39">
        <v>344.19</v>
      </c>
      <c r="BB7" s="39">
        <v>352.05</v>
      </c>
      <c r="BC7" s="39">
        <v>349.04</v>
      </c>
      <c r="BD7" s="39">
        <v>262.87</v>
      </c>
      <c r="BE7" s="39">
        <v>297.07</v>
      </c>
      <c r="BF7" s="39">
        <v>305.83999999999997</v>
      </c>
      <c r="BG7" s="39">
        <v>314.04000000000002</v>
      </c>
      <c r="BH7" s="39">
        <v>307.85000000000002</v>
      </c>
      <c r="BI7" s="39">
        <v>303.74</v>
      </c>
      <c r="BJ7" s="39">
        <v>257.41000000000003</v>
      </c>
      <c r="BK7" s="39">
        <v>253.86</v>
      </c>
      <c r="BL7" s="39">
        <v>252.09</v>
      </c>
      <c r="BM7" s="39">
        <v>250.76</v>
      </c>
      <c r="BN7" s="39">
        <v>254.54</v>
      </c>
      <c r="BO7" s="39">
        <v>270.87</v>
      </c>
      <c r="BP7" s="39">
        <v>104.33</v>
      </c>
      <c r="BQ7" s="39">
        <v>104.4</v>
      </c>
      <c r="BR7" s="39">
        <v>105.17</v>
      </c>
      <c r="BS7" s="39">
        <v>106.1</v>
      </c>
      <c r="BT7" s="39">
        <v>108.82</v>
      </c>
      <c r="BU7" s="39">
        <v>100.16</v>
      </c>
      <c r="BV7" s="39">
        <v>100.07</v>
      </c>
      <c r="BW7" s="39">
        <v>106.22</v>
      </c>
      <c r="BX7" s="39">
        <v>106.69</v>
      </c>
      <c r="BY7" s="39">
        <v>106.52</v>
      </c>
      <c r="BZ7" s="39">
        <v>105.59</v>
      </c>
      <c r="CA7" s="39">
        <v>176.14</v>
      </c>
      <c r="CB7" s="39">
        <v>175.75</v>
      </c>
      <c r="CC7" s="39">
        <v>173.43</v>
      </c>
      <c r="CD7" s="39">
        <v>171.99</v>
      </c>
      <c r="CE7" s="39">
        <v>167.78</v>
      </c>
      <c r="CF7" s="39">
        <v>166.17</v>
      </c>
      <c r="CG7" s="39">
        <v>164.93</v>
      </c>
      <c r="CH7" s="39">
        <v>155.22999999999999</v>
      </c>
      <c r="CI7" s="39">
        <v>154.91999999999999</v>
      </c>
      <c r="CJ7" s="39">
        <v>155.80000000000001</v>
      </c>
      <c r="CK7" s="39">
        <v>163.27000000000001</v>
      </c>
      <c r="CL7" s="39">
        <v>63.74</v>
      </c>
      <c r="CM7" s="39">
        <v>63.5</v>
      </c>
      <c r="CN7" s="39">
        <v>61.97</v>
      </c>
      <c r="CO7" s="39">
        <v>61.17</v>
      </c>
      <c r="CP7" s="39">
        <v>71.489999999999995</v>
      </c>
      <c r="CQ7" s="39">
        <v>62.5</v>
      </c>
      <c r="CR7" s="39">
        <v>62.45</v>
      </c>
      <c r="CS7" s="39">
        <v>62.12</v>
      </c>
      <c r="CT7" s="39">
        <v>62.26</v>
      </c>
      <c r="CU7" s="39">
        <v>62.1</v>
      </c>
      <c r="CV7" s="39">
        <v>59.94</v>
      </c>
      <c r="CW7" s="39">
        <v>87.75</v>
      </c>
      <c r="CX7" s="39">
        <v>87.48</v>
      </c>
      <c r="CY7" s="39">
        <v>87.24</v>
      </c>
      <c r="CZ7" s="39">
        <v>88.91</v>
      </c>
      <c r="DA7" s="39">
        <v>88.01</v>
      </c>
      <c r="DB7" s="39">
        <v>89.62</v>
      </c>
      <c r="DC7" s="39">
        <v>89.76</v>
      </c>
      <c r="DD7" s="39">
        <v>89.45</v>
      </c>
      <c r="DE7" s="39">
        <v>89.5</v>
      </c>
      <c r="DF7" s="39">
        <v>89.52</v>
      </c>
      <c r="DG7" s="39">
        <v>90.22</v>
      </c>
      <c r="DH7" s="39">
        <v>43.52</v>
      </c>
      <c r="DI7" s="39">
        <v>44.13</v>
      </c>
      <c r="DJ7" s="39">
        <v>44.45</v>
      </c>
      <c r="DK7" s="39">
        <v>45.47</v>
      </c>
      <c r="DL7" s="39">
        <v>46.84</v>
      </c>
      <c r="DM7" s="39">
        <v>40.21</v>
      </c>
      <c r="DN7" s="39">
        <v>41.12</v>
      </c>
      <c r="DO7" s="39">
        <v>44.91</v>
      </c>
      <c r="DP7" s="39">
        <v>45.89</v>
      </c>
      <c r="DQ7" s="39">
        <v>46.58</v>
      </c>
      <c r="DR7" s="39">
        <v>47.91</v>
      </c>
      <c r="DS7" s="39">
        <v>5.61</v>
      </c>
      <c r="DT7" s="39">
        <v>9.8800000000000008</v>
      </c>
      <c r="DU7" s="39">
        <v>10.57</v>
      </c>
      <c r="DV7" s="39">
        <v>11.35</v>
      </c>
      <c r="DW7" s="39">
        <v>11.61</v>
      </c>
      <c r="DX7" s="39">
        <v>10.19</v>
      </c>
      <c r="DY7" s="39">
        <v>10.9</v>
      </c>
      <c r="DZ7" s="39">
        <v>12.03</v>
      </c>
      <c r="EA7" s="39">
        <v>13.14</v>
      </c>
      <c r="EB7" s="39">
        <v>14.45</v>
      </c>
      <c r="EC7" s="39">
        <v>15</v>
      </c>
      <c r="ED7" s="39">
        <v>2.31</v>
      </c>
      <c r="EE7" s="39">
        <v>2.34</v>
      </c>
      <c r="EF7" s="39">
        <v>1.91</v>
      </c>
      <c r="EG7" s="39">
        <v>0.49</v>
      </c>
      <c r="EH7" s="39">
        <v>0.74</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cp:lastPrinted>2018-02-13T05:23:38Z</cp:lastPrinted>
  <dcterms:created xsi:type="dcterms:W3CDTF">2017-12-25T01:37:13Z</dcterms:created>
  <dcterms:modified xsi:type="dcterms:W3CDTF">2018-02-13T05:25:04Z</dcterms:modified>
  <cp:category/>
</cp:coreProperties>
</file>