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10.1.11.110\財政班\□新居\203 財政状況資料集（内容確認等）\平成27年度決算（H29年度作業）\06_公表（5月）\"/>
    </mc:Choice>
  </mc:AlternateContent>
  <bookViews>
    <workbookView xWindow="-12" yWindow="4056" windowWidth="20556" windowHeight="409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71027" concurrentManualCount="2"/>
</workbook>
</file>

<file path=xl/calcChain.xml><?xml version="1.0" encoding="utf-8"?>
<calcChain xmlns="http://schemas.openxmlformats.org/spreadsheetml/2006/main">
  <c r="BG38" i="9" l="1"/>
  <c r="BG37" i="9"/>
  <c r="BG36" i="9"/>
  <c r="BG35" i="9"/>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BW38" i="9"/>
  <c r="AM38" i="9"/>
  <c r="U38" i="9"/>
  <c r="C38" i="9"/>
  <c r="BW37" i="9"/>
  <c r="AM37" i="9"/>
  <c r="C37" i="9"/>
  <c r="C36" i="9"/>
  <c r="C35"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s="1"/>
  <c r="BE35" i="9" l="1"/>
  <c r="BE36" i="9" s="1"/>
  <c r="BE37" i="9" s="1"/>
  <c r="BE38" i="9" s="1"/>
  <c r="BW34" i="9"/>
  <c r="BW35" i="9" s="1"/>
  <c r="BW36" i="9" s="1"/>
  <c r="CO34" i="9" l="1"/>
  <c r="CO35" i="9" s="1"/>
  <c r="CO36" i="9" s="1"/>
  <c r="CO37" i="9" s="1"/>
  <c r="CO38" i="9" s="1"/>
</calcChain>
</file>

<file path=xl/sharedStrings.xml><?xml version="1.0" encoding="utf-8"?>
<sst xmlns="http://schemas.openxmlformats.org/spreadsheetml/2006/main" count="1030" uniqueCount="567">
  <si>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</si>
  <si>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</si>
  <si>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</si>
  <si>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</si>
  <si>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</si>
  <si>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</si>
  <si>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</si>
  <si>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</si>
  <si>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</si>
  <si>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</si>
  <si>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</si>
  <si>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</si>
  <si>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</si>
  <si>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</si>
  <si>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</si>
  <si>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</si>
  <si>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</si>
  <si>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</si>
  <si>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</si>
  <si>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</si>
  <si>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</si>
  <si>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</si>
  <si>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</si>
  <si>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</si>
  <si>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</si>
  <si>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</si>
  <si>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</si>
  <si>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</si>
  <si>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</si>
  <si>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</si>
  <si>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</si>
  <si>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</si>
  <si>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</si>
  <si>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</si>
  <si>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</si>
  <si>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</si>
  <si>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</si>
  <si>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</si>
  <si>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</si>
  <si>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</si>
  <si>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</si>
  <si>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</si>
  <si>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</si>
  <si>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</si>
  <si>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</si>
  <si>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</si>
  <si>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</si>
  <si>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</si>
  <si>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</si>
  <si>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</si>
  <si>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</si>
  <si>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</si>
  <si>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</si>
  <si>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</si>
  <si>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</si>
  <si>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</si>
  <si>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</si>
  <si>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</si>
  <si>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</si>
  <si>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</si>
  <si>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</si>
  <si>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</si>
  <si>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</si>
  <si>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</si>
  <si>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</si>
  <si>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</si>
  <si>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</si>
  <si>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</si>
  <si>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</si>
  <si>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</si>
  <si>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</si>
  <si>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</si>
  <si>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</si>
  <si>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</si>
  <si>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</si>
  <si>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</si>
  <si>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</si>
  <si>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</si>
  <si>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</si>
  <si>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</si>
  <si>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</si>
  <si>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平戸市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</si>
  <si>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</si>
  <si>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</si>
  <si>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</si>
  <si>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</si>
  <si>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</si>
  <si>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</si>
  <si>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</si>
  <si>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</si>
  <si>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</si>
  <si>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</si>
  <si>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</si>
  <si>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</si>
  <si>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</si>
  <si>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</si>
  <si>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</si>
  <si>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</si>
  <si>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</si>
  <si>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</si>
  <si>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</si>
  <si>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</si>
  <si>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</si>
  <si>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</si>
  <si>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</si>
  <si>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-8.6</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</si>
  <si>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</si>
  <si>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</si>
  <si>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</si>
  <si>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</si>
  <si>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</si>
  <si>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</si>
  <si>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</si>
  <si>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</si>
  <si>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</si>
  <si>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</si>
  <si>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</si>
  <si>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</si>
  <si>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</si>
  <si>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</si>
  <si>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</si>
  <si>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</si>
  <si>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</si>
  <si>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</si>
  <si>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</si>
  <si>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</si>
  <si>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</si>
  <si>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</si>
  <si>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</si>
  <si>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</si>
  <si>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</si>
  <si>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</si>
  <si>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</si>
  <si>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</si>
  <si>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</si>
  <si>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</si>
  <si>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</si>
  <si>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</si>
  <si>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</si>
  <si>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</si>
  <si>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</si>
  <si>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</si>
  <si>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</si>
  <si>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</si>
  <si>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</si>
  <si>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</si>
  <si>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</si>
  <si>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</si>
  <si>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</si>
  <si>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</si>
  <si>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</si>
  <si>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</si>
  <si>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</si>
  <si>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</si>
  <si>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</si>
  <si>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</si>
  <si>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</si>
  <si>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</si>
  <si>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</si>
  <si>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</si>
  <si>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</si>
  <si>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</si>
  <si>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</si>
  <si>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</si>
  <si>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</si>
  <si>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</si>
  <si>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</si>
  <si>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</si>
  <si>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</si>
  <si>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</si>
  <si>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</si>
  <si>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</si>
  <si>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</si>
  <si>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</si>
  <si>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</si>
  <si>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</si>
  <si>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</si>
  <si>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</si>
  <si>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</si>
  <si>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</si>
  <si>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</si>
  <si>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</si>
  <si>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</si>
  <si>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</si>
  <si>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</si>
  <si>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</si>
  <si>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</si>
  <si>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</si>
  <si>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</si>
  <si>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</si>
  <si>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</si>
  <si>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</si>
  <si>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長崎県平戸市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</si>
  <si>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</si>
  <si>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</si>
  <si>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</si>
  <si>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</si>
  <si>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</si>
  <si>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</si>
  <si>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</si>
  <si>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</si>
  <si>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</si>
  <si>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</si>
  <si>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</si>
  <si>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</si>
  <si>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</si>
  <si>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</si>
  <si>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</si>
  <si>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</si>
  <si>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</si>
  <si>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</si>
  <si>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</si>
  <si>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</si>
  <si>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</si>
  <si>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</si>
  <si>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</si>
  <si>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</si>
  <si>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</si>
  <si>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</si>
  <si>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</si>
  <si>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</si>
  <si>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</si>
  <si>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</si>
  <si>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</si>
  <si>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</si>
  <si>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</si>
  <si>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</si>
  <si>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</si>
  <si>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</si>
  <si>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</si>
  <si>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</si>
  <si>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</si>
  <si>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</si>
  <si>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</si>
  <si>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</si>
  <si>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</si>
  <si>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</si>
  <si>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</si>
  <si>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</si>
  <si>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</si>
  <si>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</si>
  <si>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</si>
  <si>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</si>
  <si>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</si>
  <si>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</si>
  <si>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</si>
  <si>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</si>
  <si>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</si>
  <si>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</si>
  <si>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</si>
  <si>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</si>
  <si>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</si>
  <si>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</si>
  <si>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</si>
  <si>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</si>
  <si>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</si>
  <si>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</si>
  <si>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</si>
  <si>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</si>
  <si>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</si>
  <si>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</si>
  <si>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</si>
  <si>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</si>
  <si>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</si>
  <si>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</si>
  <si>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</si>
  <si>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</si>
  <si>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</si>
  <si>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</si>
  <si>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</si>
  <si>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</si>
  <si>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</si>
  <si>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</si>
  <si>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</si>
  <si>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</si>
  <si>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</si>
  <si>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</si>
  <si>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</si>
  <si>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</si>
  <si>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</si>
  <si>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</si>
  <si>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</si>
  <si>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</si>
  <si>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</si>
  <si>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</si>
  <si>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</si>
  <si>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</si>
  <si>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</si>
  <si>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</si>
  <si>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</si>
  <si>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</si>
  <si>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</si>
  <si>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</si>
  <si>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</si>
  <si>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</si>
  <si>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</si>
  <si>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</si>
  <si>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</si>
  <si>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</si>
  <si>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</si>
  <si>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</si>
  <si>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</si>
  <si>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</si>
  <si>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</si>
  <si>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</si>
  <si>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</si>
  <si>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</si>
  <si>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</si>
  <si>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</si>
  <si>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</si>
  <si>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</si>
  <si>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</si>
  <si>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</si>
  <si>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</si>
  <si>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その他</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</si>
  <si>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</si>
  <si>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</si>
  <si>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</si>
  <si>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</si>
  <si>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</si>
  <si>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</si>
  <si>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</si>
  <si>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</si>
  <si>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</si>
  <si>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</si>
  <si>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</si>
  <si>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</si>
  <si>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</si>
  <si>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</si>
  <si>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</si>
  <si>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</si>
  <si>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</si>
  <si>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</si>
  <si>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</si>
  <si>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</si>
  <si>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</si>
  <si>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</si>
  <si>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</si>
  <si>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</si>
  <si>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長崎県平戸市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</si>
  <si>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</si>
  <si>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</si>
  <si>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</si>
  <si>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</si>
  <si>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</si>
  <si>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</si>
  <si>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</si>
  <si>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</si>
  <si>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</si>
  <si>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</si>
  <si>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</si>
  <si>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</si>
  <si>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</si>
  <si>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</si>
  <si>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</si>
  <si>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</si>
  <si>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</si>
  <si>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</si>
  <si>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</si>
  <si>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</si>
  <si>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</si>
  <si>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</si>
  <si>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</si>
  <si>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</si>
  <si>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</si>
  <si>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</si>
  <si>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</si>
  <si>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</si>
  <si>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</si>
  <si>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</si>
  <si>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</si>
  <si>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</si>
  <si>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</si>
  <si>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</si>
  <si>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</si>
  <si>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</si>
  <si>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</si>
  <si>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</si>
  <si>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水道事業会計</t>
    <phoneticPr fontId="5"/>
  </si>
  <si>
    <t>法適用企業</t>
    <phoneticPr fontId="5"/>
  </si>
  <si>
    <t>交通船事業会計</t>
    <phoneticPr fontId="5"/>
  </si>
  <si>
    <t>病院事業会計</t>
    <phoneticPr fontId="5"/>
  </si>
  <si>
    <t>農業集落排水事業特別会計</t>
    <phoneticPr fontId="5"/>
  </si>
  <si>
    <t>-</t>
    <phoneticPr fontId="5"/>
  </si>
  <si>
    <t>法非適用企業</t>
    <phoneticPr fontId="5"/>
  </si>
  <si>
    <t>あづち大島いさりびの里事業特別会計</t>
    <phoneticPr fontId="5"/>
  </si>
  <si>
    <t>電気事業特別会計</t>
    <phoneticPr fontId="5"/>
  </si>
  <si>
    <t>宅地開発事業特別会計</t>
    <phoneticPr fontId="5"/>
  </si>
  <si>
    <t>工業団地事業特別会計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</si>
  <si>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</si>
  <si>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</si>
  <si>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</si>
  <si>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</si>
  <si>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</si>
  <si>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</si>
  <si>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</si>
  <si>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</si>
  <si>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</si>
  <si>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</si>
  <si>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</si>
  <si>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</si>
  <si>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</si>
  <si>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</si>
  <si>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</si>
  <si>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</si>
  <si>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</si>
  <si>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</si>
  <si>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</si>
  <si>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</si>
  <si>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</si>
  <si>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</si>
  <si>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</si>
  <si>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</si>
  <si>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</si>
  <si>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</si>
  <si>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</si>
  <si>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</si>
  <si>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</si>
  <si>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</si>
  <si>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</si>
  <si>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</si>
  <si>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</si>
  <si>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</si>
  <si>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</si>
  <si>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</si>
  <si>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</si>
  <si>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</si>
  <si>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</si>
  <si>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</si>
  <si>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</si>
  <si>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</si>
  <si>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</si>
  <si>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</si>
  <si>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</si>
  <si>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</si>
  <si>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</si>
  <si>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</si>
  <si>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</si>
  <si>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</si>
  <si>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</si>
  <si>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</si>
  <si>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</si>
  <si>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</si>
  <si>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</si>
  <si>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</si>
  <si>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</si>
  <si>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</si>
  <si>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</si>
  <si>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</si>
  <si>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病院事業会計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</si>
  <si>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</si>
  <si>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</si>
  <si>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</si>
  <si>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国民健康保険特別会計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</si>
  <si>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</si>
  <si>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</si>
  <si>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</si>
  <si>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</si>
  <si>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</si>
  <si>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</si>
  <si>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</si>
  <si>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</si>
  <si>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</si>
  <si>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</si>
  <si>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</si>
  <si>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</si>
  <si>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</si>
  <si>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</si>
  <si>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</si>
  <si>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</si>
  <si>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</si>
  <si>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</si>
  <si>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</si>
  <si>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</si>
  <si>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</si>
  <si>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</si>
  <si>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</si>
  <si>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</si>
  <si>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</si>
  <si>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</si>
  <si>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</si>
  <si>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</si>
  <si>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</si>
  <si>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</si>
  <si>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</si>
  <si>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</si>
  <si>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</si>
  <si>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</si>
  <si>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</si>
  <si>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</si>
  <si>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</si>
  <si>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</si>
  <si>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</si>
  <si>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</si>
  <si>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</si>
  <si>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</si>
  <si>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</si>
  <si>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</si>
  <si>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</si>
  <si>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</si>
  <si>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</si>
  <si>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</si>
  <si>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</si>
  <si>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</si>
  <si>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</si>
  <si>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</si>
  <si>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</si>
  <si>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</si>
  <si>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</si>
  <si>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</si>
  <si>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</si>
  <si>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</si>
  <si>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</si>
  <si>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</si>
  <si>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</si>
  <si>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</si>
  <si>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</si>
  <si>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</si>
  <si>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</si>
  <si>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</si>
  <si>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</si>
  <si>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</si>
  <si>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</si>
  <si>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</si>
  <si>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</si>
  <si>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</si>
  <si>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</si>
  <si>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</si>
  <si>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</si>
  <si>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</si>
  <si>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</si>
  <si>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</si>
  <si>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</si>
  <si>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</si>
  <si>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</si>
  <si>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水道事業会計</t>
  </si>
  <si>
    <t>病院事業会計</t>
  </si>
  <si>
    <t>一般会計</t>
  </si>
  <si>
    <t>交通船事業会計</t>
  </si>
  <si>
    <t>宅地開発事業特別会計</t>
  </si>
  <si>
    <t>工業団地事業特別会計</t>
  </si>
  <si>
    <t>介護保険特別会計</t>
  </si>
  <si>
    <t>国民健康保険特別会計</t>
  </si>
  <si>
    <t>その他会計（赤字）</t>
  </si>
  <si>
    <t>その他会計（黒字）</t>
  </si>
  <si>
    <t>-</t>
    <phoneticPr fontId="2"/>
  </si>
  <si>
    <t>北松北部環境組合</t>
    <rPh sb="0" eb="1">
      <t>キタ</t>
    </rPh>
    <rPh sb="1" eb="2">
      <t>マツ</t>
    </rPh>
    <rPh sb="2" eb="4">
      <t>ホクブ</t>
    </rPh>
    <rPh sb="4" eb="6">
      <t>カンキョウ</t>
    </rPh>
    <rPh sb="6" eb="8">
      <t>クミアイ</t>
    </rPh>
    <phoneticPr fontId="2"/>
  </si>
  <si>
    <t>長崎県市町村総合事務組合</t>
    <rPh sb="0" eb="3">
      <t>ナガサキケン</t>
    </rPh>
    <rPh sb="3" eb="6">
      <t>シチョウソン</t>
    </rPh>
    <rPh sb="6" eb="8">
      <t>ソウゴウ</t>
    </rPh>
    <rPh sb="8" eb="10">
      <t>ジム</t>
    </rPh>
    <rPh sb="10" eb="12">
      <t>クミアイ</t>
    </rPh>
    <phoneticPr fontId="2"/>
  </si>
  <si>
    <t>長崎県後期高齢者医療広域連合</t>
    <rPh sb="0" eb="3">
      <t>ナガサキケン</t>
    </rPh>
    <rPh sb="3" eb="5">
      <t>コウキ</t>
    </rPh>
    <rPh sb="5" eb="8">
      <t>コウレイシャ</t>
    </rPh>
    <rPh sb="8" eb="10">
      <t>イリョウ</t>
    </rPh>
    <rPh sb="10" eb="12">
      <t>コウイキ</t>
    </rPh>
    <rPh sb="12" eb="14">
      <t>レンゴウ</t>
    </rPh>
    <phoneticPr fontId="2"/>
  </si>
  <si>
    <t>平戸市振興公社</t>
    <rPh sb="0" eb="3">
      <t>ヒラドシ</t>
    </rPh>
    <rPh sb="3" eb="5">
      <t>シンコウ</t>
    </rPh>
    <rPh sb="5" eb="7">
      <t>コウシャ</t>
    </rPh>
    <phoneticPr fontId="2"/>
  </si>
  <si>
    <t>生月ウインドエナジー</t>
    <rPh sb="0" eb="2">
      <t>イキツキ</t>
    </rPh>
    <phoneticPr fontId="2"/>
  </si>
  <si>
    <t>田平風力発電所</t>
    <rPh sb="0" eb="2">
      <t>タビラ</t>
    </rPh>
    <rPh sb="2" eb="4">
      <t>フウリョク</t>
    </rPh>
    <rPh sb="4" eb="6">
      <t>ハツデン</t>
    </rPh>
    <rPh sb="6" eb="7">
      <t>ショ</t>
    </rPh>
    <phoneticPr fontId="2"/>
  </si>
  <si>
    <t>的山大島風力発電所</t>
    <rPh sb="0" eb="1">
      <t>マト</t>
    </rPh>
    <rPh sb="1" eb="2">
      <t>ヤマ</t>
    </rPh>
    <rPh sb="2" eb="4">
      <t>オオシマ</t>
    </rPh>
    <rPh sb="4" eb="6">
      <t>フウリョク</t>
    </rPh>
    <rPh sb="6" eb="8">
      <t>ハツデン</t>
    </rPh>
    <rPh sb="8" eb="9">
      <t>ショ</t>
    </rPh>
    <phoneticPr fontId="2"/>
  </si>
  <si>
    <t>長崎県林業公社</t>
    <rPh sb="0" eb="3">
      <t>ナガサキケン</t>
    </rPh>
    <rPh sb="3" eb="5">
      <t>リンギョウ</t>
    </rPh>
    <rPh sb="5" eb="7">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</si>
  <si>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</si>
  <si>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</si>
  <si>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</si>
  <si>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</si>
  <si>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</si>
  <si>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</si>
  <si>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</si>
  <si>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</si>
  <si>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</si>
  <si>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</si>
  <si>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減少傾向にあった将来負担比率は今年度皆無となった。これは、計画的な繰上償還の実施による地方債残高の減や北松北部環境組合の施設整備の財源とした既発債残高の減による組合等負担見込額の減、計画的な定員適正化による退職不補充に伴う退職手当負担見込額の減などにより将来負担額が減少しているためである。
　また、普通交付税の増額に伴う標準財政規模の増、財政調整基金、減債基金及びふるさと納税寄附金の積立による充当可能基金の増額なども要因である。
　類似団体と比較すると同程度の比率で推移している。Ｈ19～21年度に実施した公的資金補償金免除繰上償還、Ｈ22～H27年度に実施した任意の繰上償還により、市債残高は減少傾向となっている。
　今後も計画的な繰上償還の実施や定員適正化による職員数の削減と併せ経常経費の削減を図るなど行財政改革を進め財政の健全化に努める。</t>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</si>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</sst>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mooth val="0"/>
          <c:extLst>
            <c:ext xmlns:c16="http://schemas.microsoft.com/office/drawing/2014/chart" uri="{C3380CC4-5D6E-409C-BE32-E72D297353CC}">
              <c16:uniqueId val="{00000000-8A3D-4620-93DB-F4108364D4E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150940</c:v>
                </c:pt>
                <c:pt idx="1">
                  <c:v>138902</c:v>
                </c:pt>
                <c:pt idx="2">
                  <c:v>126154</c:v>
                </c:pt>
                <c:pt idx="3">
                  <c:v>194985</c:v>
                </c:pt>
                <c:pt idx="4">
                  <c:v>138725</c:v>
                </c:pt>
              </c:numCache>
            </c:numRef>
          </c:val>
          <c:smooth val="0"/>
          <c:extLst>
            <c:ext xmlns:c16="http://schemas.microsoft.com/office/drawing/2014/chart" uri="{C3380CC4-5D6E-409C-BE32-E72D297353CC}">
              <c16:uniqueId val="{00000001-8A3D-4620-93DB-F4108364D4EE}"/>
            </c:ext>
          </c:extLst>
        </c:ser>
        <c:dLbls>
          <c:showLegendKey val="0"/>
          <c:showVal val="0"/>
          <c:showCatName val="0"/>
          <c:showSerName val="0"/>
          <c:showPercent val="0"/>
          <c:showBubbleSize val="0"/>
        </c:dLbls>
        <c:marker val="1"/>
        <c:smooth val="0"/>
        <c:axId val="265963008"/>
        <c:axId val="265898640"/>
      </c:lineChart>
      <c:catAx>
        <c:axId val="2659630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5898640"/>
        <c:crosses val="autoZero"/>
        <c:auto val="1"/>
        <c:lblAlgn val="ctr"/>
        <c:lblOffset val="100"/>
        <c:tickLblSkip val="1"/>
        <c:tickMarkSkip val="1"/>
        <c:noMultiLvlLbl val="0"/>
      </c:catAx>
      <c:valAx>
        <c:axId val="26589864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27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59630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1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3.21</c:v>
                </c:pt>
                <c:pt idx="1">
                  <c:v>0.79</c:v>
                </c:pt>
                <c:pt idx="2">
                  <c:v>1.68</c:v>
                </c:pt>
                <c:pt idx="3">
                  <c:v>0.85</c:v>
                </c:pt>
                <c:pt idx="4">
                  <c:v>3.59</c:v>
                </c:pt>
              </c:numCache>
            </c:numRef>
          </c:val>
          <c:extLst>
            <c:ext xmlns:c16="http://schemas.microsoft.com/office/drawing/2014/chart" uri="{C3380CC4-5D6E-409C-BE32-E72D297353CC}">
              <c16:uniqueId val="{00000000-034D-400C-A882-2E32C5428A0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15.33</c:v>
                </c:pt>
                <c:pt idx="1">
                  <c:v>15.64</c:v>
                </c:pt>
                <c:pt idx="2">
                  <c:v>15.67</c:v>
                </c:pt>
                <c:pt idx="3">
                  <c:v>19.39</c:v>
                </c:pt>
                <c:pt idx="4">
                  <c:v>19.39</c:v>
                </c:pt>
              </c:numCache>
            </c:numRef>
          </c:val>
          <c:extLst>
            <c:ext xmlns:c16="http://schemas.microsoft.com/office/drawing/2014/chart" uri="{C3380CC4-5D6E-409C-BE32-E72D297353CC}">
              <c16:uniqueId val="{00000001-034D-400C-A882-2E32C5428A0C}"/>
            </c:ext>
          </c:extLst>
        </c:ser>
        <c:dLbls>
          <c:showLegendKey val="0"/>
          <c:showVal val="0"/>
          <c:showCatName val="0"/>
          <c:showSerName val="0"/>
          <c:showPercent val="0"/>
          <c:showBubbleSize val="0"/>
        </c:dLbls>
        <c:gapWidth val="250"/>
        <c:overlap val="100"/>
        <c:axId val="302689848"/>
        <c:axId val="2664778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7.04</c:v>
                </c:pt>
                <c:pt idx="1">
                  <c:v>8.5500000000000007</c:v>
                </c:pt>
                <c:pt idx="2">
                  <c:v>6.66</c:v>
                </c:pt>
                <c:pt idx="3">
                  <c:v>7.43</c:v>
                </c:pt>
                <c:pt idx="4">
                  <c:v>9.17</c:v>
                </c:pt>
              </c:numCache>
            </c:numRef>
          </c:val>
          <c:smooth val="0"/>
          <c:extLst>
            <c:ext xmlns:c16="http://schemas.microsoft.com/office/drawing/2014/chart" uri="{C3380CC4-5D6E-409C-BE32-E72D297353CC}">
              <c16:uniqueId val="{00000002-034D-400C-A882-2E32C5428A0C}"/>
            </c:ext>
          </c:extLst>
        </c:ser>
        <c:dLbls>
          <c:showLegendKey val="0"/>
          <c:showVal val="0"/>
          <c:showCatName val="0"/>
          <c:showSerName val="0"/>
          <c:showPercent val="0"/>
          <c:showBubbleSize val="0"/>
        </c:dLbls>
        <c:marker val="1"/>
        <c:smooth val="0"/>
        <c:axId val="302689848"/>
        <c:axId val="266477896"/>
      </c:lineChart>
      <c:catAx>
        <c:axId val="302689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66477896"/>
        <c:crosses val="autoZero"/>
        <c:auto val="1"/>
        <c:lblAlgn val="ctr"/>
        <c:lblOffset val="100"/>
        <c:tickLblSkip val="1"/>
        <c:tickMarkSkip val="1"/>
        <c:noMultiLvlLbl val="0"/>
      </c:catAx>
      <c:valAx>
        <c:axId val="266477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2689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0.01</c:v>
                </c:pt>
                <c:pt idx="4">
                  <c:v>#N/A</c:v>
                </c:pt>
                <c:pt idx="5">
                  <c:v>0</c:v>
                </c:pt>
                <c:pt idx="6">
                  <c:v>#N/A</c:v>
                </c:pt>
                <c:pt idx="7">
                  <c:v>0</c:v>
                </c:pt>
                <c:pt idx="8">
                  <c:v>#N/A</c:v>
                </c:pt>
                <c:pt idx="9">
                  <c:v>0.01</c:v>
                </c:pt>
              </c:numCache>
            </c:numRef>
          </c:val>
          <c:extLst>
            <c:ext xmlns:c16="http://schemas.microsoft.com/office/drawing/2014/chart" uri="{C3380CC4-5D6E-409C-BE32-E72D297353CC}">
              <c16:uniqueId val="{00000000-B008-468D-99A1-2B382EE251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008-468D-99A1-2B382EE251DC}"/>
            </c:ext>
          </c:extLst>
        </c:ser>
        <c:ser>
          <c:idx val="2"/>
          <c:order val="2"/>
          <c:tx>
            <c:strRef>
              <c:f>データシート!$A$29</c:f>
              <c:strCache>
                <c:ptCount val="1"/>
                <c:pt idx="0">
                  <c:v>国民健康保険特別会計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1.5</c:v>
                </c:pt>
                <c:pt idx="2">
                  <c:v>#N/A</c:v>
                </c:pt>
                <c:pt idx="3">
                  <c:v>1.22</c:v>
                </c:pt>
                <c:pt idx="4">
                  <c:v>#N/A</c:v>
                </c:pt>
                <c:pt idx="5">
                  <c:v>0.51</c:v>
                </c:pt>
                <c:pt idx="6">
                  <c:v>#N/A</c:v>
                </c:pt>
                <c:pt idx="7">
                  <c:v>0.18</c:v>
                </c:pt>
                <c:pt idx="8">
                  <c:v>#N/A</c:v>
                </c:pt>
                <c:pt idx="9">
                  <c:v>0.02</c:v>
                </c:pt>
              </c:numCache>
            </c:numRef>
          </c:val>
          <c:extLst>
            <c:ext xmlns:c16="http://schemas.microsoft.com/office/drawing/2014/chart" uri="{C3380CC4-5D6E-409C-BE32-E72D297353CC}">
              <c16:uniqueId val="{00000002-B008-468D-99A1-2B382EE251DC}"/>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0.21</c:v>
                </c:pt>
                <c:pt idx="2">
                  <c:v>#N/A</c:v>
                </c:pt>
                <c:pt idx="3">
                  <c:v>0.1</c:v>
                </c:pt>
                <c:pt idx="4">
                  <c:v>#N/A</c:v>
                </c:pt>
                <c:pt idx="5">
                  <c:v>0.47</c:v>
                </c:pt>
                <c:pt idx="6">
                  <c:v>#N/A</c:v>
                </c:pt>
                <c:pt idx="7">
                  <c:v>0.5</c:v>
                </c:pt>
                <c:pt idx="8">
                  <c:v>#N/A</c:v>
                </c:pt>
                <c:pt idx="9">
                  <c:v>0.41</c:v>
                </c:pt>
              </c:numCache>
            </c:numRef>
          </c:val>
          <c:extLst>
            <c:ext xmlns:c16="http://schemas.microsoft.com/office/drawing/2014/chart" uri="{C3380CC4-5D6E-409C-BE32-E72D297353CC}">
              <c16:uniqueId val="{00000003-B008-468D-99A1-2B382EE251DC}"/>
            </c:ext>
          </c:extLst>
        </c:ser>
        <c:ser>
          <c:idx val="4"/>
          <c:order val="4"/>
          <c:tx>
            <c:strRef>
              <c:f>データシート!$A$31</c:f>
              <c:strCache>
                <c:ptCount val="1"/>
                <c:pt idx="0">
                  <c:v>工業団地事業特別会計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0.46</c:v>
                </c:pt>
              </c:numCache>
            </c:numRef>
          </c:val>
          <c:extLst>
            <c:ext xmlns:c16="http://schemas.microsoft.com/office/drawing/2014/chart" uri="{C3380CC4-5D6E-409C-BE32-E72D297353CC}">
              <c16:uniqueId val="{00000004-B008-468D-99A1-2B382EE251DC}"/>
            </c:ext>
          </c:extLst>
        </c:ser>
        <c:ser>
          <c:idx val="5"/>
          <c:order val="5"/>
          <c:tx>
            <c:strRef>
              <c:f>データシート!$A$32</c:f>
              <c:strCache>
                <c:ptCount val="1"/>
                <c:pt idx="0">
                  <c:v>宅地開発事業特別会計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1.18</c:v>
                </c:pt>
                <c:pt idx="2">
                  <c:v>#N/A</c:v>
                </c:pt>
                <c:pt idx="3">
                  <c:v>1.08</c:v>
                </c:pt>
                <c:pt idx="4">
                  <c:v>#N/A</c:v>
                </c:pt>
                <c:pt idx="5">
                  <c:v>0.99</c:v>
                </c:pt>
                <c:pt idx="6">
                  <c:v>#N/A</c:v>
                </c:pt>
                <c:pt idx="7">
                  <c:v>0.93</c:v>
                </c:pt>
                <c:pt idx="8">
                  <c:v>#N/A</c:v>
                </c:pt>
                <c:pt idx="9">
                  <c:v>0.85</c:v>
                </c:pt>
              </c:numCache>
            </c:numRef>
          </c:val>
          <c:extLst>
            <c:ext xmlns:c16="http://schemas.microsoft.com/office/drawing/2014/chart" uri="{C3380CC4-5D6E-409C-BE32-E72D297353CC}">
              <c16:uniqueId val="{00000005-B008-468D-99A1-2B382EE251DC}"/>
            </c:ext>
          </c:extLst>
        </c:ser>
        <c:ser>
          <c:idx val="6"/>
          <c:order val="6"/>
          <c:tx>
            <c:strRef>
              <c:f>データシート!$A$33</c:f>
              <c:strCache>
                <c:ptCount val="1"/>
                <c:pt idx="0">
                  <c:v>交通船事業会計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1.34</c:v>
                </c:pt>
                <c:pt idx="2">
                  <c:v>#N/A</c:v>
                </c:pt>
                <c:pt idx="3">
                  <c:v>1.3</c:v>
                </c:pt>
                <c:pt idx="4">
                  <c:v>#N/A</c:v>
                </c:pt>
                <c:pt idx="5">
                  <c:v>1.2</c:v>
                </c:pt>
                <c:pt idx="6">
                  <c:v>#N/A</c:v>
                </c:pt>
                <c:pt idx="7">
                  <c:v>1.1100000000000001</c:v>
                </c:pt>
                <c:pt idx="8">
                  <c:v>#N/A</c:v>
                </c:pt>
                <c:pt idx="9">
                  <c:v>1.03</c:v>
                </c:pt>
              </c:numCache>
            </c:numRef>
          </c:val>
          <c:extLst>
            <c:ext xmlns:c16="http://schemas.microsoft.com/office/drawing/2014/chart" uri="{C3380CC4-5D6E-409C-BE32-E72D297353CC}">
              <c16:uniqueId val="{00000006-B008-468D-99A1-2B382EE251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3.2</c:v>
                </c:pt>
                <c:pt idx="2">
                  <c:v>#N/A</c:v>
                </c:pt>
                <c:pt idx="3">
                  <c:v>0.78</c:v>
                </c:pt>
                <c:pt idx="4">
                  <c:v>#N/A</c:v>
                </c:pt>
                <c:pt idx="5">
                  <c:v>1.67</c:v>
                </c:pt>
                <c:pt idx="6">
                  <c:v>#N/A</c:v>
                </c:pt>
                <c:pt idx="7">
                  <c:v>0.85</c:v>
                </c:pt>
                <c:pt idx="8">
                  <c:v>#N/A</c:v>
                </c:pt>
                <c:pt idx="9">
                  <c:v>3.59</c:v>
                </c:pt>
              </c:numCache>
            </c:numRef>
          </c:val>
          <c:extLst>
            <c:ext xmlns:c16="http://schemas.microsoft.com/office/drawing/2014/chart" uri="{C3380CC4-5D6E-409C-BE32-E72D297353CC}">
              <c16:uniqueId val="{00000007-B008-468D-99A1-2B382EE251DC}"/>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3.23</c:v>
                </c:pt>
                <c:pt idx="2">
                  <c:v>#N/A</c:v>
                </c:pt>
                <c:pt idx="3">
                  <c:v>4.51</c:v>
                </c:pt>
                <c:pt idx="4">
                  <c:v>#N/A</c:v>
                </c:pt>
                <c:pt idx="5">
                  <c:v>5.48</c:v>
                </c:pt>
                <c:pt idx="6">
                  <c:v>#N/A</c:v>
                </c:pt>
                <c:pt idx="7">
                  <c:v>5.44</c:v>
                </c:pt>
                <c:pt idx="8">
                  <c:v>#N/A</c:v>
                </c:pt>
                <c:pt idx="9">
                  <c:v>5.58</c:v>
                </c:pt>
              </c:numCache>
            </c:numRef>
          </c:val>
          <c:extLst>
            <c:ext xmlns:c16="http://schemas.microsoft.com/office/drawing/2014/chart" uri="{C3380CC4-5D6E-409C-BE32-E72D297353CC}">
              <c16:uniqueId val="{00000008-B008-468D-99A1-2B382EE251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2.54</c:v>
                </c:pt>
                <c:pt idx="2">
                  <c:v>#N/A</c:v>
                </c:pt>
                <c:pt idx="3">
                  <c:v>3.65</c:v>
                </c:pt>
                <c:pt idx="4">
                  <c:v>#N/A</c:v>
                </c:pt>
                <c:pt idx="5">
                  <c:v>4.47</c:v>
                </c:pt>
                <c:pt idx="6">
                  <c:v>#N/A</c:v>
                </c:pt>
                <c:pt idx="7">
                  <c:v>5.47</c:v>
                </c:pt>
                <c:pt idx="8">
                  <c:v>#N/A</c:v>
                </c:pt>
                <c:pt idx="9">
                  <c:v>6.37</c:v>
                </c:pt>
              </c:numCache>
            </c:numRef>
          </c:val>
          <c:extLst>
            <c:ext xmlns:c16="http://schemas.microsoft.com/office/drawing/2014/chart" uri="{C3380CC4-5D6E-409C-BE32-E72D297353CC}">
              <c16:uniqueId val="{00000009-B008-468D-99A1-2B382EE251DC}"/>
            </c:ext>
          </c:extLst>
        </c:ser>
        <c:dLbls>
          <c:showLegendKey val="0"/>
          <c:showVal val="0"/>
          <c:showCatName val="0"/>
          <c:showSerName val="0"/>
          <c:showPercent val="0"/>
          <c:showBubbleSize val="0"/>
        </c:dLbls>
        <c:gapWidth val="150"/>
        <c:overlap val="100"/>
        <c:axId val="152394312"/>
        <c:axId val="308524320"/>
      </c:barChart>
      <c:catAx>
        <c:axId val="152394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8524320"/>
        <c:crosses val="autoZero"/>
        <c:auto val="1"/>
        <c:lblAlgn val="ctr"/>
        <c:lblOffset val="100"/>
        <c:tickLblSkip val="1"/>
        <c:tickMarkSkip val="1"/>
        <c:noMultiLvlLbl val="0"/>
      </c:catAx>
      <c:valAx>
        <c:axId val="308524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3943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73E-2"/>
          <c:y val="8.7976539589442848E-2"/>
          <c:w val="0.90356317136844178"/>
          <c:h val="0.63929618768328533"/>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2712</c:v>
                </c:pt>
                <c:pt idx="5">
                  <c:v>2742</c:v>
                </c:pt>
                <c:pt idx="8">
                  <c:v>2767</c:v>
                </c:pt>
                <c:pt idx="11">
                  <c:v>3031</c:v>
                </c:pt>
                <c:pt idx="14">
                  <c:v>3163</c:v>
                </c:pt>
              </c:numCache>
            </c:numRef>
          </c:val>
          <c:extLst>
            <c:ext xmlns:c16="http://schemas.microsoft.com/office/drawing/2014/chart" uri="{C3380CC4-5D6E-409C-BE32-E72D297353CC}">
              <c16:uniqueId val="{00000000-2462-4643-A70E-D1909D2285D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1-2462-4643-A70E-D1909D2285D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102</c:v>
                </c:pt>
                <c:pt idx="3">
                  <c:v>74</c:v>
                </c:pt>
                <c:pt idx="6">
                  <c:v>76</c:v>
                </c:pt>
                <c:pt idx="9">
                  <c:v>75</c:v>
                </c:pt>
                <c:pt idx="12">
                  <c:v>79</c:v>
                </c:pt>
              </c:numCache>
            </c:numRef>
          </c:val>
          <c:extLst>
            <c:ext xmlns:c16="http://schemas.microsoft.com/office/drawing/2014/chart" uri="{C3380CC4-5D6E-409C-BE32-E72D297353CC}">
              <c16:uniqueId val="{00000002-2462-4643-A70E-D1909D2285D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408</c:v>
                </c:pt>
                <c:pt idx="3">
                  <c:v>408</c:v>
                </c:pt>
                <c:pt idx="6">
                  <c:v>408</c:v>
                </c:pt>
                <c:pt idx="9">
                  <c:v>408</c:v>
                </c:pt>
                <c:pt idx="12">
                  <c:v>408</c:v>
                </c:pt>
              </c:numCache>
            </c:numRef>
          </c:val>
          <c:extLst>
            <c:ext xmlns:c16="http://schemas.microsoft.com/office/drawing/2014/chart" uri="{C3380CC4-5D6E-409C-BE32-E72D297353CC}">
              <c16:uniqueId val="{00000003-2462-4643-A70E-D1909D2285D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327</c:v>
                </c:pt>
                <c:pt idx="3">
                  <c:v>347</c:v>
                </c:pt>
                <c:pt idx="6">
                  <c:v>303</c:v>
                </c:pt>
                <c:pt idx="9">
                  <c:v>311</c:v>
                </c:pt>
                <c:pt idx="12">
                  <c:v>358</c:v>
                </c:pt>
              </c:numCache>
            </c:numRef>
          </c:val>
          <c:extLst>
            <c:ext xmlns:c16="http://schemas.microsoft.com/office/drawing/2014/chart" uri="{C3380CC4-5D6E-409C-BE32-E72D297353CC}">
              <c16:uniqueId val="{00000004-2462-4643-A70E-D1909D2285D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462-4643-A70E-D1909D2285D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462-4643-A70E-D1909D2285D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3111</c:v>
                </c:pt>
                <c:pt idx="3">
                  <c:v>3012</c:v>
                </c:pt>
                <c:pt idx="6">
                  <c:v>2821</c:v>
                </c:pt>
                <c:pt idx="9">
                  <c:v>3040</c:v>
                </c:pt>
                <c:pt idx="12">
                  <c:v>3096</c:v>
                </c:pt>
              </c:numCache>
            </c:numRef>
          </c:val>
          <c:extLst>
            <c:ext xmlns:c16="http://schemas.microsoft.com/office/drawing/2014/chart" uri="{C3380CC4-5D6E-409C-BE32-E72D297353CC}">
              <c16:uniqueId val="{00000007-2462-4643-A70E-D1909D2285D9}"/>
            </c:ext>
          </c:extLst>
        </c:ser>
        <c:dLbls>
          <c:showLegendKey val="0"/>
          <c:showVal val="0"/>
          <c:showCatName val="0"/>
          <c:showSerName val="0"/>
          <c:showPercent val="0"/>
          <c:showBubbleSize val="0"/>
        </c:dLbls>
        <c:gapWidth val="100"/>
        <c:overlap val="100"/>
        <c:axId val="308526672"/>
        <c:axId val="3085270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1237</c:v>
                </c:pt>
                <c:pt idx="2">
                  <c:v>#N/A</c:v>
                </c:pt>
                <c:pt idx="3">
                  <c:v>#N/A</c:v>
                </c:pt>
                <c:pt idx="4">
                  <c:v>1100</c:v>
                </c:pt>
                <c:pt idx="5">
                  <c:v>#N/A</c:v>
                </c:pt>
                <c:pt idx="6">
                  <c:v>#N/A</c:v>
                </c:pt>
                <c:pt idx="7">
                  <c:v>842</c:v>
                </c:pt>
                <c:pt idx="8">
                  <c:v>#N/A</c:v>
                </c:pt>
                <c:pt idx="9">
                  <c:v>#N/A</c:v>
                </c:pt>
                <c:pt idx="10">
                  <c:v>804</c:v>
                </c:pt>
                <c:pt idx="11">
                  <c:v>#N/A</c:v>
                </c:pt>
                <c:pt idx="12">
                  <c:v>#N/A</c:v>
                </c:pt>
                <c:pt idx="13">
                  <c:v>779</c:v>
                </c:pt>
                <c:pt idx="14">
                  <c:v>#N/A</c:v>
                </c:pt>
              </c:numCache>
            </c:numRef>
          </c:val>
          <c:smooth val="0"/>
          <c:extLst>
            <c:ext xmlns:c16="http://schemas.microsoft.com/office/drawing/2014/chart" uri="{C3380CC4-5D6E-409C-BE32-E72D297353CC}">
              <c16:uniqueId val="{00000008-2462-4643-A70E-D1909D2285D9}"/>
            </c:ext>
          </c:extLst>
        </c:ser>
        <c:dLbls>
          <c:showLegendKey val="0"/>
          <c:showVal val="0"/>
          <c:showCatName val="0"/>
          <c:showSerName val="0"/>
          <c:showPercent val="0"/>
          <c:showBubbleSize val="0"/>
        </c:dLbls>
        <c:marker val="1"/>
        <c:smooth val="0"/>
        <c:axId val="308526672"/>
        <c:axId val="308527064"/>
      </c:lineChart>
      <c:catAx>
        <c:axId val="308526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8527064"/>
        <c:crosses val="autoZero"/>
        <c:auto val="1"/>
        <c:lblAlgn val="ctr"/>
        <c:lblOffset val="100"/>
        <c:tickLblSkip val="1"/>
        <c:tickMarkSkip val="1"/>
        <c:noMultiLvlLbl val="0"/>
      </c:catAx>
      <c:valAx>
        <c:axId val="308527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8526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73"/>
          <c:h val="0.5891821277385538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24193</c:v>
                </c:pt>
                <c:pt idx="5">
                  <c:v>23720</c:v>
                </c:pt>
                <c:pt idx="8">
                  <c:v>25464</c:v>
                </c:pt>
                <c:pt idx="11">
                  <c:v>25977</c:v>
                </c:pt>
                <c:pt idx="14">
                  <c:v>25709</c:v>
                </c:pt>
              </c:numCache>
            </c:numRef>
          </c:val>
          <c:extLst>
            <c:ext xmlns:c16="http://schemas.microsoft.com/office/drawing/2014/chart" uri="{C3380CC4-5D6E-409C-BE32-E72D297353CC}">
              <c16:uniqueId val="{00000000-FE1C-41B7-AF46-6B04EB245B8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1054</c:v>
                </c:pt>
                <c:pt idx="5">
                  <c:v>1065</c:v>
                </c:pt>
                <c:pt idx="8">
                  <c:v>1138</c:v>
                </c:pt>
                <c:pt idx="11">
                  <c:v>1066</c:v>
                </c:pt>
                <c:pt idx="14">
                  <c:v>927</c:v>
                </c:pt>
              </c:numCache>
            </c:numRef>
          </c:val>
          <c:extLst>
            <c:ext xmlns:c16="http://schemas.microsoft.com/office/drawing/2014/chart" uri="{C3380CC4-5D6E-409C-BE32-E72D297353CC}">
              <c16:uniqueId val="{00000001-FE1C-41B7-AF46-6B04EB245B8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6946</c:v>
                </c:pt>
                <c:pt idx="5">
                  <c:v>8667</c:v>
                </c:pt>
                <c:pt idx="8">
                  <c:v>8915</c:v>
                </c:pt>
                <c:pt idx="11">
                  <c:v>10621</c:v>
                </c:pt>
                <c:pt idx="14">
                  <c:v>12289</c:v>
                </c:pt>
              </c:numCache>
            </c:numRef>
          </c:val>
          <c:extLst>
            <c:ext xmlns:c16="http://schemas.microsoft.com/office/drawing/2014/chart" uri="{C3380CC4-5D6E-409C-BE32-E72D297353CC}">
              <c16:uniqueId val="{00000002-FE1C-41B7-AF46-6B04EB245B8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E1C-41B7-AF46-6B04EB245B8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E1C-41B7-AF46-6B04EB245B8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23</c:v>
                </c:pt>
                <c:pt idx="3">
                  <c:v>22</c:v>
                </c:pt>
                <c:pt idx="6">
                  <c:v>21</c:v>
                </c:pt>
                <c:pt idx="9">
                  <c:v>20</c:v>
                </c:pt>
                <c:pt idx="12">
                  <c:v>18</c:v>
                </c:pt>
              </c:numCache>
            </c:numRef>
          </c:val>
          <c:extLst>
            <c:ext xmlns:c16="http://schemas.microsoft.com/office/drawing/2014/chart" uri="{C3380CC4-5D6E-409C-BE32-E72D297353CC}">
              <c16:uniqueId val="{00000005-FE1C-41B7-AF46-6B04EB245B8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4137</c:v>
                </c:pt>
                <c:pt idx="3">
                  <c:v>4290</c:v>
                </c:pt>
                <c:pt idx="6">
                  <c:v>3970</c:v>
                </c:pt>
                <c:pt idx="9">
                  <c:v>3728</c:v>
                </c:pt>
                <c:pt idx="12">
                  <c:v>3487</c:v>
                </c:pt>
              </c:numCache>
            </c:numRef>
          </c:val>
          <c:extLst>
            <c:ext xmlns:c16="http://schemas.microsoft.com/office/drawing/2014/chart" uri="{C3380CC4-5D6E-409C-BE32-E72D297353CC}">
              <c16:uniqueId val="{00000006-FE1C-41B7-AF46-6B04EB245B8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2680</c:v>
                </c:pt>
                <c:pt idx="3">
                  <c:v>2304</c:v>
                </c:pt>
                <c:pt idx="6">
                  <c:v>1924</c:v>
                </c:pt>
                <c:pt idx="9">
                  <c:v>1539</c:v>
                </c:pt>
                <c:pt idx="12">
                  <c:v>1149</c:v>
                </c:pt>
              </c:numCache>
            </c:numRef>
          </c:val>
          <c:extLst>
            <c:ext xmlns:c16="http://schemas.microsoft.com/office/drawing/2014/chart" uri="{C3380CC4-5D6E-409C-BE32-E72D297353CC}">
              <c16:uniqueId val="{00000007-FE1C-41B7-AF46-6B04EB245B8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4288</c:v>
                </c:pt>
                <c:pt idx="3">
                  <c:v>4217</c:v>
                </c:pt>
                <c:pt idx="6">
                  <c:v>3942</c:v>
                </c:pt>
                <c:pt idx="9">
                  <c:v>3786</c:v>
                </c:pt>
                <c:pt idx="12">
                  <c:v>3692</c:v>
                </c:pt>
              </c:numCache>
            </c:numRef>
          </c:val>
          <c:extLst>
            <c:ext xmlns:c16="http://schemas.microsoft.com/office/drawing/2014/chart" uri="{C3380CC4-5D6E-409C-BE32-E72D297353CC}">
              <c16:uniqueId val="{00000008-FE1C-41B7-AF46-6B04EB245B8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491</c:v>
                </c:pt>
                <c:pt idx="3">
                  <c:v>432</c:v>
                </c:pt>
                <c:pt idx="6">
                  <c:v>372</c:v>
                </c:pt>
                <c:pt idx="9">
                  <c:v>310</c:v>
                </c:pt>
                <c:pt idx="12">
                  <c:v>0</c:v>
                </c:pt>
              </c:numCache>
            </c:numRef>
          </c:val>
          <c:extLst>
            <c:ext xmlns:c16="http://schemas.microsoft.com/office/drawing/2014/chart" uri="{C3380CC4-5D6E-409C-BE32-E72D297353CC}">
              <c16:uniqueId val="{00000009-FE1C-41B7-AF46-6B04EB245B8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28836</c:v>
                </c:pt>
                <c:pt idx="3">
                  <c:v>28253</c:v>
                </c:pt>
                <c:pt idx="6">
                  <c:v>27856</c:v>
                </c:pt>
                <c:pt idx="9">
                  <c:v>29027</c:v>
                </c:pt>
                <c:pt idx="12">
                  <c:v>28720</c:v>
                </c:pt>
              </c:numCache>
            </c:numRef>
          </c:val>
          <c:extLst>
            <c:ext xmlns:c16="http://schemas.microsoft.com/office/drawing/2014/chart" uri="{C3380CC4-5D6E-409C-BE32-E72D297353CC}">
              <c16:uniqueId val="{0000000A-FE1C-41B7-AF46-6B04EB245B81}"/>
            </c:ext>
          </c:extLst>
        </c:ser>
        <c:dLbls>
          <c:showLegendKey val="0"/>
          <c:showVal val="0"/>
          <c:showCatName val="0"/>
          <c:showSerName val="0"/>
          <c:showPercent val="0"/>
          <c:showBubbleSize val="0"/>
        </c:dLbls>
        <c:gapWidth val="100"/>
        <c:overlap val="100"/>
        <c:axId val="308527456"/>
        <c:axId val="3116882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8261</c:v>
                </c:pt>
                <c:pt idx="2">
                  <c:v>#N/A</c:v>
                </c:pt>
                <c:pt idx="3">
                  <c:v>#N/A</c:v>
                </c:pt>
                <c:pt idx="4">
                  <c:v>6067</c:v>
                </c:pt>
                <c:pt idx="5">
                  <c:v>#N/A</c:v>
                </c:pt>
                <c:pt idx="6">
                  <c:v>#N/A</c:v>
                </c:pt>
                <c:pt idx="7">
                  <c:v>2568</c:v>
                </c:pt>
                <c:pt idx="8">
                  <c:v>#N/A</c:v>
                </c:pt>
                <c:pt idx="9">
                  <c:v>#N/A</c:v>
                </c:pt>
                <c:pt idx="10">
                  <c:v>744</c:v>
                </c:pt>
                <c:pt idx="11">
                  <c:v>#N/A</c:v>
                </c:pt>
                <c:pt idx="12">
                  <c:v>#N/A</c:v>
                </c:pt>
                <c:pt idx="13">
                  <c:v>0</c:v>
                </c:pt>
                <c:pt idx="14">
                  <c:v>#N/A</c:v>
                </c:pt>
              </c:numCache>
            </c:numRef>
          </c:val>
          <c:smooth val="0"/>
          <c:extLst>
            <c:ext xmlns:c16="http://schemas.microsoft.com/office/drawing/2014/chart" uri="{C3380CC4-5D6E-409C-BE32-E72D297353CC}">
              <c16:uniqueId val="{0000000B-FE1C-41B7-AF46-6B04EB245B81}"/>
            </c:ext>
          </c:extLst>
        </c:ser>
        <c:dLbls>
          <c:showLegendKey val="0"/>
          <c:showVal val="0"/>
          <c:showCatName val="0"/>
          <c:showSerName val="0"/>
          <c:showPercent val="0"/>
          <c:showBubbleSize val="0"/>
        </c:dLbls>
        <c:marker val="1"/>
        <c:smooth val="0"/>
        <c:axId val="308527456"/>
        <c:axId val="311688296"/>
      </c:lineChart>
      <c:catAx>
        <c:axId val="308527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11688296"/>
        <c:crosses val="autoZero"/>
        <c:auto val="1"/>
        <c:lblAlgn val="ctr"/>
        <c:lblOffset val="100"/>
        <c:tickLblSkip val="1"/>
        <c:tickMarkSkip val="1"/>
        <c:noMultiLvlLbl val="0"/>
      </c:catAx>
      <c:valAx>
        <c:axId val="311688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8527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{205E1E16-C803-4B83-B14A-96DE7E50C042}</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3FC7-4E0B-A2EB-EC9526B9CC0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{29E34A58-1D7D-44CE-96A5-2E8AC15C6E5E}</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3FC7-4E0B-A2EB-EC9526B9CC0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{4522FCE8-DF47-4708-B4E5-A8EE3A69C4EB}</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3FC7-4E0B-A2EB-EC9526B9CC0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{7DA38134-508E-4D99-811C-16357A203C1C}</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3FC7-4E0B-A2EB-EC9526B9CC0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{90E654AE-30C2-4636-B4A9-DCC7EC635F0C}</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3FC7-4E0B-A2EB-EC9526B9CC0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3FC7-4E0B-A2EB-EC9526B9CC00}"/>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{0CFC46E6-7999-49E2-BB27-79C0A7035512}</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3FC7-4E0B-A2EB-EC9526B9CC0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{A050B381-41AE-4BB6-878C-645B97EC5324}</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3FC7-4E0B-A2EB-EC9526B9CC0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{C9496B46-F53C-4DD6-AF8E-B2099A84E27B}</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3FC7-4E0B-A2EB-EC9526B9CC0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{604CA0A2-18B3-49D6-B1EC-DC42127DB9B2}</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3FC7-4E0B-A2EB-EC9526B9CC0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{06CAB27F-460D-4FA4-9685-030B812E237D}</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3FC7-4E0B-A2EB-EC9526B9CC0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3FC7-4E0B-A2EB-EC9526B9CC00}"/>
            </c:ext>
          </c:extLst>
        </c:ser>
        <c:dLbls>
          <c:showLegendKey val="0"/>
          <c:showVal val="0"/>
          <c:showCatName val="0"/>
          <c:showSerName val="0"/>
          <c:showPercent val="0"/>
          <c:showBubbleSize val="0"/>
        </c:dLbls>
        <c:axId val="320167664"/>
        <c:axId val="320168056"/>
      </c:scatterChart>
      <c:valAx>
        <c:axId val="32016766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0168056"/>
        <c:crosses val="autoZero"/>
        <c:crossBetween val="midCat"/>
      </c:valAx>
      <c:valAx>
        <c:axId val="32016805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201676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{40A8BF00-885B-4C7C-86BC-920D6CE14216}</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D757-4327-A28A-26F8CF0F1BA2}"/>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{60DA7549-D981-4E93-9217-C58A0CB4F6D9}</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D757-4327-A28A-26F8CF0F1BA2}"/>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{586107BC-4274-4286-9602-B43293B62F17}</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D757-4327-A28A-26F8CF0F1BA2}"/>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{CA967FE8-2E54-4D43-81BF-8F136B93CB8F}</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D757-4327-A28A-26F8CF0F1BA2}"/>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{9132DFE7-A973-4019-830E-4B65ED3A80D1}</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D757-4327-A28A-26F8CF0F1BA2}"/>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12.6</c:v>
                </c:pt>
                <c:pt idx="1">
                  <c:v>11.3</c:v>
                </c:pt>
                <c:pt idx="2">
                  <c:v>9.6999999999999993</c:v>
                </c:pt>
                <c:pt idx="3">
                  <c:v>8.5</c:v>
                </c:pt>
                <c:pt idx="4">
                  <c:v>7.5</c:v>
                </c:pt>
              </c:numCache>
            </c:numRef>
          </c:xVal>
          <c:yVal>
            <c:numRef>
              <c:f>公会計指標分析・財政指標組合せ分析表!$K$73:$O$73</c:f>
              <c:numCache>
                <c:formatCode>#,##0.0;"▲ "#,##0.0</c:formatCode>
                <c:ptCount val="5"/>
                <c:pt idx="0">
                  <c:v>74.900000000000006</c:v>
                </c:pt>
                <c:pt idx="1">
                  <c:v>56.5</c:v>
                </c:pt>
                <c:pt idx="2">
                  <c:v>24</c:v>
                </c:pt>
                <c:pt idx="3">
                  <c:v>7</c:v>
                </c:pt>
              </c:numCache>
            </c:numRef>
          </c:yVal>
          <c:smooth val="0"/>
          <c:extLst>
            <c:ext xmlns:c16="http://schemas.microsoft.com/office/drawing/2014/chart" uri="{C3380CC4-5D6E-409C-BE32-E72D297353CC}">
              <c16:uniqueId val="{00000005-D757-4327-A28A-26F8CF0F1BA2}"/>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{1F433FE3-4EBD-4CD0-9051-B57B71F9665A}</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D757-4327-A28A-26F8CF0F1BA2}"/>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{54DA1253-973A-4BD3-BB3B-4A2C085D665A}</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D757-4327-A28A-26F8CF0F1BA2}"/>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{DCF5F16F-C413-4849-BF26-3220FEE9FD49}</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D757-4327-A28A-26F8CF0F1BA2}"/>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{AAB0F867-E50B-440A-AECD-A8C0EB1EB2AF}</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D757-4327-A28A-26F8CF0F1BA2}"/>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{AA6E8CCA-65D2-4A12-88F5-A9651E890EC2}</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D757-4327-A28A-26F8CF0F1BA2}"/>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13.8</c:v>
                </c:pt>
                <c:pt idx="1">
                  <c:v>12.8</c:v>
                </c:pt>
                <c:pt idx="2">
                  <c:v>12</c:v>
                </c:pt>
                <c:pt idx="3">
                  <c:v>11.1</c:v>
                </c:pt>
                <c:pt idx="4">
                  <c:v>10.7</c:v>
                </c:pt>
              </c:numCache>
            </c:numRef>
          </c:xVal>
          <c:yVal>
            <c:numRef>
              <c:f>公会計指標分析・財政指標組合せ分析表!$K$77:$O$77</c:f>
              <c:numCache>
                <c:formatCode>#,##0.0;"▲ "#,##0.0</c:formatCode>
                <c:ptCount val="5"/>
                <c:pt idx="0">
                  <c:v>88.3</c:v>
                </c:pt>
                <c:pt idx="1">
                  <c:v>76.2</c:v>
                </c:pt>
                <c:pt idx="2">
                  <c:v>65.3</c:v>
                </c:pt>
                <c:pt idx="3">
                  <c:v>60.8</c:v>
                </c:pt>
                <c:pt idx="4">
                  <c:v>58.5</c:v>
                </c:pt>
              </c:numCache>
            </c:numRef>
          </c:yVal>
          <c:smooth val="0"/>
          <c:extLst>
            <c:ext xmlns:c16="http://schemas.microsoft.com/office/drawing/2014/chart" uri="{C3380CC4-5D6E-409C-BE32-E72D297353CC}">
              <c16:uniqueId val="{0000000B-D757-4327-A28A-26F8CF0F1BA2}"/>
            </c:ext>
          </c:extLst>
        </c:ser>
        <c:dLbls>
          <c:showLegendKey val="0"/>
          <c:showVal val="0"/>
          <c:showCatName val="0"/>
          <c:showSerName val="0"/>
          <c:showPercent val="0"/>
          <c:showBubbleSize val="0"/>
        </c:dLbls>
        <c:axId val="320168840"/>
        <c:axId val="320169232"/>
      </c:scatterChart>
      <c:valAx>
        <c:axId val="320168840"/>
        <c:scaling>
          <c:orientation val="minMax"/>
          <c:max val="14.299999999999999"/>
          <c:min val="8.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0169232"/>
        <c:crosses val="autoZero"/>
        <c:crossBetween val="midCat"/>
      </c:valAx>
      <c:valAx>
        <c:axId val="320169232"/>
        <c:scaling>
          <c:orientation val="minMax"/>
          <c:max val="102"/>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20168840"/>
        <c:crosses val="autoZero"/>
        <c:crossBetween val="midCat"/>
        <c:majorUnit val="12.7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長崎県平戸市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aseline="0">
              <a:solidFill>
                <a:sysClr val="windowText" lastClr="000000"/>
              </a:solidFill>
              <a:latin typeface="+mn-ea"/>
              <a:ea typeface="+mn-ea"/>
              <a:cs typeface="+mn-cs"/>
            </a:rPr>
            <a:t>　繰上償還額を控除した元利償還金の額は，市債借入額の抑制や補償金免除繰上償還の効果で減少傾向にあったものの、平成</a:t>
          </a:r>
          <a:r>
            <a:rPr lang="en-US" altLang="ja-JP" sz="1100" baseline="0">
              <a:solidFill>
                <a:sysClr val="windowText" lastClr="000000"/>
              </a:solidFill>
              <a:latin typeface="+mn-ea"/>
              <a:ea typeface="+mn-ea"/>
              <a:cs typeface="+mn-cs"/>
            </a:rPr>
            <a:t>26</a:t>
          </a:r>
          <a:r>
            <a:rPr lang="ja-JP" altLang="en-US" sz="1100" baseline="0">
              <a:solidFill>
                <a:sysClr val="windowText" lastClr="000000"/>
              </a:solidFill>
              <a:latin typeface="+mn-ea"/>
              <a:ea typeface="+mn-ea"/>
              <a:cs typeface="+mn-cs"/>
            </a:rPr>
            <a:t>年度から増加に転じている。平成</a:t>
          </a:r>
          <a:r>
            <a:rPr lang="en-US" altLang="ja-JP" sz="1100" baseline="0">
              <a:solidFill>
                <a:sysClr val="windowText" lastClr="000000"/>
              </a:solidFill>
              <a:latin typeface="+mn-ea"/>
              <a:ea typeface="+mn-ea"/>
              <a:cs typeface="+mn-cs"/>
            </a:rPr>
            <a:t>26</a:t>
          </a:r>
          <a:r>
            <a:rPr lang="ja-JP" altLang="en-US" sz="1100" baseline="0">
              <a:solidFill>
                <a:sysClr val="windowText" lastClr="000000"/>
              </a:solidFill>
              <a:latin typeface="+mn-ea"/>
              <a:ea typeface="+mn-ea"/>
              <a:cs typeface="+mn-cs"/>
            </a:rPr>
            <a:t>年度の大型建設事業に伴う地方債の償還が平成</a:t>
          </a:r>
          <a:r>
            <a:rPr lang="en-US" altLang="ja-JP" sz="1100" baseline="0">
              <a:solidFill>
                <a:sysClr val="windowText" lastClr="000000"/>
              </a:solidFill>
              <a:latin typeface="+mn-ea"/>
              <a:ea typeface="+mn-ea"/>
              <a:cs typeface="+mn-cs"/>
            </a:rPr>
            <a:t>28</a:t>
          </a:r>
          <a:r>
            <a:rPr lang="ja-JP" altLang="en-US" sz="1100" baseline="0">
              <a:solidFill>
                <a:sysClr val="windowText" lastClr="000000"/>
              </a:solidFill>
              <a:latin typeface="+mn-ea"/>
              <a:ea typeface="+mn-ea"/>
              <a:cs typeface="+mn-cs"/>
            </a:rPr>
            <a:t>年度から開始されるため引き続き元利償還金の増加が見込まれる。</a:t>
          </a:r>
          <a:endParaRPr lang="en-US" altLang="ja-JP" sz="1100" baseline="0">
            <a:solidFill>
              <a:sysClr val="windowText" lastClr="000000"/>
            </a:solidFill>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aseline="0">
              <a:solidFill>
                <a:sysClr val="windowText" lastClr="000000"/>
              </a:solidFill>
              <a:latin typeface="+mn-ea"/>
              <a:ea typeface="+mn-ea"/>
              <a:cs typeface="+mn-cs"/>
            </a:rPr>
            <a:t>　しかしながら、これまでの繰上償還により算入率の大きい臨時財政対策債や合併特例債等の残高の割合が増加し分子が減少したこと、地方消費税交付金や普通交付税の増により</a:t>
          </a:r>
          <a:r>
            <a:rPr lang="ja-JP" altLang="ja-JP" sz="1100">
              <a:solidFill>
                <a:sysClr val="windowText" lastClr="000000"/>
              </a:solidFill>
              <a:effectLst/>
              <a:latin typeface="+mn-ea"/>
              <a:ea typeface="+mn-ea"/>
              <a:cs typeface="+mn-cs"/>
            </a:rPr>
            <a:t>分母となる標準財政規模が増加</a:t>
          </a:r>
          <a:r>
            <a:rPr lang="ja-JP" altLang="en-US" sz="1100">
              <a:solidFill>
                <a:sysClr val="windowText" lastClr="000000"/>
              </a:solidFill>
              <a:effectLst/>
              <a:latin typeface="+mn-ea"/>
              <a:ea typeface="+mn-ea"/>
              <a:cs typeface="+mn-cs"/>
            </a:rPr>
            <a:t>したため実質公債費比率は前年度比</a:t>
          </a:r>
          <a:r>
            <a:rPr lang="en-US" altLang="ja-JP" sz="1100">
              <a:solidFill>
                <a:sysClr val="windowText" lastClr="000000"/>
              </a:solidFill>
              <a:effectLst/>
              <a:latin typeface="+mn-ea"/>
              <a:ea typeface="+mn-ea"/>
              <a:cs typeface="+mn-cs"/>
            </a:rPr>
            <a:t>1.0%</a:t>
          </a:r>
          <a:r>
            <a:rPr lang="ja-JP" altLang="en-US" sz="1100">
              <a:solidFill>
                <a:sysClr val="windowText" lastClr="000000"/>
              </a:solidFill>
              <a:effectLst/>
              <a:latin typeface="+mn-ea"/>
              <a:ea typeface="+mn-ea"/>
              <a:cs typeface="+mn-cs"/>
            </a:rPr>
            <a:t>の減少となった。</a:t>
          </a:r>
          <a:endParaRPr lang="ja-JP" altLang="ja-JP">
            <a:solidFill>
              <a:sysClr val="windowText" lastClr="000000"/>
            </a:solidFill>
            <a:effectLst/>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長崎県平戸市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en-US" altLang="ja-JP" sz="1100" b="0" i="0" baseline="0">
              <a:solidFill>
                <a:schemeClr val="dk1"/>
              </a:solidFill>
              <a:effectLst/>
              <a:latin typeface="+mn-ea"/>
              <a:ea typeface="+mn-ea"/>
              <a:cs typeface="+mn-cs"/>
            </a:rPr>
            <a:t>【</a:t>
          </a:r>
          <a:r>
            <a:rPr lang="ja-JP" altLang="en-US" sz="1100" b="0" i="0" baseline="0">
              <a:solidFill>
                <a:schemeClr val="dk1"/>
              </a:solidFill>
              <a:effectLst/>
              <a:latin typeface="+mn-ea"/>
              <a:ea typeface="+mn-ea"/>
              <a:cs typeface="+mn-cs"/>
            </a:rPr>
            <a:t>将来負担額の主な増減要素</a:t>
          </a:r>
          <a:r>
            <a:rPr lang="en-US" altLang="ja-JP" sz="1100" b="0" i="0" baseline="0">
              <a:solidFill>
                <a:schemeClr val="dk1"/>
              </a:solidFill>
              <a:effectLst/>
              <a:latin typeface="+mn-ea"/>
              <a:ea typeface="+mn-ea"/>
              <a:cs typeface="+mn-cs"/>
            </a:rPr>
            <a:t>】</a:t>
          </a:r>
        </a:p>
        <a:p>
          <a:pPr rtl="0" fontAlgn="base"/>
          <a:r>
            <a:rPr lang="ja-JP" altLang="en-US" sz="1100" b="0" i="0" baseline="0">
              <a:solidFill>
                <a:schemeClr val="dk1"/>
              </a:solidFill>
              <a:effectLst/>
              <a:latin typeface="+mn-ea"/>
              <a:ea typeface="+mn-ea"/>
              <a:cs typeface="+mn-cs"/>
            </a:rPr>
            <a:t>・地方債残高：任意の繰上償還による減</a:t>
          </a:r>
          <a:endParaRPr lang="en-US" altLang="ja-JP" sz="1100" b="0" i="0" baseline="0">
            <a:solidFill>
              <a:schemeClr val="dk1"/>
            </a:solidFill>
            <a:effectLst/>
            <a:latin typeface="+mn-ea"/>
            <a:ea typeface="+mn-ea"/>
            <a:cs typeface="+mn-cs"/>
          </a:endParaRPr>
        </a:p>
        <a:p>
          <a:pPr rtl="0" fontAlgn="base"/>
          <a:r>
            <a:rPr lang="ja-JP" altLang="en-US" sz="1100" b="0" i="0" baseline="0">
              <a:solidFill>
                <a:schemeClr val="dk1"/>
              </a:solidFill>
              <a:effectLst/>
              <a:latin typeface="+mn-ea"/>
              <a:ea typeface="+mn-ea"/>
              <a:cs typeface="+mn-cs"/>
            </a:rPr>
            <a:t>・債務負担行為に基づく支出予定額：繰上償還による融資償還助成金の皆減</a:t>
          </a:r>
          <a:endParaRPr lang="ja-JP" altLang="ja-JP" sz="1400">
            <a:effectLst/>
            <a:latin typeface="+mn-ea"/>
            <a:ea typeface="+mn-ea"/>
          </a:endParaRPr>
        </a:p>
        <a:p>
          <a:r>
            <a:rPr lang="ja-JP" altLang="en-US" sz="1100" b="0" i="0" baseline="0">
              <a:solidFill>
                <a:schemeClr val="dk1"/>
              </a:solidFill>
              <a:effectLst/>
              <a:latin typeface="+mn-ea"/>
              <a:ea typeface="+mn-ea"/>
              <a:cs typeface="+mn-cs"/>
            </a:rPr>
            <a:t>・組合等負担等見込額：北松北部環境組合の</a:t>
          </a:r>
          <a:r>
            <a:rPr lang="ja-JP" altLang="ja-JP" sz="1100" b="0" i="0" baseline="0">
              <a:solidFill>
                <a:schemeClr val="dk1"/>
              </a:solidFill>
              <a:effectLst/>
              <a:latin typeface="+mn-ea"/>
              <a:ea typeface="+mn-ea"/>
              <a:cs typeface="+mn-cs"/>
            </a:rPr>
            <a:t>地方債残高</a:t>
          </a:r>
          <a:r>
            <a:rPr lang="ja-JP" altLang="en-US" sz="1100" b="0" i="0" baseline="0">
              <a:solidFill>
                <a:schemeClr val="dk1"/>
              </a:solidFill>
              <a:effectLst/>
              <a:latin typeface="+mn-ea"/>
              <a:ea typeface="+mn-ea"/>
              <a:cs typeface="+mn-cs"/>
            </a:rPr>
            <a:t>減少に伴う減</a:t>
          </a:r>
          <a:endParaRPr lang="en-US" altLang="ja-JP" sz="1100" b="0" i="0" baseline="0">
            <a:solidFill>
              <a:schemeClr val="dk1"/>
            </a:solidFill>
            <a:effectLst/>
            <a:latin typeface="+mn-ea"/>
            <a:ea typeface="+mn-ea"/>
            <a:cs typeface="+mn-cs"/>
          </a:endParaRPr>
        </a:p>
        <a:p>
          <a:r>
            <a:rPr lang="ja-JP" altLang="en-US" sz="1100" b="0" i="0" baseline="0">
              <a:solidFill>
                <a:schemeClr val="dk1"/>
              </a:solidFill>
              <a:effectLst/>
              <a:latin typeface="+mn-ea"/>
              <a:ea typeface="+mn-ea"/>
              <a:cs typeface="+mn-cs"/>
            </a:rPr>
            <a:t>・退職手当負担見込額：定員適正化による職員数の減</a:t>
          </a:r>
          <a:endParaRPr lang="en-US" altLang="ja-JP" sz="1100" b="0" i="0" baseline="0">
            <a:solidFill>
              <a:schemeClr val="dk1"/>
            </a:solidFill>
            <a:effectLst/>
            <a:latin typeface="+mn-ea"/>
            <a:ea typeface="+mn-ea"/>
            <a:cs typeface="+mn-cs"/>
          </a:endParaRPr>
        </a:p>
        <a:p>
          <a:r>
            <a:rPr lang="ja-JP" altLang="en-US" sz="1100" b="0" i="0" baseline="0">
              <a:solidFill>
                <a:schemeClr val="dk1"/>
              </a:solidFill>
              <a:effectLst/>
              <a:latin typeface="+mn-ea"/>
              <a:ea typeface="+mn-ea"/>
              <a:cs typeface="+mn-cs"/>
            </a:rPr>
            <a:t>　上記理由により将来負担額が減少したこと、さらに「やらんば！平戸」応援基金等充当可財源が増加したことによって</a:t>
          </a:r>
          <a:r>
            <a:rPr lang="ja-JP" altLang="ja-JP" sz="1100" b="0" i="0" baseline="0">
              <a:solidFill>
                <a:schemeClr val="dk1"/>
              </a:solidFill>
              <a:effectLst/>
              <a:latin typeface="+mn-ea"/>
              <a:ea typeface="+mn-ea"/>
              <a:cs typeface="+mn-cs"/>
            </a:rPr>
            <a:t>、</a:t>
          </a:r>
          <a:r>
            <a:rPr lang="ja-JP" altLang="en-US" sz="1100" b="0" i="0" baseline="0">
              <a:solidFill>
                <a:schemeClr val="dk1"/>
              </a:solidFill>
              <a:effectLst/>
              <a:latin typeface="+mn-ea"/>
              <a:ea typeface="+mn-ea"/>
              <a:cs typeface="+mn-cs"/>
            </a:rPr>
            <a:t>分子がマイナスとなり将来負担比率は皆無となった。</a:t>
          </a:r>
          <a:endParaRPr lang="en-US" altLang="ja-JP" sz="1100" b="0" i="0" baseline="0">
            <a:solidFill>
              <a:schemeClr val="dk1"/>
            </a:solidFill>
            <a:effectLst/>
            <a:latin typeface="+mn-ea"/>
            <a:ea typeface="+mn-ea"/>
            <a:cs typeface="+mn-cs"/>
          </a:endParaRPr>
        </a:p>
        <a:p>
          <a:r>
            <a:rPr lang="ja-JP" altLang="en-US" sz="1100" b="0" i="0" baseline="0">
              <a:solidFill>
                <a:schemeClr val="dk1"/>
              </a:solidFill>
              <a:effectLst/>
              <a:latin typeface="+mn-ea"/>
              <a:ea typeface="+mn-ea"/>
              <a:cs typeface="+mn-cs"/>
            </a:rPr>
            <a:t>　しかしながら、地方債残高が</a:t>
          </a:r>
          <a:r>
            <a:rPr lang="ja-JP" altLang="ja-JP" sz="1100" b="0" i="0" baseline="0">
              <a:solidFill>
                <a:schemeClr val="dk1"/>
              </a:solidFill>
              <a:effectLst/>
              <a:latin typeface="+mn-ea"/>
              <a:ea typeface="+mn-ea"/>
              <a:cs typeface="+mn-cs"/>
            </a:rPr>
            <a:t>未だ将来への大きな負担となっているため、</a:t>
          </a:r>
          <a:r>
            <a:rPr lang="ja-JP" altLang="en-US" sz="1100" b="0" i="0" baseline="0">
              <a:solidFill>
                <a:schemeClr val="dk1"/>
              </a:solidFill>
              <a:effectLst/>
              <a:latin typeface="+mn-ea"/>
              <a:ea typeface="+mn-ea"/>
              <a:cs typeface="+mn-cs"/>
            </a:rPr>
            <a:t>算入率の高い地方債の発行や任意繰上償還を行うなど</a:t>
          </a:r>
          <a:r>
            <a:rPr lang="ja-JP" altLang="ja-JP" sz="1100" b="0" i="0" baseline="0">
              <a:solidFill>
                <a:schemeClr val="dk1"/>
              </a:solidFill>
              <a:effectLst/>
              <a:latin typeface="+mn-ea"/>
              <a:ea typeface="+mn-ea"/>
              <a:cs typeface="+mn-cs"/>
            </a:rPr>
            <a:t>引き続き財政の健全化を図り、将来負担比率を減少</a:t>
          </a:r>
          <a:r>
            <a:rPr lang="ja-JP" altLang="en-US" sz="1100" b="0" i="0" baseline="0">
              <a:solidFill>
                <a:schemeClr val="dk1"/>
              </a:solidFill>
              <a:effectLst/>
              <a:latin typeface="+mn-ea"/>
              <a:ea typeface="+mn-ea"/>
              <a:cs typeface="+mn-cs"/>
            </a:rPr>
            <a:t>に努める</a:t>
          </a:r>
          <a:r>
            <a:rPr lang="ja-JP" altLang="ja-JP" sz="1100" b="0" i="0" baseline="0">
              <a:solidFill>
                <a:schemeClr val="dk1"/>
              </a:solidFill>
              <a:effectLst/>
              <a:latin typeface="+mn-ea"/>
              <a:ea typeface="+mn-ea"/>
              <a:cs typeface="+mn-cs"/>
            </a:rPr>
            <a:t>。</a:t>
          </a:r>
          <a:endParaRPr lang="ja-JP" altLang="ja-JP" sz="1400">
            <a:effectLst/>
            <a:latin typeface="+mn-ea"/>
            <a:ea typeface="+mn-ea"/>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72</xdr:row>
      <xdr:rowOff>0</xdr:rowOff>
    </xdr:from>
    <xdr:to>
      <xdr:col>15</xdr:col>
      <xdr:colOff>0</xdr:colOff>
      <xdr:row>74</xdr:row>
      <xdr:rowOff>0</xdr:rowOff>
    </xdr:to>
    <xdr:sp macro="" textlink="">
      <xdr:nvSpPr>
        <xdr:cNvPr id="4" name="正方形/長方形 3"/>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長崎県平戸市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2" name="正方形/長方形 11"/>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33,216
33,094
235.08
28,899,704
28,268,491
495,059
13,788,930
28,720,385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0" name="正方形/長方形 19"/>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1" name="角丸四角形 20"/>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2" name="正方形/長方形 21"/>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3" name="正方形/長方形 22"/>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7" name="テキスト ボックス 2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8" name="テキスト ボックス 2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9" name="テキスト ボックス 2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0" name="テキスト ボックス 29"/>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1" name="正方形/長方形 3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2" name="正方形/長方形 3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3" name="正方形/長方形 3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4" name="正方形/長方形 3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5" name="正方形/長方形 3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6" name="正方形/長方形 3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7" name="正方形/長方形 3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8" name="正方形/長方形 3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9" name="正方形/長方形 3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0" name="正方形/長方形 3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1" name="正方形/長方形 40"/>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2" name="正方形/長方形 4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3" name="テキスト ボックス 42"/>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4" name="正方形/長方形 43"/>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5" name="正方形/長方形 4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6" name="正方形/長方形 4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7" name="正方形/長方形 4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8" name="正方形/長方形 4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9" name="正方形/長方形 4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0" name="正方形/長方形 4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1" name="正方形/長方形 5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2" name="正方形/長方形 5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3" name="正方形/長方形 5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4" name="正方形/長方形 5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5" name="正方形/長方形 54"/>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6" name="正方形/長方形 5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7" name="テキスト ボックス 56"/>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8" name="正方形/長方形 5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9" name="正方形/長方形 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0" name="正方形/長方形 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1" name="正方形/長方形 60"/>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2" name="正方形/長方形 61"/>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3" name="テキスト ボックス 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4" name="テキスト ボックス 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長崎県平戸市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33,216
33,094
235.08
28,899,704
28,268,491
495,059
13,788,930
28,720,385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長崎県平戸市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33,216
33,094
235.08
28,899,704
28,268,491
495,059
13,788,930
28,720,385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長崎県平戸市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33,216
33,094
235.08
28,899,704
28,268,491
495,059
13,788,930
28,720,385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en-US" altLang="ja-JP" sz="1100" b="0" i="0" baseline="0">
              <a:solidFill>
                <a:schemeClr val="dk1"/>
              </a:solidFill>
              <a:latin typeface="+mn-ea"/>
              <a:ea typeface="+mn-ea"/>
              <a:cs typeface="+mn-cs"/>
            </a:rPr>
            <a:t>  </a:t>
          </a:r>
          <a:r>
            <a:rPr lang="ja-JP" altLang="ja-JP" sz="1100" b="0" i="0" baseline="0">
              <a:solidFill>
                <a:schemeClr val="dk1"/>
              </a:solidFill>
              <a:latin typeface="+mn-ea"/>
              <a:ea typeface="+mn-ea"/>
              <a:cs typeface="+mn-cs"/>
            </a:rPr>
            <a:t>市内に大型事業所がなく、長引く景気低迷と人口減少により厳しい状況が続いているため、市税収入の増加が見込めず、交付税に大きく依存した財政構造である。このため財政基盤が弱く、類似団体、全国・長崎県平均より低い水準で推移している。</a:t>
          </a:r>
          <a:endParaRPr lang="ja-JP" altLang="ja-JP" sz="1100">
            <a:solidFill>
              <a:schemeClr val="dk1"/>
            </a:solidFill>
            <a:latin typeface="+mn-ea"/>
            <a:ea typeface="+mn-ea"/>
            <a:cs typeface="+mn-cs"/>
          </a:endParaRPr>
        </a:p>
        <a:p>
          <a:pPr rtl="0"/>
          <a:r>
            <a:rPr lang="ja-JP" altLang="ja-JP" sz="1100" b="0" i="0" baseline="0">
              <a:solidFill>
                <a:schemeClr val="dk1"/>
              </a:solidFill>
              <a:latin typeface="+mn-ea"/>
              <a:ea typeface="+mn-ea"/>
              <a:cs typeface="+mn-cs"/>
            </a:rPr>
            <a:t>　</a:t>
          </a:r>
          <a:r>
            <a:rPr lang="ja-JP" altLang="en-US" sz="1100" b="0" i="0" baseline="0">
              <a:solidFill>
                <a:schemeClr val="dk1"/>
              </a:solidFill>
              <a:latin typeface="+mn-ea"/>
              <a:ea typeface="+mn-ea"/>
              <a:cs typeface="+mn-cs"/>
            </a:rPr>
            <a:t>今後は、</a:t>
          </a:r>
          <a:r>
            <a:rPr lang="ja-JP" altLang="ja-JP" sz="1100" b="0" i="0" baseline="0">
              <a:solidFill>
                <a:schemeClr val="dk1"/>
              </a:solidFill>
              <a:latin typeface="+mn-ea"/>
              <a:ea typeface="+mn-ea"/>
              <a:cs typeface="+mn-cs"/>
            </a:rPr>
            <a:t>市税の徴収確保を図りながら、国・県補助金の活用など財源確保に努めるとともに、経常経費の削減による歳出抑制を行い、財政の健全化を図る。</a:t>
          </a:r>
          <a:endParaRPr lang="ja-JP" altLang="ja-JP" sz="1100">
            <a:solidFill>
              <a:schemeClr val="dk1"/>
            </a:solidFill>
            <a:latin typeface="+mn-ea"/>
            <a:ea typeface="+mn-ea"/>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165100</xdr:rowOff>
    </xdr:from>
    <xdr:to>
      <xdr:col>7</xdr:col>
      <xdr:colOff>152400</xdr:colOff>
      <xdr:row>44</xdr:row>
      <xdr:rowOff>165100</xdr:rowOff>
    </xdr:to>
    <xdr:cxnSp macro="">
      <xdr:nvCxnSpPr>
        <xdr:cNvPr id="68" name="直線コネクタ 67"/>
        <xdr:cNvCxnSpPr/>
      </xdr:nvCxnSpPr>
      <xdr:spPr>
        <a:xfrm>
          <a:off x="4114800" y="770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165100</xdr:rowOff>
    </xdr:from>
    <xdr:to>
      <xdr:col>6</xdr:col>
      <xdr:colOff>0</xdr:colOff>
      <xdr:row>44</xdr:row>
      <xdr:rowOff>165100</xdr:rowOff>
    </xdr:to>
    <xdr:cxnSp macro="">
      <xdr:nvCxnSpPr>
        <xdr:cNvPr id="71" name="直線コネクタ 70"/>
        <xdr:cNvCxnSpPr/>
      </xdr:nvCxnSpPr>
      <xdr:spPr>
        <a:xfrm>
          <a:off x="3225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3" name="テキスト ボックス 72"/>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165100</xdr:rowOff>
    </xdr:from>
    <xdr:to>
      <xdr:col>4</xdr:col>
      <xdr:colOff>482600</xdr:colOff>
      <xdr:row>44</xdr:row>
      <xdr:rowOff>165100</xdr:rowOff>
    </xdr:to>
    <xdr:cxnSp macro="">
      <xdr:nvCxnSpPr>
        <xdr:cNvPr id="74" name="直線コネクタ 73"/>
        <xdr:cNvCxnSpPr/>
      </xdr:nvCxnSpPr>
      <xdr:spPr>
        <a:xfrm>
          <a:off x="2336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144992</xdr:rowOff>
    </xdr:from>
    <xdr:to>
      <xdr:col>3</xdr:col>
      <xdr:colOff>279400</xdr:colOff>
      <xdr:row>44</xdr:row>
      <xdr:rowOff>165100</xdr:rowOff>
    </xdr:to>
    <xdr:cxnSp macro="">
      <xdr:nvCxnSpPr>
        <xdr:cNvPr id="77" name="直線コネクタ 76"/>
        <xdr:cNvCxnSpPr/>
      </xdr:nvCxnSpPr>
      <xdr:spPr>
        <a:xfrm>
          <a:off x="1447800" y="76887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114300</xdr:rowOff>
    </xdr:from>
    <xdr:to>
      <xdr:col>7</xdr:col>
      <xdr:colOff>203200</xdr:colOff>
      <xdr:row>45</xdr:row>
      <xdr:rowOff>44450</xdr:rowOff>
    </xdr:to>
    <xdr:sp macro="" textlink="">
      <xdr:nvSpPr>
        <xdr:cNvPr id="87" name="円/楕円 86"/>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10177</xdr:rowOff>
    </xdr:from>
    <xdr:ext cx="762000" cy="259045"/>
    <xdr:sp macro="" textlink="">
      <xdr:nvSpPr>
        <xdr:cNvPr id="88" name="財政力該当値テキスト"/>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114300</xdr:rowOff>
    </xdr:from>
    <xdr:to>
      <xdr:col>6</xdr:col>
      <xdr:colOff>50800</xdr:colOff>
      <xdr:row>45</xdr:row>
      <xdr:rowOff>44450</xdr:rowOff>
    </xdr:to>
    <xdr:sp macro="" textlink="">
      <xdr:nvSpPr>
        <xdr:cNvPr id="89" name="円/楕円 88"/>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29227</xdr:rowOff>
    </xdr:from>
    <xdr:ext cx="736600" cy="259045"/>
    <xdr:sp macro="" textlink="">
      <xdr:nvSpPr>
        <xdr:cNvPr id="90" name="テキスト ボックス 89"/>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114300</xdr:rowOff>
    </xdr:from>
    <xdr:to>
      <xdr:col>4</xdr:col>
      <xdr:colOff>533400</xdr:colOff>
      <xdr:row>45</xdr:row>
      <xdr:rowOff>44450</xdr:rowOff>
    </xdr:to>
    <xdr:sp macro="" textlink="">
      <xdr:nvSpPr>
        <xdr:cNvPr id="91" name="円/楕円 90"/>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29227</xdr:rowOff>
    </xdr:from>
    <xdr:ext cx="762000" cy="259045"/>
    <xdr:sp macro="" textlink="">
      <xdr:nvSpPr>
        <xdr:cNvPr id="92" name="テキスト ボックス 91"/>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114300</xdr:rowOff>
    </xdr:from>
    <xdr:to>
      <xdr:col>3</xdr:col>
      <xdr:colOff>330200</xdr:colOff>
      <xdr:row>45</xdr:row>
      <xdr:rowOff>44450</xdr:rowOff>
    </xdr:to>
    <xdr:sp macro="" textlink="">
      <xdr:nvSpPr>
        <xdr:cNvPr id="93" name="円/楕円 92"/>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29227</xdr:rowOff>
    </xdr:from>
    <xdr:ext cx="762000" cy="259045"/>
    <xdr:sp macro="" textlink="">
      <xdr:nvSpPr>
        <xdr:cNvPr id="94" name="テキスト ボックス 93"/>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94192</xdr:rowOff>
    </xdr:from>
    <xdr:to>
      <xdr:col>2</xdr:col>
      <xdr:colOff>127000</xdr:colOff>
      <xdr:row>45</xdr:row>
      <xdr:rowOff>24342</xdr:rowOff>
    </xdr:to>
    <xdr:sp macro="" textlink="">
      <xdr:nvSpPr>
        <xdr:cNvPr id="95" name="円/楕円 94"/>
        <xdr:cNvSpPr/>
      </xdr:nvSpPr>
      <xdr:spPr>
        <a:xfrm>
          <a:off x="1397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9119</xdr:rowOff>
    </xdr:from>
    <xdr:ext cx="762000" cy="259045"/>
    <xdr:sp macro="" textlink="">
      <xdr:nvSpPr>
        <xdr:cNvPr id="96" name="テキスト ボックス 95"/>
        <xdr:cNvSpPr txBox="1"/>
      </xdr:nvSpPr>
      <xdr:spPr>
        <a:xfrm>
          <a:off x="1066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ea"/>
              <a:ea typeface="+mn-ea"/>
              <a:cs typeface="+mn-cs"/>
            </a:rPr>
            <a:t>　Ｈ</a:t>
          </a:r>
          <a:r>
            <a:rPr lang="en-US" altLang="ja-JP" sz="1100" b="0" i="0" baseline="0">
              <a:solidFill>
                <a:schemeClr val="dk1"/>
              </a:solidFill>
              <a:latin typeface="+mn-ea"/>
              <a:ea typeface="+mn-ea"/>
              <a:cs typeface="+mn-cs"/>
            </a:rPr>
            <a:t>21</a:t>
          </a:r>
          <a:r>
            <a:rPr lang="ja-JP" altLang="ja-JP" sz="1100" b="0" i="0" baseline="0">
              <a:solidFill>
                <a:schemeClr val="dk1"/>
              </a:solidFill>
              <a:latin typeface="+mn-ea"/>
              <a:ea typeface="+mn-ea"/>
              <a:cs typeface="+mn-cs"/>
            </a:rPr>
            <a:t>年度</a:t>
          </a:r>
          <a:r>
            <a:rPr lang="ja-JP" altLang="en-US" sz="1100" b="0" i="0" baseline="0">
              <a:solidFill>
                <a:schemeClr val="dk1"/>
              </a:solidFill>
              <a:latin typeface="+mn-ea"/>
              <a:ea typeface="+mn-ea"/>
              <a:cs typeface="+mn-cs"/>
            </a:rPr>
            <a:t>以降</a:t>
          </a:r>
          <a:r>
            <a:rPr lang="ja-JP" altLang="ja-JP" sz="1100" b="0" i="0" baseline="0">
              <a:solidFill>
                <a:schemeClr val="dk1"/>
              </a:solidFill>
              <a:latin typeface="+mn-ea"/>
              <a:ea typeface="+mn-ea"/>
              <a:cs typeface="+mn-cs"/>
            </a:rPr>
            <a:t>類似団体の平均を下回っているものの依然高い状況にあり、財政構造の弾力性の確保のためには更なる改善が必要である。</a:t>
          </a:r>
          <a:endParaRPr lang="ja-JP" altLang="ja-JP" sz="1100">
            <a:solidFill>
              <a:schemeClr val="dk1"/>
            </a:solidFill>
            <a:latin typeface="+mn-ea"/>
            <a:ea typeface="+mn-ea"/>
            <a:cs typeface="+mn-cs"/>
          </a:endParaRPr>
        </a:p>
        <a:p>
          <a:pPr rtl="0"/>
          <a:r>
            <a:rPr lang="ja-JP" altLang="ja-JP" sz="1100" b="0" i="0" baseline="0">
              <a:solidFill>
                <a:schemeClr val="dk1"/>
              </a:solidFill>
              <a:latin typeface="+mn-ea"/>
              <a:ea typeface="+mn-ea"/>
              <a:cs typeface="+mn-cs"/>
            </a:rPr>
            <a:t>　今後は、市税等の徴収確保、歳出においては第二次定員適正化計画や行政改革推進計画、財政健全化計画（第</a:t>
          </a:r>
          <a:r>
            <a:rPr lang="en-US" altLang="ja-JP" sz="1100" b="0" i="0" baseline="0">
              <a:solidFill>
                <a:schemeClr val="dk1"/>
              </a:solidFill>
              <a:latin typeface="+mn-ea"/>
              <a:ea typeface="+mn-ea"/>
              <a:cs typeface="+mn-cs"/>
            </a:rPr>
            <a:t>2</a:t>
          </a:r>
          <a:r>
            <a:rPr lang="ja-JP" altLang="ja-JP" sz="1100" b="0" i="0" baseline="0">
              <a:solidFill>
                <a:schemeClr val="dk1"/>
              </a:solidFill>
              <a:latin typeface="+mn-ea"/>
              <a:ea typeface="+mn-ea"/>
              <a:cs typeface="+mn-cs"/>
            </a:rPr>
            <a:t>次計画）に基づいた人件費抑制、事務事業の見直し、繰上償還の実施など財源確保と経常経費の抑制に努める。</a:t>
          </a:r>
          <a:endParaRPr lang="ja-JP" altLang="ja-JP" sz="1100">
            <a:solidFill>
              <a:schemeClr val="dk1"/>
            </a:solidFill>
            <a:latin typeface="+mn-ea"/>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156633</xdr:rowOff>
    </xdr:from>
    <xdr:to>
      <xdr:col>7</xdr:col>
      <xdr:colOff>152400</xdr:colOff>
      <xdr:row>60</xdr:row>
      <xdr:rowOff>13335</xdr:rowOff>
    </xdr:to>
    <xdr:cxnSp macro="">
      <xdr:nvCxnSpPr>
        <xdr:cNvPr id="131" name="直線コネクタ 130"/>
        <xdr:cNvCxnSpPr/>
      </xdr:nvCxnSpPr>
      <xdr:spPr>
        <a:xfrm flipV="1">
          <a:off x="4114800" y="10272183"/>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154322</xdr:rowOff>
    </xdr:from>
    <xdr:ext cx="762000" cy="259045"/>
    <xdr:sp macro="" textlink="">
      <xdr:nvSpPr>
        <xdr:cNvPr id="132" name="財政構造の弾力性平均値テキスト"/>
        <xdr:cNvSpPr txBox="1"/>
      </xdr:nvSpPr>
      <xdr:spPr>
        <a:xfrm>
          <a:off x="5041900" y="10269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164677</xdr:rowOff>
    </xdr:from>
    <xdr:to>
      <xdr:col>6</xdr:col>
      <xdr:colOff>0</xdr:colOff>
      <xdr:row>60</xdr:row>
      <xdr:rowOff>13335</xdr:rowOff>
    </xdr:to>
    <xdr:cxnSp macro="">
      <xdr:nvCxnSpPr>
        <xdr:cNvPr id="134" name="直線コネクタ 133"/>
        <xdr:cNvCxnSpPr/>
      </xdr:nvCxnSpPr>
      <xdr:spPr>
        <a:xfrm>
          <a:off x="3225800" y="1028022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145432</xdr:rowOff>
    </xdr:from>
    <xdr:ext cx="736600" cy="259045"/>
    <xdr:sp macro="" textlink="">
      <xdr:nvSpPr>
        <xdr:cNvPr id="136" name="テキスト ボックス 135"/>
        <xdr:cNvSpPr txBox="1"/>
      </xdr:nvSpPr>
      <xdr:spPr>
        <a:xfrm>
          <a:off x="3733800" y="10432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164677</xdr:rowOff>
    </xdr:from>
    <xdr:to>
      <xdr:col>4</xdr:col>
      <xdr:colOff>482600</xdr:colOff>
      <xdr:row>60</xdr:row>
      <xdr:rowOff>73660</xdr:rowOff>
    </xdr:to>
    <xdr:cxnSp macro="">
      <xdr:nvCxnSpPr>
        <xdr:cNvPr id="137" name="直線コネクタ 136"/>
        <xdr:cNvCxnSpPr/>
      </xdr:nvCxnSpPr>
      <xdr:spPr>
        <a:xfrm flipV="1">
          <a:off x="2336800" y="1028022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89129</xdr:rowOff>
    </xdr:from>
    <xdr:ext cx="762000" cy="259045"/>
    <xdr:sp macro="" textlink="">
      <xdr:nvSpPr>
        <xdr:cNvPr id="139" name="テキスト ボックス 138"/>
        <xdr:cNvSpPr txBox="1"/>
      </xdr:nvSpPr>
      <xdr:spPr>
        <a:xfrm>
          <a:off x="2844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45508</xdr:rowOff>
    </xdr:from>
    <xdr:to>
      <xdr:col>3</xdr:col>
      <xdr:colOff>279400</xdr:colOff>
      <xdr:row>60</xdr:row>
      <xdr:rowOff>73660</xdr:rowOff>
    </xdr:to>
    <xdr:cxnSp macro="">
      <xdr:nvCxnSpPr>
        <xdr:cNvPr id="140" name="直線コネクタ 139"/>
        <xdr:cNvCxnSpPr/>
      </xdr:nvCxnSpPr>
      <xdr:spPr>
        <a:xfrm>
          <a:off x="1447800" y="10332508"/>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125323</xdr:rowOff>
    </xdr:from>
    <xdr:ext cx="762000" cy="259045"/>
    <xdr:sp macro="" textlink="">
      <xdr:nvSpPr>
        <xdr:cNvPr id="142" name="テキスト ボックス 141"/>
        <xdr:cNvSpPr txBox="1"/>
      </xdr:nvSpPr>
      <xdr:spPr>
        <a:xfrm>
          <a:off x="1955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101194</xdr:rowOff>
    </xdr:from>
    <xdr:ext cx="762000" cy="259045"/>
    <xdr:sp macro="" textlink="">
      <xdr:nvSpPr>
        <xdr:cNvPr id="144" name="テキスト ボックス 143"/>
        <xdr:cNvSpPr txBox="1"/>
      </xdr:nvSpPr>
      <xdr:spPr>
        <a:xfrm>
          <a:off x="1066800" y="1038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59</xdr:row>
      <xdr:rowOff>105833</xdr:rowOff>
    </xdr:from>
    <xdr:to>
      <xdr:col>7</xdr:col>
      <xdr:colOff>203200</xdr:colOff>
      <xdr:row>60</xdr:row>
      <xdr:rowOff>35983</xdr:rowOff>
    </xdr:to>
    <xdr:sp macro="" textlink="">
      <xdr:nvSpPr>
        <xdr:cNvPr id="150" name="円/楕円 149"/>
        <xdr:cNvSpPr/>
      </xdr:nvSpPr>
      <xdr:spPr>
        <a:xfrm>
          <a:off x="49022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122360</xdr:rowOff>
    </xdr:from>
    <xdr:ext cx="762000" cy="259045"/>
    <xdr:sp macro="" textlink="">
      <xdr:nvSpPr>
        <xdr:cNvPr id="151" name="財政構造の弾力性該当値テキスト"/>
        <xdr:cNvSpPr txBox="1"/>
      </xdr:nvSpPr>
      <xdr:spPr>
        <a:xfrm>
          <a:off x="5041900" y="1006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133985</xdr:rowOff>
    </xdr:from>
    <xdr:to>
      <xdr:col>6</xdr:col>
      <xdr:colOff>50800</xdr:colOff>
      <xdr:row>60</xdr:row>
      <xdr:rowOff>64135</xdr:rowOff>
    </xdr:to>
    <xdr:sp macro="" textlink="">
      <xdr:nvSpPr>
        <xdr:cNvPr id="152" name="円/楕円 151"/>
        <xdr:cNvSpPr/>
      </xdr:nvSpPr>
      <xdr:spPr>
        <a:xfrm>
          <a:off x="4064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74312</xdr:rowOff>
    </xdr:from>
    <xdr:ext cx="736600" cy="259045"/>
    <xdr:sp macro="" textlink="">
      <xdr:nvSpPr>
        <xdr:cNvPr id="153" name="テキスト ボックス 152"/>
        <xdr:cNvSpPr txBox="1"/>
      </xdr:nvSpPr>
      <xdr:spPr>
        <a:xfrm>
          <a:off x="3733800" y="10018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113877</xdr:rowOff>
    </xdr:from>
    <xdr:to>
      <xdr:col>4</xdr:col>
      <xdr:colOff>533400</xdr:colOff>
      <xdr:row>60</xdr:row>
      <xdr:rowOff>44027</xdr:rowOff>
    </xdr:to>
    <xdr:sp macro="" textlink="">
      <xdr:nvSpPr>
        <xdr:cNvPr id="154" name="円/楕円 153"/>
        <xdr:cNvSpPr/>
      </xdr:nvSpPr>
      <xdr:spPr>
        <a:xfrm>
          <a:off x="3175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54204</xdr:rowOff>
    </xdr:from>
    <xdr:ext cx="762000" cy="259045"/>
    <xdr:sp macro="" textlink="">
      <xdr:nvSpPr>
        <xdr:cNvPr id="155" name="テキスト ボックス 154"/>
        <xdr:cNvSpPr txBox="1"/>
      </xdr:nvSpPr>
      <xdr:spPr>
        <a:xfrm>
          <a:off x="2844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22860</xdr:rowOff>
    </xdr:from>
    <xdr:to>
      <xdr:col>3</xdr:col>
      <xdr:colOff>330200</xdr:colOff>
      <xdr:row>60</xdr:row>
      <xdr:rowOff>124460</xdr:rowOff>
    </xdr:to>
    <xdr:sp macro="" textlink="">
      <xdr:nvSpPr>
        <xdr:cNvPr id="156" name="円/楕円 155"/>
        <xdr:cNvSpPr/>
      </xdr:nvSpPr>
      <xdr:spPr>
        <a:xfrm>
          <a:off x="2286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134637</xdr:rowOff>
    </xdr:from>
    <xdr:ext cx="762000" cy="259045"/>
    <xdr:sp macro="" textlink="">
      <xdr:nvSpPr>
        <xdr:cNvPr id="157" name="テキスト ボックス 156"/>
        <xdr:cNvSpPr txBox="1"/>
      </xdr:nvSpPr>
      <xdr:spPr>
        <a:xfrm>
          <a:off x="1955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166158</xdr:rowOff>
    </xdr:from>
    <xdr:to>
      <xdr:col>2</xdr:col>
      <xdr:colOff>127000</xdr:colOff>
      <xdr:row>60</xdr:row>
      <xdr:rowOff>96308</xdr:rowOff>
    </xdr:to>
    <xdr:sp macro="" textlink="">
      <xdr:nvSpPr>
        <xdr:cNvPr id="158" name="円/楕円 157"/>
        <xdr:cNvSpPr/>
      </xdr:nvSpPr>
      <xdr:spPr>
        <a:xfrm>
          <a:off x="1397000" y="102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106485</xdr:rowOff>
    </xdr:from>
    <xdr:ext cx="762000" cy="259045"/>
    <xdr:sp macro="" textlink="">
      <xdr:nvSpPr>
        <xdr:cNvPr id="159" name="テキスト ボックス 158"/>
        <xdr:cNvSpPr txBox="1"/>
      </xdr:nvSpPr>
      <xdr:spPr>
        <a:xfrm>
          <a:off x="1066800" y="1005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[210,340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128,288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mn-lt"/>
              <a:ea typeface="+mn-ea"/>
              <a:cs typeface="+mn-cs"/>
            </a:rPr>
            <a:t>　類似団体平均に比べ高くなっているのは、本市の</a:t>
          </a:r>
          <a:r>
            <a:rPr lang="ja-JP" altLang="ja-JP" sz="1100" b="0" i="0" baseline="0">
              <a:solidFill>
                <a:schemeClr val="dk1"/>
              </a:solidFill>
              <a:latin typeface="+mn-lt"/>
              <a:ea typeface="+mn-ea"/>
              <a:cs typeface="+mn-cs"/>
            </a:rPr>
            <a:t>南北に縦長である</a:t>
          </a:r>
          <a:r>
            <a:rPr lang="ja-JP" altLang="en-US" sz="1100" b="0" i="0" baseline="0">
              <a:solidFill>
                <a:schemeClr val="dk1"/>
              </a:solidFill>
              <a:latin typeface="+mn-lt"/>
              <a:ea typeface="+mn-ea"/>
              <a:cs typeface="+mn-cs"/>
            </a:rPr>
            <a:t>地形や</a:t>
          </a:r>
          <a:r>
            <a:rPr lang="ja-JP" altLang="ja-JP" sz="1100" b="0" i="0" baseline="0">
              <a:solidFill>
                <a:schemeClr val="dk1"/>
              </a:solidFill>
              <a:latin typeface="+mn-lt"/>
              <a:ea typeface="+mn-ea"/>
              <a:cs typeface="+mn-cs"/>
            </a:rPr>
            <a:t>、有人離島</a:t>
          </a:r>
          <a:r>
            <a:rPr lang="ja-JP" altLang="en-US" sz="1100" b="0" i="0" baseline="0">
              <a:solidFill>
                <a:schemeClr val="dk1"/>
              </a:solidFill>
              <a:latin typeface="+mn-lt"/>
              <a:ea typeface="+mn-ea"/>
              <a:cs typeface="+mn-cs"/>
            </a:rPr>
            <a:t>を有するなどの地理的要因により行</a:t>
          </a:r>
          <a:r>
            <a:rPr lang="ja-JP" altLang="ja-JP" sz="1100" b="0" i="0" baseline="0">
              <a:solidFill>
                <a:schemeClr val="dk1"/>
              </a:solidFill>
              <a:latin typeface="+mn-lt"/>
              <a:ea typeface="+mn-ea"/>
              <a:cs typeface="+mn-cs"/>
            </a:rPr>
            <a:t>政機関（支所・出張所、教育関連施設、消防出張所等）</a:t>
          </a:r>
          <a:r>
            <a:rPr lang="ja-JP" altLang="en-US" sz="1100" b="0" i="0" baseline="0">
              <a:solidFill>
                <a:schemeClr val="dk1"/>
              </a:solidFill>
              <a:latin typeface="+mn-lt"/>
              <a:ea typeface="+mn-ea"/>
              <a:cs typeface="+mn-cs"/>
            </a:rPr>
            <a:t>を</a:t>
          </a:r>
          <a:r>
            <a:rPr lang="ja-JP" altLang="ja-JP" sz="1100" b="0" i="0" baseline="0">
              <a:solidFill>
                <a:schemeClr val="dk1"/>
              </a:solidFill>
              <a:latin typeface="+mn-lt"/>
              <a:ea typeface="+mn-ea"/>
              <a:cs typeface="+mn-cs"/>
            </a:rPr>
            <a:t>複数設置する必要があるため、</a:t>
          </a:r>
          <a:r>
            <a:rPr lang="ja-JP" altLang="en-US" sz="1100" b="0" i="0" baseline="0">
              <a:solidFill>
                <a:schemeClr val="dk1"/>
              </a:solidFill>
              <a:latin typeface="+mn-lt"/>
              <a:ea typeface="+mn-ea"/>
              <a:cs typeface="+mn-cs"/>
            </a:rPr>
            <a:t>職員数が多く人件費が高くなっていることに加え、ふるさと納税の推進による返礼品経費（物件費）の増加が主な要因となっている。</a:t>
          </a:r>
          <a:endParaRPr lang="ja-JP" altLang="ja-JP" sz="1100">
            <a:solidFill>
              <a:schemeClr val="dk1"/>
            </a:solidFill>
            <a:latin typeface="+mn-lt"/>
            <a:ea typeface="+mn-ea"/>
            <a:cs typeface="+mn-cs"/>
          </a:endParaRPr>
        </a:p>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Ｈ</a:t>
          </a:r>
          <a:r>
            <a:rPr lang="en-US" altLang="ja-JP" sz="1100" b="0" i="0" baseline="0">
              <a:solidFill>
                <a:schemeClr val="dk1"/>
              </a:solidFill>
              <a:latin typeface="+mn-lt"/>
              <a:ea typeface="+mn-ea"/>
              <a:cs typeface="+mn-cs"/>
            </a:rPr>
            <a:t>24</a:t>
          </a:r>
          <a:r>
            <a:rPr lang="ja-JP" altLang="ja-JP" sz="1100" b="0" i="0" baseline="0">
              <a:solidFill>
                <a:schemeClr val="dk1"/>
              </a:solidFill>
              <a:latin typeface="+mn-lt"/>
              <a:ea typeface="+mn-ea"/>
              <a:cs typeface="+mn-cs"/>
            </a:rPr>
            <a:t>年度に策定した第二次定員適正化計画をもとに、引き続き職員の適正配置に努め、施設や事業の民間委託等を検討しながら人件費を抑制していく必要がある。</a:t>
          </a:r>
          <a:endParaRPr lang="ja-JP" altLang="ja-JP" sz="110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64798</xdr:rowOff>
    </xdr:from>
    <xdr:to>
      <xdr:col>7</xdr:col>
      <xdr:colOff>152400</xdr:colOff>
      <xdr:row>85</xdr:row>
      <xdr:rowOff>114919</xdr:rowOff>
    </xdr:to>
    <xdr:cxnSp macro="">
      <xdr:nvCxnSpPr>
        <xdr:cNvPr id="194" name="直線コネクタ 193"/>
        <xdr:cNvCxnSpPr/>
      </xdr:nvCxnSpPr>
      <xdr:spPr>
        <a:xfrm>
          <a:off x="4114800" y="14466598"/>
          <a:ext cx="838200" cy="22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166543</xdr:rowOff>
    </xdr:from>
    <xdr:ext cx="762000" cy="259045"/>
    <xdr:sp macro="" textlink="">
      <xdr:nvSpPr>
        <xdr:cNvPr id="195" name="人件費・物件費等の状況平均値テキスト"/>
        <xdr:cNvSpPr txBox="1"/>
      </xdr:nvSpPr>
      <xdr:spPr>
        <a:xfrm>
          <a:off x="5041900" y="14053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127639</xdr:rowOff>
    </xdr:from>
    <xdr:to>
      <xdr:col>6</xdr:col>
      <xdr:colOff>0</xdr:colOff>
      <xdr:row>84</xdr:row>
      <xdr:rowOff>64798</xdr:rowOff>
    </xdr:to>
    <xdr:cxnSp macro="">
      <xdr:nvCxnSpPr>
        <xdr:cNvPr id="197" name="直線コネクタ 196"/>
        <xdr:cNvCxnSpPr/>
      </xdr:nvCxnSpPr>
      <xdr:spPr>
        <a:xfrm>
          <a:off x="3225800" y="14357989"/>
          <a:ext cx="889000" cy="10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50826</xdr:rowOff>
    </xdr:from>
    <xdr:ext cx="736600" cy="259045"/>
    <xdr:sp macro="" textlink="">
      <xdr:nvSpPr>
        <xdr:cNvPr id="199" name="テキスト ボックス 198"/>
        <xdr:cNvSpPr txBox="1"/>
      </xdr:nvSpPr>
      <xdr:spPr>
        <a:xfrm>
          <a:off x="3733800" y="13938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127639</xdr:rowOff>
    </xdr:from>
    <xdr:to>
      <xdr:col>4</xdr:col>
      <xdr:colOff>482600</xdr:colOff>
      <xdr:row>83</xdr:row>
      <xdr:rowOff>132770</xdr:rowOff>
    </xdr:to>
    <xdr:cxnSp macro="">
      <xdr:nvCxnSpPr>
        <xdr:cNvPr id="200" name="直線コネクタ 199"/>
        <xdr:cNvCxnSpPr/>
      </xdr:nvCxnSpPr>
      <xdr:spPr>
        <a:xfrm flipV="1">
          <a:off x="2336800" y="14357989"/>
          <a:ext cx="889000" cy="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12926</xdr:rowOff>
    </xdr:from>
    <xdr:ext cx="762000" cy="259045"/>
    <xdr:sp macro="" textlink="">
      <xdr:nvSpPr>
        <xdr:cNvPr id="202" name="テキスト ボックス 201"/>
        <xdr:cNvSpPr txBox="1"/>
      </xdr:nvSpPr>
      <xdr:spPr>
        <a:xfrm>
          <a:off x="2844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132770</xdr:rowOff>
    </xdr:from>
    <xdr:to>
      <xdr:col>3</xdr:col>
      <xdr:colOff>279400</xdr:colOff>
      <xdr:row>83</xdr:row>
      <xdr:rowOff>164655</xdr:rowOff>
    </xdr:to>
    <xdr:cxnSp macro="">
      <xdr:nvCxnSpPr>
        <xdr:cNvPr id="203" name="直線コネクタ 202"/>
        <xdr:cNvCxnSpPr/>
      </xdr:nvCxnSpPr>
      <xdr:spPr>
        <a:xfrm flipV="1">
          <a:off x="1447800" y="14363120"/>
          <a:ext cx="889000" cy="3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27886</xdr:rowOff>
    </xdr:from>
    <xdr:ext cx="762000" cy="259045"/>
    <xdr:sp macro="" textlink="">
      <xdr:nvSpPr>
        <xdr:cNvPr id="205" name="テキスト ボックス 204"/>
        <xdr:cNvSpPr txBox="1"/>
      </xdr:nvSpPr>
      <xdr:spPr>
        <a:xfrm>
          <a:off x="1955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89740</xdr:rowOff>
    </xdr:from>
    <xdr:ext cx="762000" cy="259045"/>
    <xdr:sp macro="" textlink="">
      <xdr:nvSpPr>
        <xdr:cNvPr id="207" name="テキスト ボックス 206"/>
        <xdr:cNvSpPr txBox="1"/>
      </xdr:nvSpPr>
      <xdr:spPr>
        <a:xfrm>
          <a:off x="1066800" y="1397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64119</xdr:rowOff>
    </xdr:from>
    <xdr:to>
      <xdr:col>7</xdr:col>
      <xdr:colOff>203200</xdr:colOff>
      <xdr:row>85</xdr:row>
      <xdr:rowOff>165719</xdr:rowOff>
    </xdr:to>
    <xdr:sp macro="" textlink="">
      <xdr:nvSpPr>
        <xdr:cNvPr id="213" name="円/楕円 212"/>
        <xdr:cNvSpPr/>
      </xdr:nvSpPr>
      <xdr:spPr>
        <a:xfrm>
          <a:off x="4902200" y="1463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36196</xdr:rowOff>
    </xdr:from>
    <xdr:ext cx="762000" cy="259045"/>
    <xdr:sp macro="" textlink="">
      <xdr:nvSpPr>
        <xdr:cNvPr id="214" name="人件費・物件費等の状況該当値テキスト"/>
        <xdr:cNvSpPr txBox="1"/>
      </xdr:nvSpPr>
      <xdr:spPr>
        <a:xfrm>
          <a:off x="5041900" y="1460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210,340</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13998</xdr:rowOff>
    </xdr:from>
    <xdr:to>
      <xdr:col>6</xdr:col>
      <xdr:colOff>50800</xdr:colOff>
      <xdr:row>84</xdr:row>
      <xdr:rowOff>115598</xdr:rowOff>
    </xdr:to>
    <xdr:sp macro="" textlink="">
      <xdr:nvSpPr>
        <xdr:cNvPr id="215" name="円/楕円 214"/>
        <xdr:cNvSpPr/>
      </xdr:nvSpPr>
      <xdr:spPr>
        <a:xfrm>
          <a:off x="4064000" y="1441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100375</xdr:rowOff>
    </xdr:from>
    <xdr:ext cx="736600" cy="259045"/>
    <xdr:sp macro="" textlink="">
      <xdr:nvSpPr>
        <xdr:cNvPr id="216" name="テキスト ボックス 215"/>
        <xdr:cNvSpPr txBox="1"/>
      </xdr:nvSpPr>
      <xdr:spPr>
        <a:xfrm>
          <a:off x="3733800" y="14502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182,793</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76839</xdr:rowOff>
    </xdr:from>
    <xdr:to>
      <xdr:col>4</xdr:col>
      <xdr:colOff>533400</xdr:colOff>
      <xdr:row>84</xdr:row>
      <xdr:rowOff>6989</xdr:rowOff>
    </xdr:to>
    <xdr:sp macro="" textlink="">
      <xdr:nvSpPr>
        <xdr:cNvPr id="217" name="円/楕円 216"/>
        <xdr:cNvSpPr/>
      </xdr:nvSpPr>
      <xdr:spPr>
        <a:xfrm>
          <a:off x="3175000" y="1430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163216</xdr:rowOff>
    </xdr:from>
    <xdr:ext cx="762000" cy="259045"/>
    <xdr:sp macro="" textlink="">
      <xdr:nvSpPr>
        <xdr:cNvPr id="218" name="テキスト ボックス 217"/>
        <xdr:cNvSpPr txBox="1"/>
      </xdr:nvSpPr>
      <xdr:spPr>
        <a:xfrm>
          <a:off x="2844800" y="14393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169,290</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81970</xdr:rowOff>
    </xdr:from>
    <xdr:to>
      <xdr:col>3</xdr:col>
      <xdr:colOff>330200</xdr:colOff>
      <xdr:row>84</xdr:row>
      <xdr:rowOff>12120</xdr:rowOff>
    </xdr:to>
    <xdr:sp macro="" textlink="">
      <xdr:nvSpPr>
        <xdr:cNvPr id="219" name="円/楕円 218"/>
        <xdr:cNvSpPr/>
      </xdr:nvSpPr>
      <xdr:spPr>
        <a:xfrm>
          <a:off x="2286000" y="1431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168347</xdr:rowOff>
    </xdr:from>
    <xdr:ext cx="762000" cy="259045"/>
    <xdr:sp macro="" textlink="">
      <xdr:nvSpPr>
        <xdr:cNvPr id="220" name="テキスト ボックス 219"/>
        <xdr:cNvSpPr txBox="1"/>
      </xdr:nvSpPr>
      <xdr:spPr>
        <a:xfrm>
          <a:off x="1955800" y="143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169,928</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113855</xdr:rowOff>
    </xdr:from>
    <xdr:to>
      <xdr:col>2</xdr:col>
      <xdr:colOff>127000</xdr:colOff>
      <xdr:row>84</xdr:row>
      <xdr:rowOff>44005</xdr:rowOff>
    </xdr:to>
    <xdr:sp macro="" textlink="">
      <xdr:nvSpPr>
        <xdr:cNvPr id="221" name="円/楕円 220"/>
        <xdr:cNvSpPr/>
      </xdr:nvSpPr>
      <xdr:spPr>
        <a:xfrm>
          <a:off x="1397000" y="1434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28782</xdr:rowOff>
    </xdr:from>
    <xdr:ext cx="762000" cy="259045"/>
    <xdr:sp macro="" textlink="">
      <xdr:nvSpPr>
        <xdr:cNvPr id="222" name="テキスト ボックス 221"/>
        <xdr:cNvSpPr txBox="1"/>
      </xdr:nvSpPr>
      <xdr:spPr>
        <a:xfrm>
          <a:off x="1066800" y="1443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173,892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類似団体平均とほぼ同等で推移している。</a:t>
          </a:r>
          <a:r>
            <a:rPr kumimoji="1" lang="ja-JP" altLang="ja-JP" sz="1100">
              <a:solidFill>
                <a:schemeClr val="dk1"/>
              </a:solidFill>
              <a:latin typeface="+mn-lt"/>
              <a:ea typeface="+mn-ea"/>
              <a:cs typeface="+mn-cs"/>
            </a:rPr>
            <a:t>今後も本市の財政状況及び類似団体等の状況を踏まえながら、給与の適正化に努める。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113792</xdr:rowOff>
    </xdr:from>
    <xdr:to>
      <xdr:col>24</xdr:col>
      <xdr:colOff>558800</xdr:colOff>
      <xdr:row>85</xdr:row>
      <xdr:rowOff>157226</xdr:rowOff>
    </xdr:to>
    <xdr:cxnSp macro="">
      <xdr:nvCxnSpPr>
        <xdr:cNvPr id="254" name="直線コネクタ 253"/>
        <xdr:cNvCxnSpPr/>
      </xdr:nvCxnSpPr>
      <xdr:spPr>
        <a:xfrm flipV="1">
          <a:off x="16179800" y="1468704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88155</xdr:rowOff>
    </xdr:from>
    <xdr:ext cx="762000" cy="259045"/>
    <xdr:sp macro="" textlink="">
      <xdr:nvSpPr>
        <xdr:cNvPr id="255" name="給与水準   （国との比較）平均値テキスト"/>
        <xdr:cNvSpPr txBox="1"/>
      </xdr:nvSpPr>
      <xdr:spPr>
        <a:xfrm>
          <a:off x="17106900" y="1466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157226</xdr:rowOff>
    </xdr:from>
    <xdr:to>
      <xdr:col>23</xdr:col>
      <xdr:colOff>406400</xdr:colOff>
      <xdr:row>86</xdr:row>
      <xdr:rowOff>43687</xdr:rowOff>
    </xdr:to>
    <xdr:cxnSp macro="">
      <xdr:nvCxnSpPr>
        <xdr:cNvPr id="257" name="直線コネクタ 256"/>
        <xdr:cNvCxnSpPr/>
      </xdr:nvCxnSpPr>
      <xdr:spPr>
        <a:xfrm flipV="1">
          <a:off x="15290800" y="14730476"/>
          <a:ext cx="889000" cy="5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17797</xdr:rowOff>
    </xdr:from>
    <xdr:ext cx="736600" cy="259045"/>
    <xdr:sp macro="" textlink="">
      <xdr:nvSpPr>
        <xdr:cNvPr id="259" name="テキスト ボックス 258"/>
        <xdr:cNvSpPr txBox="1"/>
      </xdr:nvSpPr>
      <xdr:spPr>
        <a:xfrm>
          <a:off x="15798800" y="1441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43687</xdr:rowOff>
    </xdr:from>
    <xdr:to>
      <xdr:col>22</xdr:col>
      <xdr:colOff>203200</xdr:colOff>
      <xdr:row>88</xdr:row>
      <xdr:rowOff>67563</xdr:rowOff>
    </xdr:to>
    <xdr:cxnSp macro="">
      <xdr:nvCxnSpPr>
        <xdr:cNvPr id="260" name="直線コネクタ 259"/>
        <xdr:cNvCxnSpPr/>
      </xdr:nvCxnSpPr>
      <xdr:spPr>
        <a:xfrm flipV="1">
          <a:off x="14401800" y="14788387"/>
          <a:ext cx="889000" cy="36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8145</xdr:rowOff>
    </xdr:from>
    <xdr:ext cx="762000" cy="259045"/>
    <xdr:sp macro="" textlink="">
      <xdr:nvSpPr>
        <xdr:cNvPr id="262" name="テキスト ボックス 261"/>
        <xdr:cNvSpPr txBox="1"/>
      </xdr:nvSpPr>
      <xdr:spPr>
        <a:xfrm>
          <a:off x="14909800" y="1440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67563</xdr:rowOff>
    </xdr:from>
    <xdr:to>
      <xdr:col>21</xdr:col>
      <xdr:colOff>0</xdr:colOff>
      <xdr:row>88</xdr:row>
      <xdr:rowOff>106172</xdr:rowOff>
    </xdr:to>
    <xdr:cxnSp macro="">
      <xdr:nvCxnSpPr>
        <xdr:cNvPr id="263" name="直線コネクタ 262"/>
        <xdr:cNvCxnSpPr/>
      </xdr:nvCxnSpPr>
      <xdr:spPr>
        <a:xfrm flipV="1">
          <a:off x="13512800" y="15155163"/>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41673</xdr:rowOff>
    </xdr:from>
    <xdr:ext cx="762000" cy="259045"/>
    <xdr:sp macro="" textlink="">
      <xdr:nvSpPr>
        <xdr:cNvPr id="265" name="テキスト ボックス 264"/>
        <xdr:cNvSpPr txBox="1"/>
      </xdr:nvSpPr>
      <xdr:spPr>
        <a:xfrm>
          <a:off x="14020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46499</xdr:rowOff>
    </xdr:from>
    <xdr:ext cx="762000" cy="259045"/>
    <xdr:sp macro="" textlink="">
      <xdr:nvSpPr>
        <xdr:cNvPr id="267" name="テキスト ボックス 266"/>
        <xdr:cNvSpPr txBox="1"/>
      </xdr:nvSpPr>
      <xdr:spPr>
        <a:xfrm>
          <a:off x="13131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62992</xdr:rowOff>
    </xdr:from>
    <xdr:to>
      <xdr:col>24</xdr:col>
      <xdr:colOff>609600</xdr:colOff>
      <xdr:row>85</xdr:row>
      <xdr:rowOff>164592</xdr:rowOff>
    </xdr:to>
    <xdr:sp macro="" textlink="">
      <xdr:nvSpPr>
        <xdr:cNvPr id="273" name="円/楕円 272"/>
        <xdr:cNvSpPr/>
      </xdr:nvSpPr>
      <xdr:spPr>
        <a:xfrm>
          <a:off x="16967200" y="1463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79519</xdr:rowOff>
    </xdr:from>
    <xdr:ext cx="762000" cy="259045"/>
    <xdr:sp macro="" textlink="">
      <xdr:nvSpPr>
        <xdr:cNvPr id="274" name="給与水準   （国との比較）該当値テキスト"/>
        <xdr:cNvSpPr txBox="1"/>
      </xdr:nvSpPr>
      <xdr:spPr>
        <a:xfrm>
          <a:off x="17106900" y="1448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106426</xdr:rowOff>
    </xdr:from>
    <xdr:to>
      <xdr:col>23</xdr:col>
      <xdr:colOff>457200</xdr:colOff>
      <xdr:row>86</xdr:row>
      <xdr:rowOff>36576</xdr:rowOff>
    </xdr:to>
    <xdr:sp macro="" textlink="">
      <xdr:nvSpPr>
        <xdr:cNvPr id="275" name="円/楕円 274"/>
        <xdr:cNvSpPr/>
      </xdr:nvSpPr>
      <xdr:spPr>
        <a:xfrm>
          <a:off x="16129000" y="146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21353</xdr:rowOff>
    </xdr:from>
    <xdr:ext cx="736600" cy="259045"/>
    <xdr:sp macro="" textlink="">
      <xdr:nvSpPr>
        <xdr:cNvPr id="276" name="テキスト ボックス 275"/>
        <xdr:cNvSpPr txBox="1"/>
      </xdr:nvSpPr>
      <xdr:spPr>
        <a:xfrm>
          <a:off x="15798800" y="1476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164337</xdr:rowOff>
    </xdr:from>
    <xdr:to>
      <xdr:col>22</xdr:col>
      <xdr:colOff>254000</xdr:colOff>
      <xdr:row>86</xdr:row>
      <xdr:rowOff>94487</xdr:rowOff>
    </xdr:to>
    <xdr:sp macro="" textlink="">
      <xdr:nvSpPr>
        <xdr:cNvPr id="277" name="円/楕円 276"/>
        <xdr:cNvSpPr/>
      </xdr:nvSpPr>
      <xdr:spPr>
        <a:xfrm>
          <a:off x="15240000" y="1473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79264</xdr:rowOff>
    </xdr:from>
    <xdr:ext cx="762000" cy="259045"/>
    <xdr:sp macro="" textlink="">
      <xdr:nvSpPr>
        <xdr:cNvPr id="278" name="テキスト ボックス 277"/>
        <xdr:cNvSpPr txBox="1"/>
      </xdr:nvSpPr>
      <xdr:spPr>
        <a:xfrm>
          <a:off x="14909800" y="1482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16763</xdr:rowOff>
    </xdr:from>
    <xdr:to>
      <xdr:col>21</xdr:col>
      <xdr:colOff>50800</xdr:colOff>
      <xdr:row>88</xdr:row>
      <xdr:rowOff>118363</xdr:rowOff>
    </xdr:to>
    <xdr:sp macro="" textlink="">
      <xdr:nvSpPr>
        <xdr:cNvPr id="279" name="円/楕円 278"/>
        <xdr:cNvSpPr/>
      </xdr:nvSpPr>
      <xdr:spPr>
        <a:xfrm>
          <a:off x="14351000" y="1510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103140</xdr:rowOff>
    </xdr:from>
    <xdr:ext cx="762000" cy="259045"/>
    <xdr:sp macro="" textlink="">
      <xdr:nvSpPr>
        <xdr:cNvPr id="280" name="テキスト ボックス 279"/>
        <xdr:cNvSpPr txBox="1"/>
      </xdr:nvSpPr>
      <xdr:spPr>
        <a:xfrm>
          <a:off x="14020800" y="1519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55372</xdr:rowOff>
    </xdr:from>
    <xdr:to>
      <xdr:col>19</xdr:col>
      <xdr:colOff>533400</xdr:colOff>
      <xdr:row>88</xdr:row>
      <xdr:rowOff>156972</xdr:rowOff>
    </xdr:to>
    <xdr:sp macro="" textlink="">
      <xdr:nvSpPr>
        <xdr:cNvPr id="281" name="円/楕円 280"/>
        <xdr:cNvSpPr/>
      </xdr:nvSpPr>
      <xdr:spPr>
        <a:xfrm>
          <a:off x="13462000" y="1514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141749</xdr:rowOff>
    </xdr:from>
    <xdr:ext cx="762000" cy="259045"/>
    <xdr:sp macro="" textlink="">
      <xdr:nvSpPr>
        <xdr:cNvPr id="282" name="テキスト ボックス 281"/>
        <xdr:cNvSpPr txBox="1"/>
      </xdr:nvSpPr>
      <xdr:spPr>
        <a:xfrm>
          <a:off x="13131800" y="1522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人口は年々減少しているものの、南北に縦長の本市特有の地形や大島村をはじめとした有人離島を抱えていることから、支所、出張所（消防も同様）及び教育関連施設を複数設置しており、類似団体等を上回っている状況にある。</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Ｈ</a:t>
          </a:r>
          <a:r>
            <a:rPr lang="en-US" altLang="ja-JP" sz="1100" b="0" i="0" baseline="0">
              <a:solidFill>
                <a:schemeClr val="dk1"/>
              </a:solidFill>
              <a:latin typeface="+mn-lt"/>
              <a:ea typeface="+mn-ea"/>
              <a:cs typeface="+mn-cs"/>
            </a:rPr>
            <a:t>28</a:t>
          </a:r>
          <a:r>
            <a:rPr lang="ja-JP" altLang="ja-JP" sz="1100" b="0" i="0" baseline="0">
              <a:solidFill>
                <a:schemeClr val="dk1"/>
              </a:solidFill>
              <a:latin typeface="+mn-lt"/>
              <a:ea typeface="+mn-ea"/>
              <a:cs typeface="+mn-cs"/>
            </a:rPr>
            <a:t>年度から合併算定替による交付税の逓減が</a:t>
          </a:r>
          <a:r>
            <a:rPr lang="ja-JP" altLang="en-US" sz="1100" b="0" i="0" baseline="0">
              <a:solidFill>
                <a:schemeClr val="dk1"/>
              </a:solidFill>
              <a:latin typeface="+mn-lt"/>
              <a:ea typeface="+mn-ea"/>
              <a:cs typeface="+mn-cs"/>
            </a:rPr>
            <a:t>開始されており、今後も厳しい財政運営が予想されることから</a:t>
          </a:r>
          <a:r>
            <a:rPr lang="ja-JP" altLang="ja-JP" sz="1100" b="0" i="0" baseline="0">
              <a:solidFill>
                <a:schemeClr val="dk1"/>
              </a:solidFill>
              <a:latin typeface="+mn-lt"/>
              <a:ea typeface="+mn-ea"/>
              <a:cs typeface="+mn-cs"/>
            </a:rPr>
            <a:t>Ｈ</a:t>
          </a:r>
          <a:r>
            <a:rPr lang="en-US" altLang="ja-JP" sz="1100" b="0" i="0" baseline="0">
              <a:solidFill>
                <a:schemeClr val="dk1"/>
              </a:solidFill>
              <a:latin typeface="+mn-lt"/>
              <a:ea typeface="+mn-ea"/>
              <a:cs typeface="+mn-cs"/>
            </a:rPr>
            <a:t>24</a:t>
          </a:r>
          <a:r>
            <a:rPr lang="ja-JP" altLang="ja-JP" sz="1100" b="0" i="0" baseline="0">
              <a:solidFill>
                <a:schemeClr val="dk1"/>
              </a:solidFill>
              <a:latin typeface="+mn-lt"/>
              <a:ea typeface="+mn-ea"/>
              <a:cs typeface="+mn-cs"/>
            </a:rPr>
            <a:t>年度に策定した第二次定員適正化計画により定員管理の適正化に努める。</a:t>
          </a:r>
          <a:endParaRPr lang="ja-JP" altLang="ja-JP" sz="11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116024</xdr:rowOff>
    </xdr:from>
    <xdr:to>
      <xdr:col>24</xdr:col>
      <xdr:colOff>558800</xdr:colOff>
      <xdr:row>63</xdr:row>
      <xdr:rowOff>141877</xdr:rowOff>
    </xdr:to>
    <xdr:cxnSp macro="">
      <xdr:nvCxnSpPr>
        <xdr:cNvPr id="319" name="直線コネクタ 318"/>
        <xdr:cNvCxnSpPr/>
      </xdr:nvCxnSpPr>
      <xdr:spPr>
        <a:xfrm>
          <a:off x="16179800" y="10917374"/>
          <a:ext cx="8382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97172</xdr:rowOff>
    </xdr:from>
    <xdr:ext cx="762000" cy="259045"/>
    <xdr:sp macro="" textlink="">
      <xdr:nvSpPr>
        <xdr:cNvPr id="320" name="定員管理の状況平均値テキスト"/>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102235</xdr:rowOff>
    </xdr:from>
    <xdr:to>
      <xdr:col>23</xdr:col>
      <xdr:colOff>406400</xdr:colOff>
      <xdr:row>63</xdr:row>
      <xdr:rowOff>116024</xdr:rowOff>
    </xdr:to>
    <xdr:cxnSp macro="">
      <xdr:nvCxnSpPr>
        <xdr:cNvPr id="322" name="直線コネクタ 321"/>
        <xdr:cNvCxnSpPr/>
      </xdr:nvCxnSpPr>
      <xdr:spPr>
        <a:xfrm>
          <a:off x="15290800" y="10903585"/>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120032</xdr:rowOff>
    </xdr:from>
    <xdr:ext cx="736600" cy="259045"/>
    <xdr:sp macro="" textlink="">
      <xdr:nvSpPr>
        <xdr:cNvPr id="324" name="テキスト ボックス 323"/>
        <xdr:cNvSpPr txBox="1"/>
      </xdr:nvSpPr>
      <xdr:spPr>
        <a:xfrm>
          <a:off x="15798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102235</xdr:rowOff>
    </xdr:from>
    <xdr:to>
      <xdr:col>22</xdr:col>
      <xdr:colOff>203200</xdr:colOff>
      <xdr:row>63</xdr:row>
      <xdr:rowOff>152219</xdr:rowOff>
    </xdr:to>
    <xdr:cxnSp macro="">
      <xdr:nvCxnSpPr>
        <xdr:cNvPr id="325" name="直線コネクタ 324"/>
        <xdr:cNvCxnSpPr/>
      </xdr:nvCxnSpPr>
      <xdr:spPr>
        <a:xfrm flipV="1">
          <a:off x="14401800" y="10903585"/>
          <a:ext cx="889000" cy="4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114861</xdr:rowOff>
    </xdr:from>
    <xdr:ext cx="762000" cy="259045"/>
    <xdr:sp macro="" textlink="">
      <xdr:nvSpPr>
        <xdr:cNvPr id="327" name="テキスト ボックス 326"/>
        <xdr:cNvSpPr txBox="1"/>
      </xdr:nvSpPr>
      <xdr:spPr>
        <a:xfrm>
          <a:off x="14909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152219</xdr:rowOff>
    </xdr:from>
    <xdr:to>
      <xdr:col>21</xdr:col>
      <xdr:colOff>0</xdr:colOff>
      <xdr:row>63</xdr:row>
      <xdr:rowOff>164284</xdr:rowOff>
    </xdr:to>
    <xdr:cxnSp macro="">
      <xdr:nvCxnSpPr>
        <xdr:cNvPr id="328" name="直線コネクタ 327"/>
        <xdr:cNvCxnSpPr/>
      </xdr:nvCxnSpPr>
      <xdr:spPr>
        <a:xfrm flipV="1">
          <a:off x="13512800" y="1095356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121755</xdr:rowOff>
    </xdr:from>
    <xdr:ext cx="762000" cy="259045"/>
    <xdr:sp macro="" textlink="">
      <xdr:nvSpPr>
        <xdr:cNvPr id="330" name="テキスト ボックス 329"/>
        <xdr:cNvSpPr txBox="1"/>
      </xdr:nvSpPr>
      <xdr:spPr>
        <a:xfrm>
          <a:off x="14020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135544</xdr:rowOff>
    </xdr:from>
    <xdr:ext cx="762000" cy="259045"/>
    <xdr:sp macro="" textlink="">
      <xdr:nvSpPr>
        <xdr:cNvPr id="332" name="テキスト ボックス 331"/>
        <xdr:cNvSpPr txBox="1"/>
      </xdr:nvSpPr>
      <xdr:spPr>
        <a:xfrm>
          <a:off x="13131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91077</xdr:rowOff>
    </xdr:from>
    <xdr:to>
      <xdr:col>24</xdr:col>
      <xdr:colOff>609600</xdr:colOff>
      <xdr:row>64</xdr:row>
      <xdr:rowOff>21227</xdr:rowOff>
    </xdr:to>
    <xdr:sp macro="" textlink="">
      <xdr:nvSpPr>
        <xdr:cNvPr id="338" name="円/楕円 337"/>
        <xdr:cNvSpPr/>
      </xdr:nvSpPr>
      <xdr:spPr>
        <a:xfrm>
          <a:off x="16967200" y="1089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63154</xdr:rowOff>
    </xdr:from>
    <xdr:ext cx="762000" cy="259045"/>
    <xdr:sp macro="" textlink="">
      <xdr:nvSpPr>
        <xdr:cNvPr id="339" name="定員管理の状況該当値テキスト"/>
        <xdr:cNvSpPr txBox="1"/>
      </xdr:nvSpPr>
      <xdr:spPr>
        <a:xfrm>
          <a:off x="17106900" y="10864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11.86</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65224</xdr:rowOff>
    </xdr:from>
    <xdr:to>
      <xdr:col>23</xdr:col>
      <xdr:colOff>457200</xdr:colOff>
      <xdr:row>63</xdr:row>
      <xdr:rowOff>166824</xdr:rowOff>
    </xdr:to>
    <xdr:sp macro="" textlink="">
      <xdr:nvSpPr>
        <xdr:cNvPr id="340" name="円/楕円 339"/>
        <xdr:cNvSpPr/>
      </xdr:nvSpPr>
      <xdr:spPr>
        <a:xfrm>
          <a:off x="16129000" y="1086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151601</xdr:rowOff>
    </xdr:from>
    <xdr:ext cx="736600" cy="259045"/>
    <xdr:sp macro="" textlink="">
      <xdr:nvSpPr>
        <xdr:cNvPr id="341" name="テキスト ボックス 340"/>
        <xdr:cNvSpPr txBox="1"/>
      </xdr:nvSpPr>
      <xdr:spPr>
        <a:xfrm>
          <a:off x="15798800" y="10952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11.71</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51435</xdr:rowOff>
    </xdr:from>
    <xdr:to>
      <xdr:col>22</xdr:col>
      <xdr:colOff>254000</xdr:colOff>
      <xdr:row>63</xdr:row>
      <xdr:rowOff>153035</xdr:rowOff>
    </xdr:to>
    <xdr:sp macro="" textlink="">
      <xdr:nvSpPr>
        <xdr:cNvPr id="342" name="円/楕円 341"/>
        <xdr:cNvSpPr/>
      </xdr:nvSpPr>
      <xdr:spPr>
        <a:xfrm>
          <a:off x="15240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137812</xdr:rowOff>
    </xdr:from>
    <xdr:ext cx="762000" cy="259045"/>
    <xdr:sp macro="" textlink="">
      <xdr:nvSpPr>
        <xdr:cNvPr id="343" name="テキスト ボックス 342"/>
        <xdr:cNvSpPr txBox="1"/>
      </xdr:nvSpPr>
      <xdr:spPr>
        <a:xfrm>
          <a:off x="14909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11.63</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101419</xdr:rowOff>
    </xdr:from>
    <xdr:to>
      <xdr:col>21</xdr:col>
      <xdr:colOff>50800</xdr:colOff>
      <xdr:row>64</xdr:row>
      <xdr:rowOff>31569</xdr:rowOff>
    </xdr:to>
    <xdr:sp macro="" textlink="">
      <xdr:nvSpPr>
        <xdr:cNvPr id="344" name="円/楕円 343"/>
        <xdr:cNvSpPr/>
      </xdr:nvSpPr>
      <xdr:spPr>
        <a:xfrm>
          <a:off x="14351000" y="1090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16346</xdr:rowOff>
    </xdr:from>
    <xdr:ext cx="762000" cy="259045"/>
    <xdr:sp macro="" textlink="">
      <xdr:nvSpPr>
        <xdr:cNvPr id="345" name="テキスト ボックス 344"/>
        <xdr:cNvSpPr txBox="1"/>
      </xdr:nvSpPr>
      <xdr:spPr>
        <a:xfrm>
          <a:off x="14020800" y="1098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11.92</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113484</xdr:rowOff>
    </xdr:from>
    <xdr:to>
      <xdr:col>19</xdr:col>
      <xdr:colOff>533400</xdr:colOff>
      <xdr:row>64</xdr:row>
      <xdr:rowOff>43634</xdr:rowOff>
    </xdr:to>
    <xdr:sp macro="" textlink="">
      <xdr:nvSpPr>
        <xdr:cNvPr id="346" name="円/楕円 345"/>
        <xdr:cNvSpPr/>
      </xdr:nvSpPr>
      <xdr:spPr>
        <a:xfrm>
          <a:off x="13462000" y="1091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28411</xdr:rowOff>
    </xdr:from>
    <xdr:ext cx="762000" cy="259045"/>
    <xdr:sp macro="" textlink="">
      <xdr:nvSpPr>
        <xdr:cNvPr id="347" name="テキスト ボックス 346"/>
        <xdr:cNvSpPr txBox="1"/>
      </xdr:nvSpPr>
      <xdr:spPr>
        <a:xfrm>
          <a:off x="13131800" y="1100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類似団体と比較すると同程度の比率で推移している。Ｈ</a:t>
          </a:r>
          <a:r>
            <a:rPr lang="en-US" altLang="ja-JP" sz="1100" b="0" i="0" baseline="0">
              <a:solidFill>
                <a:schemeClr val="dk1"/>
              </a:solidFill>
              <a:latin typeface="+mn-lt"/>
              <a:ea typeface="+mn-ea"/>
              <a:cs typeface="+mn-cs"/>
            </a:rPr>
            <a:t>19</a:t>
          </a:r>
          <a:r>
            <a:rPr lang="ja-JP" altLang="ja-JP" sz="1100" b="0" i="0" baseline="0">
              <a:solidFill>
                <a:schemeClr val="dk1"/>
              </a:solidFill>
              <a:latin typeface="+mn-lt"/>
              <a:ea typeface="+mn-ea"/>
              <a:cs typeface="+mn-cs"/>
            </a:rPr>
            <a:t>～</a:t>
          </a:r>
          <a:r>
            <a:rPr lang="en-US" altLang="ja-JP" sz="1100" b="0" i="0" baseline="0">
              <a:solidFill>
                <a:schemeClr val="dk1"/>
              </a:solidFill>
              <a:latin typeface="+mn-lt"/>
              <a:ea typeface="+mn-ea"/>
              <a:cs typeface="+mn-cs"/>
            </a:rPr>
            <a:t>21</a:t>
          </a:r>
          <a:r>
            <a:rPr lang="ja-JP" altLang="ja-JP" sz="1100" b="0" i="0" baseline="0">
              <a:solidFill>
                <a:schemeClr val="dk1"/>
              </a:solidFill>
              <a:latin typeface="+mn-lt"/>
              <a:ea typeface="+mn-ea"/>
              <a:cs typeface="+mn-cs"/>
            </a:rPr>
            <a:t>年度に実施した公的資金補償金免除繰上償還、Ｈ</a:t>
          </a:r>
          <a:r>
            <a:rPr lang="en-US" altLang="ja-JP" sz="1100" b="0" i="0" baseline="0">
              <a:solidFill>
                <a:schemeClr val="dk1"/>
              </a:solidFill>
              <a:latin typeface="+mn-lt"/>
              <a:ea typeface="+mn-ea"/>
              <a:cs typeface="+mn-cs"/>
            </a:rPr>
            <a:t>22</a:t>
          </a:r>
          <a:r>
            <a:rPr lang="ja-JP" altLang="ja-JP" sz="1100" b="0" i="0" baseline="0">
              <a:solidFill>
                <a:schemeClr val="dk1"/>
              </a:solidFill>
              <a:latin typeface="+mn-lt"/>
              <a:ea typeface="+mn-ea"/>
              <a:cs typeface="+mn-cs"/>
            </a:rPr>
            <a:t>～</a:t>
          </a:r>
          <a:r>
            <a:rPr lang="en-US" altLang="ja-JP" sz="1100" b="0" i="0" baseline="0">
              <a:solidFill>
                <a:schemeClr val="dk1"/>
              </a:solidFill>
              <a:latin typeface="+mn-lt"/>
              <a:ea typeface="+mn-ea"/>
              <a:cs typeface="+mn-cs"/>
            </a:rPr>
            <a:t>H27</a:t>
          </a:r>
          <a:r>
            <a:rPr lang="ja-JP" altLang="ja-JP" sz="1100" b="0" i="0" baseline="0">
              <a:solidFill>
                <a:schemeClr val="dk1"/>
              </a:solidFill>
              <a:latin typeface="+mn-lt"/>
              <a:ea typeface="+mn-ea"/>
              <a:cs typeface="+mn-cs"/>
            </a:rPr>
            <a:t>年度に実施した任意の繰上償還により、市債残高は減少傾向となっている。</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今後も、計画的な繰上償還と交付税措置のある起債の借入れを行いながら、将来的な公債費負担の抑制を図るものである。</a:t>
          </a:r>
          <a:endParaRPr lang="ja-JP" altLang="ja-JP" sz="11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159279</xdr:rowOff>
    </xdr:from>
    <xdr:to>
      <xdr:col>24</xdr:col>
      <xdr:colOff>558800</xdr:colOff>
      <xdr:row>37</xdr:row>
      <xdr:rowOff>7938</xdr:rowOff>
    </xdr:to>
    <xdr:cxnSp macro="">
      <xdr:nvCxnSpPr>
        <xdr:cNvPr id="381" name="直線コネクタ 380"/>
        <xdr:cNvCxnSpPr/>
      </xdr:nvCxnSpPr>
      <xdr:spPr>
        <a:xfrm flipV="1">
          <a:off x="16179800" y="6331479"/>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144903</xdr:rowOff>
    </xdr:from>
    <xdr:ext cx="762000" cy="259045"/>
    <xdr:sp macro="" textlink="">
      <xdr:nvSpPr>
        <xdr:cNvPr id="382" name="公債費負担の状況平均値テキスト"/>
        <xdr:cNvSpPr txBox="1"/>
      </xdr:nvSpPr>
      <xdr:spPr>
        <a:xfrm>
          <a:off x="17106900" y="6317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7938</xdr:rowOff>
    </xdr:from>
    <xdr:to>
      <xdr:col>23</xdr:col>
      <xdr:colOff>406400</xdr:colOff>
      <xdr:row>37</xdr:row>
      <xdr:rowOff>32067</xdr:rowOff>
    </xdr:to>
    <xdr:cxnSp macro="">
      <xdr:nvCxnSpPr>
        <xdr:cNvPr id="384" name="直線コネクタ 383"/>
        <xdr:cNvCxnSpPr/>
      </xdr:nvCxnSpPr>
      <xdr:spPr>
        <a:xfrm flipV="1">
          <a:off x="15290800" y="6351588"/>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95796</xdr:rowOff>
    </xdr:from>
    <xdr:ext cx="736600" cy="259045"/>
    <xdr:sp macro="" textlink="">
      <xdr:nvSpPr>
        <xdr:cNvPr id="386" name="テキスト ボックス 385"/>
        <xdr:cNvSpPr txBox="1"/>
      </xdr:nvSpPr>
      <xdr:spPr>
        <a:xfrm>
          <a:off x="15798800" y="6439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32067</xdr:rowOff>
    </xdr:from>
    <xdr:to>
      <xdr:col>22</xdr:col>
      <xdr:colOff>203200</xdr:colOff>
      <xdr:row>37</xdr:row>
      <xdr:rowOff>64241</xdr:rowOff>
    </xdr:to>
    <xdr:cxnSp macro="">
      <xdr:nvCxnSpPr>
        <xdr:cNvPr id="387" name="直線コネクタ 386"/>
        <xdr:cNvCxnSpPr/>
      </xdr:nvCxnSpPr>
      <xdr:spPr>
        <a:xfrm flipV="1">
          <a:off x="14401800" y="6375717"/>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113894</xdr:rowOff>
    </xdr:from>
    <xdr:ext cx="762000" cy="259045"/>
    <xdr:sp macro="" textlink="">
      <xdr:nvSpPr>
        <xdr:cNvPr id="389" name="テキスト ボックス 388"/>
        <xdr:cNvSpPr txBox="1"/>
      </xdr:nvSpPr>
      <xdr:spPr>
        <a:xfrm>
          <a:off x="14909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64241</xdr:rowOff>
    </xdr:from>
    <xdr:to>
      <xdr:col>21</xdr:col>
      <xdr:colOff>0</xdr:colOff>
      <xdr:row>37</xdr:row>
      <xdr:rowOff>90382</xdr:rowOff>
    </xdr:to>
    <xdr:cxnSp macro="">
      <xdr:nvCxnSpPr>
        <xdr:cNvPr id="390" name="直線コネクタ 389"/>
        <xdr:cNvCxnSpPr/>
      </xdr:nvCxnSpPr>
      <xdr:spPr>
        <a:xfrm flipV="1">
          <a:off x="13512800" y="6407891"/>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129981</xdr:rowOff>
    </xdr:from>
    <xdr:ext cx="762000" cy="259045"/>
    <xdr:sp macro="" textlink="">
      <xdr:nvSpPr>
        <xdr:cNvPr id="392" name="テキスト ボックス 391"/>
        <xdr:cNvSpPr txBox="1"/>
      </xdr:nvSpPr>
      <xdr:spPr>
        <a:xfrm>
          <a:off x="14020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150089</xdr:rowOff>
    </xdr:from>
    <xdr:ext cx="762000" cy="259045"/>
    <xdr:sp macro="" textlink="">
      <xdr:nvSpPr>
        <xdr:cNvPr id="394" name="テキスト ボックス 393"/>
        <xdr:cNvSpPr txBox="1"/>
      </xdr:nvSpPr>
      <xdr:spPr>
        <a:xfrm>
          <a:off x="13131800" y="649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108479</xdr:rowOff>
    </xdr:from>
    <xdr:to>
      <xdr:col>24</xdr:col>
      <xdr:colOff>609600</xdr:colOff>
      <xdr:row>37</xdr:row>
      <xdr:rowOff>38629</xdr:rowOff>
    </xdr:to>
    <xdr:sp macro="" textlink="">
      <xdr:nvSpPr>
        <xdr:cNvPr id="400" name="円/楕円 399"/>
        <xdr:cNvSpPr/>
      </xdr:nvSpPr>
      <xdr:spPr>
        <a:xfrm>
          <a:off x="16967200" y="628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29756</xdr:rowOff>
    </xdr:from>
    <xdr:ext cx="762000" cy="259045"/>
    <xdr:sp macro="" textlink="">
      <xdr:nvSpPr>
        <xdr:cNvPr id="401" name="公債費負担の状況該当値テキスト"/>
        <xdr:cNvSpPr txBox="1"/>
      </xdr:nvSpPr>
      <xdr:spPr>
        <a:xfrm>
          <a:off x="17106900" y="6201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128588</xdr:rowOff>
    </xdr:from>
    <xdr:to>
      <xdr:col>23</xdr:col>
      <xdr:colOff>457200</xdr:colOff>
      <xdr:row>37</xdr:row>
      <xdr:rowOff>58738</xdr:rowOff>
    </xdr:to>
    <xdr:sp macro="" textlink="">
      <xdr:nvSpPr>
        <xdr:cNvPr id="402" name="円/楕円 401"/>
        <xdr:cNvSpPr/>
      </xdr:nvSpPr>
      <xdr:spPr>
        <a:xfrm>
          <a:off x="16129000" y="630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68915</xdr:rowOff>
    </xdr:from>
    <xdr:ext cx="736600" cy="259045"/>
    <xdr:sp macro="" textlink="">
      <xdr:nvSpPr>
        <xdr:cNvPr id="403" name="テキスト ボックス 402"/>
        <xdr:cNvSpPr txBox="1"/>
      </xdr:nvSpPr>
      <xdr:spPr>
        <a:xfrm>
          <a:off x="15798800" y="6069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152717</xdr:rowOff>
    </xdr:from>
    <xdr:to>
      <xdr:col>22</xdr:col>
      <xdr:colOff>254000</xdr:colOff>
      <xdr:row>37</xdr:row>
      <xdr:rowOff>82867</xdr:rowOff>
    </xdr:to>
    <xdr:sp macro="" textlink="">
      <xdr:nvSpPr>
        <xdr:cNvPr id="404" name="円/楕円 403"/>
        <xdr:cNvSpPr/>
      </xdr:nvSpPr>
      <xdr:spPr>
        <a:xfrm>
          <a:off x="15240000" y="63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93044</xdr:rowOff>
    </xdr:from>
    <xdr:ext cx="762000" cy="259045"/>
    <xdr:sp macro="" textlink="">
      <xdr:nvSpPr>
        <xdr:cNvPr id="405" name="テキスト ボックス 404"/>
        <xdr:cNvSpPr txBox="1"/>
      </xdr:nvSpPr>
      <xdr:spPr>
        <a:xfrm>
          <a:off x="14909800" y="609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13441</xdr:rowOff>
    </xdr:from>
    <xdr:to>
      <xdr:col>21</xdr:col>
      <xdr:colOff>50800</xdr:colOff>
      <xdr:row>37</xdr:row>
      <xdr:rowOff>115041</xdr:rowOff>
    </xdr:to>
    <xdr:sp macro="" textlink="">
      <xdr:nvSpPr>
        <xdr:cNvPr id="406" name="円/楕円 405"/>
        <xdr:cNvSpPr/>
      </xdr:nvSpPr>
      <xdr:spPr>
        <a:xfrm>
          <a:off x="14351000" y="635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125218</xdr:rowOff>
    </xdr:from>
    <xdr:ext cx="762000" cy="259045"/>
    <xdr:sp macro="" textlink="">
      <xdr:nvSpPr>
        <xdr:cNvPr id="407" name="テキスト ボックス 406"/>
        <xdr:cNvSpPr txBox="1"/>
      </xdr:nvSpPr>
      <xdr:spPr>
        <a:xfrm>
          <a:off x="14020800" y="612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39582</xdr:rowOff>
    </xdr:from>
    <xdr:to>
      <xdr:col>19</xdr:col>
      <xdr:colOff>533400</xdr:colOff>
      <xdr:row>37</xdr:row>
      <xdr:rowOff>141182</xdr:rowOff>
    </xdr:to>
    <xdr:sp macro="" textlink="">
      <xdr:nvSpPr>
        <xdr:cNvPr id="408" name="円/楕円 407"/>
        <xdr:cNvSpPr/>
      </xdr:nvSpPr>
      <xdr:spPr>
        <a:xfrm>
          <a:off x="13462000" y="638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151359</xdr:rowOff>
    </xdr:from>
    <xdr:ext cx="762000" cy="259045"/>
    <xdr:sp macro="" textlink="">
      <xdr:nvSpPr>
        <xdr:cNvPr id="409" name="テキスト ボックス 408"/>
        <xdr:cNvSpPr txBox="1"/>
      </xdr:nvSpPr>
      <xdr:spPr>
        <a:xfrm>
          <a:off x="13131800" y="6152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　</a:t>
          </a:r>
          <a:r>
            <a:rPr lang="ja-JP" altLang="en-US" sz="1100" b="0" i="0" baseline="0">
              <a:solidFill>
                <a:schemeClr val="dk1"/>
              </a:solidFill>
              <a:latin typeface="+mn-lt"/>
              <a:ea typeface="+mn-ea"/>
              <a:cs typeface="+mn-cs"/>
            </a:rPr>
            <a:t>減少傾向にあった</a:t>
          </a:r>
          <a:r>
            <a:rPr lang="ja-JP" altLang="ja-JP" sz="1100" b="0" i="0" baseline="0">
              <a:solidFill>
                <a:schemeClr val="dk1"/>
              </a:solidFill>
              <a:latin typeface="+mn-lt"/>
              <a:ea typeface="+mn-ea"/>
              <a:cs typeface="+mn-cs"/>
            </a:rPr>
            <a:t>将来負担比率は</a:t>
          </a:r>
          <a:r>
            <a:rPr lang="ja-JP" altLang="en-US" sz="1100" b="0" i="0" baseline="0">
              <a:solidFill>
                <a:schemeClr val="dk1"/>
              </a:solidFill>
              <a:latin typeface="+mn-lt"/>
              <a:ea typeface="+mn-ea"/>
              <a:cs typeface="+mn-cs"/>
            </a:rPr>
            <a:t>今年度皆無となった。</a:t>
          </a:r>
          <a:r>
            <a:rPr lang="ja-JP" altLang="ja-JP" sz="1100" b="0" i="0" baseline="0">
              <a:solidFill>
                <a:schemeClr val="dk1"/>
              </a:solidFill>
              <a:latin typeface="+mn-lt"/>
              <a:ea typeface="+mn-ea"/>
              <a:cs typeface="+mn-cs"/>
            </a:rPr>
            <a:t>これは、計画的な繰上償還の実施による地方債残高の減や北松北部環境組合の施設整備の財源とした既発債残高の減による組合等負担見込額の減、計画的な定員適正化による退職不補充に伴う退職手当負担見込額の減などにより将来負担額が減少しているためである。</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また、普通交付税の増額に伴う標準財政規模の増、財政調整基金</a:t>
          </a:r>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減債基金</a:t>
          </a:r>
          <a:r>
            <a:rPr lang="ja-JP" altLang="en-US" sz="1100" b="0" i="0" baseline="0">
              <a:solidFill>
                <a:schemeClr val="dk1"/>
              </a:solidFill>
              <a:latin typeface="+mn-lt"/>
              <a:ea typeface="+mn-ea"/>
              <a:cs typeface="+mn-cs"/>
            </a:rPr>
            <a:t>及びふるさと納税寄附金</a:t>
          </a:r>
          <a:r>
            <a:rPr lang="ja-JP" altLang="ja-JP" sz="1100" b="0" i="0" baseline="0">
              <a:solidFill>
                <a:schemeClr val="dk1"/>
              </a:solidFill>
              <a:latin typeface="+mn-lt"/>
              <a:ea typeface="+mn-ea"/>
              <a:cs typeface="+mn-cs"/>
            </a:rPr>
            <a:t>の積立による充当可能基金の増額なども要因である。</a:t>
          </a:r>
          <a:endParaRPr lang="ja-JP" altLang="ja-JP" sz="110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今後も計画的な繰上償還の実施や定員適正化による職員数の削減と併せ経常経費の削減を図るなど行財政改革を進め財政の健全化に努める。</a:t>
          </a:r>
          <a:endParaRPr lang="ja-JP" altLang="ja-JP" sz="11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14</xdr:row>
      <xdr:rowOff>67691</xdr:rowOff>
    </xdr:from>
    <xdr:to>
      <xdr:col>23</xdr:col>
      <xdr:colOff>406400</xdr:colOff>
      <xdr:row>14</xdr:row>
      <xdr:rowOff>108712</xdr:rowOff>
    </xdr:to>
    <xdr:cxnSp macro="">
      <xdr:nvCxnSpPr>
        <xdr:cNvPr id="441" name="直線コネクタ 440"/>
        <xdr:cNvCxnSpPr/>
      </xdr:nvCxnSpPr>
      <xdr:spPr>
        <a:xfrm flipV="1">
          <a:off x="15290800" y="2467991"/>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113238</xdr:rowOff>
    </xdr:from>
    <xdr:ext cx="762000" cy="259045"/>
    <xdr:sp macro="" textlink="">
      <xdr:nvSpPr>
        <xdr:cNvPr id="442" name="将来負担の状況平均値テキスト"/>
        <xdr:cNvSpPr txBox="1"/>
      </xdr:nvSpPr>
      <xdr:spPr>
        <a:xfrm>
          <a:off x="17106900" y="2513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3" name="フローチャート : 判断 442"/>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14</xdr:row>
      <xdr:rowOff>108712</xdr:rowOff>
    </xdr:from>
    <xdr:to>
      <xdr:col>22</xdr:col>
      <xdr:colOff>203200</xdr:colOff>
      <xdr:row>15</xdr:row>
      <xdr:rowOff>15685</xdr:rowOff>
    </xdr:to>
    <xdr:cxnSp macro="">
      <xdr:nvCxnSpPr>
        <xdr:cNvPr id="444" name="直線コネクタ 443"/>
        <xdr:cNvCxnSpPr/>
      </xdr:nvCxnSpPr>
      <xdr:spPr>
        <a:xfrm flipV="1">
          <a:off x="14401800" y="2509012"/>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5" name="フローチャート : 判断 444"/>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61637</xdr:rowOff>
    </xdr:from>
    <xdr:ext cx="736600" cy="259045"/>
    <xdr:sp macro="" textlink="">
      <xdr:nvSpPr>
        <xdr:cNvPr id="446" name="テキスト ボックス 445"/>
        <xdr:cNvSpPr txBox="1"/>
      </xdr:nvSpPr>
      <xdr:spPr>
        <a:xfrm>
          <a:off x="15798800" y="2633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15685</xdr:rowOff>
    </xdr:from>
    <xdr:to>
      <xdr:col>21</xdr:col>
      <xdr:colOff>0</xdr:colOff>
      <xdr:row>15</xdr:row>
      <xdr:rowOff>60084</xdr:rowOff>
    </xdr:to>
    <xdr:cxnSp macro="">
      <xdr:nvCxnSpPr>
        <xdr:cNvPr id="447" name="直線コネクタ 446"/>
        <xdr:cNvCxnSpPr/>
      </xdr:nvCxnSpPr>
      <xdr:spPr>
        <a:xfrm flipV="1">
          <a:off x="13512800" y="2587435"/>
          <a:ext cx="889000" cy="4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157569</xdr:rowOff>
    </xdr:from>
    <xdr:to>
      <xdr:col>22</xdr:col>
      <xdr:colOff>254000</xdr:colOff>
      <xdr:row>15</xdr:row>
      <xdr:rowOff>87719</xdr:rowOff>
    </xdr:to>
    <xdr:sp macro="" textlink="">
      <xdr:nvSpPr>
        <xdr:cNvPr id="448" name="フローチャート : 判断 447"/>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72496</xdr:rowOff>
    </xdr:from>
    <xdr:ext cx="762000" cy="259045"/>
    <xdr:sp macro="" textlink="">
      <xdr:nvSpPr>
        <xdr:cNvPr id="449" name="テキスト ボックス 448"/>
        <xdr:cNvSpPr txBox="1"/>
      </xdr:nvSpPr>
      <xdr:spPr>
        <a:xfrm>
          <a:off x="14909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12421</xdr:rowOff>
    </xdr:from>
    <xdr:to>
      <xdr:col>21</xdr:col>
      <xdr:colOff>50800</xdr:colOff>
      <xdr:row>15</xdr:row>
      <xdr:rowOff>114021</xdr:rowOff>
    </xdr:to>
    <xdr:sp macro="" textlink="">
      <xdr:nvSpPr>
        <xdr:cNvPr id="450" name="フローチャート : 判断 449"/>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98798</xdr:rowOff>
    </xdr:from>
    <xdr:ext cx="762000" cy="259045"/>
    <xdr:sp macro="" textlink="">
      <xdr:nvSpPr>
        <xdr:cNvPr id="451" name="テキスト ボックス 450"/>
        <xdr:cNvSpPr txBox="1"/>
      </xdr:nvSpPr>
      <xdr:spPr>
        <a:xfrm>
          <a:off x="14020800" y="267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52" name="フローチャート : 判断 451"/>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127995</xdr:rowOff>
    </xdr:from>
    <xdr:ext cx="762000" cy="259045"/>
    <xdr:sp macro="" textlink="">
      <xdr:nvSpPr>
        <xdr:cNvPr id="453" name="テキスト ボックス 452"/>
        <xdr:cNvSpPr txBox="1"/>
      </xdr:nvSpPr>
      <xdr:spPr>
        <a:xfrm>
          <a:off x="13131800" y="269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355600</xdr:colOff>
      <xdr:row>14</xdr:row>
      <xdr:rowOff>16891</xdr:rowOff>
    </xdr:from>
    <xdr:to>
      <xdr:col>23</xdr:col>
      <xdr:colOff>457200</xdr:colOff>
      <xdr:row>14</xdr:row>
      <xdr:rowOff>118491</xdr:rowOff>
    </xdr:to>
    <xdr:sp macro="" textlink="">
      <xdr:nvSpPr>
        <xdr:cNvPr id="459" name="円/楕円 458"/>
        <xdr:cNvSpPr/>
      </xdr:nvSpPr>
      <xdr:spPr>
        <a:xfrm>
          <a:off x="16129000" y="241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128668</xdr:rowOff>
    </xdr:from>
    <xdr:ext cx="736600" cy="259045"/>
    <xdr:sp macro="" textlink="">
      <xdr:nvSpPr>
        <xdr:cNvPr id="460" name="テキスト ボックス 459"/>
        <xdr:cNvSpPr txBox="1"/>
      </xdr:nvSpPr>
      <xdr:spPr>
        <a:xfrm>
          <a:off x="15798800" y="2186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57912</xdr:rowOff>
    </xdr:from>
    <xdr:to>
      <xdr:col>22</xdr:col>
      <xdr:colOff>254000</xdr:colOff>
      <xdr:row>14</xdr:row>
      <xdr:rowOff>159512</xdr:rowOff>
    </xdr:to>
    <xdr:sp macro="" textlink="">
      <xdr:nvSpPr>
        <xdr:cNvPr id="461" name="円/楕円 460"/>
        <xdr:cNvSpPr/>
      </xdr:nvSpPr>
      <xdr:spPr>
        <a:xfrm>
          <a:off x="15240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169689</xdr:rowOff>
    </xdr:from>
    <xdr:ext cx="762000" cy="259045"/>
    <xdr:sp macro="" textlink="">
      <xdr:nvSpPr>
        <xdr:cNvPr id="462" name="テキスト ボックス 461"/>
        <xdr:cNvSpPr txBox="1"/>
      </xdr:nvSpPr>
      <xdr:spPr>
        <a:xfrm>
          <a:off x="14909800" y="222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136335</xdr:rowOff>
    </xdr:from>
    <xdr:to>
      <xdr:col>21</xdr:col>
      <xdr:colOff>50800</xdr:colOff>
      <xdr:row>15</xdr:row>
      <xdr:rowOff>66485</xdr:rowOff>
    </xdr:to>
    <xdr:sp macro="" textlink="">
      <xdr:nvSpPr>
        <xdr:cNvPr id="463" name="円/楕円 462"/>
        <xdr:cNvSpPr/>
      </xdr:nvSpPr>
      <xdr:spPr>
        <a:xfrm>
          <a:off x="14351000" y="253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76662</xdr:rowOff>
    </xdr:from>
    <xdr:ext cx="762000" cy="259045"/>
    <xdr:sp macro="" textlink="">
      <xdr:nvSpPr>
        <xdr:cNvPr id="464" name="テキスト ボックス 463"/>
        <xdr:cNvSpPr txBox="1"/>
      </xdr:nvSpPr>
      <xdr:spPr>
        <a:xfrm>
          <a:off x="14020800" y="230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9284</xdr:rowOff>
    </xdr:from>
    <xdr:to>
      <xdr:col>19</xdr:col>
      <xdr:colOff>533400</xdr:colOff>
      <xdr:row>15</xdr:row>
      <xdr:rowOff>110884</xdr:rowOff>
    </xdr:to>
    <xdr:sp macro="" textlink="">
      <xdr:nvSpPr>
        <xdr:cNvPr id="465" name="円/楕円 464"/>
        <xdr:cNvSpPr/>
      </xdr:nvSpPr>
      <xdr:spPr>
        <a:xfrm>
          <a:off x="13462000" y="258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121061</xdr:rowOff>
    </xdr:from>
    <xdr:ext cx="762000" cy="259045"/>
    <xdr:sp macro="" textlink="">
      <xdr:nvSpPr>
        <xdr:cNvPr id="466" name="テキスト ボックス 465"/>
        <xdr:cNvSpPr txBox="1"/>
      </xdr:nvSpPr>
      <xdr:spPr>
        <a:xfrm>
          <a:off x="13131800" y="234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長崎県平戸市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33,216
33,094
235.08
28,899,704
28,268,491
495,059
13,788,930
28,720,385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mn-ea"/>
              <a:ea typeface="+mn-ea"/>
              <a:cs typeface="+mn-cs"/>
            </a:rPr>
            <a:t>　</a:t>
          </a:r>
          <a:r>
            <a:rPr lang="ja-JP" altLang="ja-JP" sz="1100" b="0" i="0" baseline="0">
              <a:solidFill>
                <a:schemeClr val="dk1"/>
              </a:solidFill>
              <a:latin typeface="+mn-ea"/>
              <a:ea typeface="+mn-ea"/>
              <a:cs typeface="+mn-cs"/>
            </a:rPr>
            <a:t>年々減少の傾向にあり、定員適正化計画を上回る職員数の削減（退職不補充、早期退職促進）等により人件費の抑制が図られている。</a:t>
          </a:r>
          <a:endParaRPr lang="en-US" altLang="ja-JP" sz="1100" b="0" i="0" baseline="0">
            <a:solidFill>
              <a:schemeClr val="dk1"/>
            </a:solidFill>
            <a:latin typeface="+mn-ea"/>
            <a:ea typeface="+mn-ea"/>
            <a:cs typeface="+mn-cs"/>
          </a:endParaRPr>
        </a:p>
        <a:p>
          <a:pPr rtl="0"/>
          <a:r>
            <a:rPr lang="ja-JP" altLang="ja-JP" sz="1100" b="0" i="0" baseline="0">
              <a:solidFill>
                <a:schemeClr val="dk1"/>
              </a:solidFill>
              <a:latin typeface="+mn-ea"/>
              <a:ea typeface="+mn-ea"/>
              <a:cs typeface="+mn-cs"/>
            </a:rPr>
            <a:t>　類似団体と比較すると人件費に係る経常収支比率は低くなっているが、ゴミ処理業務に係る一部事務組合の負担金といった人件費に準ずる費用を合計した場合の人口一人当たりの歳出決算額は類似団体平均を上回っており、今後はこれらも含めた人件費関係経費全体について、抑制していく必要がある。</a:t>
          </a:r>
          <a:endParaRPr lang="ja-JP" altLang="ja-JP" sz="1100">
            <a:solidFill>
              <a:schemeClr val="dk1"/>
            </a:solidFill>
            <a:latin typeface="+mn-ea"/>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130810</xdr:rowOff>
    </xdr:from>
    <xdr:to>
      <xdr:col>7</xdr:col>
      <xdr:colOff>15875</xdr:colOff>
      <xdr:row>35</xdr:row>
      <xdr:rowOff>161290</xdr:rowOff>
    </xdr:to>
    <xdr:cxnSp macro="">
      <xdr:nvCxnSpPr>
        <xdr:cNvPr id="66" name="直線コネクタ 65"/>
        <xdr:cNvCxnSpPr/>
      </xdr:nvCxnSpPr>
      <xdr:spPr>
        <a:xfrm flipV="1">
          <a:off x="3987800" y="61315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63517</xdr:rowOff>
    </xdr:from>
    <xdr:ext cx="762000" cy="259045"/>
    <xdr:sp macro="" textlink="">
      <xdr:nvSpPr>
        <xdr:cNvPr id="67" name="人件費平均値テキスト"/>
        <xdr:cNvSpPr txBox="1"/>
      </xdr:nvSpPr>
      <xdr:spPr>
        <a:xfrm>
          <a:off x="4914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161290</xdr:rowOff>
    </xdr:from>
    <xdr:to>
      <xdr:col>5</xdr:col>
      <xdr:colOff>549275</xdr:colOff>
      <xdr:row>36</xdr:row>
      <xdr:rowOff>66040</xdr:rowOff>
    </xdr:to>
    <xdr:cxnSp macro="">
      <xdr:nvCxnSpPr>
        <xdr:cNvPr id="69" name="直線コネクタ 68"/>
        <xdr:cNvCxnSpPr/>
      </xdr:nvCxnSpPr>
      <xdr:spPr>
        <a:xfrm flipV="1">
          <a:off x="3098800" y="61620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66040</xdr:rowOff>
    </xdr:from>
    <xdr:to>
      <xdr:col>4</xdr:col>
      <xdr:colOff>346075</xdr:colOff>
      <xdr:row>37</xdr:row>
      <xdr:rowOff>8890</xdr:rowOff>
    </xdr:to>
    <xdr:cxnSp macro="">
      <xdr:nvCxnSpPr>
        <xdr:cNvPr id="72" name="直線コネクタ 71"/>
        <xdr:cNvCxnSpPr/>
      </xdr:nvCxnSpPr>
      <xdr:spPr>
        <a:xfrm flipV="1">
          <a:off x="2209800" y="62382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8890</xdr:rowOff>
    </xdr:from>
    <xdr:to>
      <xdr:col>3</xdr:col>
      <xdr:colOff>142875</xdr:colOff>
      <xdr:row>37</xdr:row>
      <xdr:rowOff>54610</xdr:rowOff>
    </xdr:to>
    <xdr:cxnSp macro="">
      <xdr:nvCxnSpPr>
        <xdr:cNvPr id="75" name="直線コネクタ 74"/>
        <xdr:cNvCxnSpPr/>
      </xdr:nvCxnSpPr>
      <xdr:spPr>
        <a:xfrm flipV="1">
          <a:off x="1320800" y="6352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67327</xdr:rowOff>
    </xdr:from>
    <xdr:ext cx="762000" cy="259045"/>
    <xdr:sp macro="" textlink="">
      <xdr:nvSpPr>
        <xdr:cNvPr id="77" name="テキスト ボックス 76"/>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97807</xdr:rowOff>
    </xdr:from>
    <xdr:ext cx="762000" cy="259045"/>
    <xdr:sp macro="" textlink="">
      <xdr:nvSpPr>
        <xdr:cNvPr id="79" name="テキスト ボックス 78"/>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80010</xdr:rowOff>
    </xdr:from>
    <xdr:to>
      <xdr:col>7</xdr:col>
      <xdr:colOff>66675</xdr:colOff>
      <xdr:row>36</xdr:row>
      <xdr:rowOff>10160</xdr:rowOff>
    </xdr:to>
    <xdr:sp macro="" textlink="">
      <xdr:nvSpPr>
        <xdr:cNvPr id="85" name="円/楕円 84"/>
        <xdr:cNvSpPr/>
      </xdr:nvSpPr>
      <xdr:spPr>
        <a:xfrm>
          <a:off x="47752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96537</xdr:rowOff>
    </xdr:from>
    <xdr:ext cx="762000" cy="259045"/>
    <xdr:sp macro="" textlink="">
      <xdr:nvSpPr>
        <xdr:cNvPr id="86" name="人件費該当値テキスト"/>
        <xdr:cNvSpPr txBox="1"/>
      </xdr:nvSpPr>
      <xdr:spPr>
        <a:xfrm>
          <a:off x="49149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110490</xdr:rowOff>
    </xdr:from>
    <xdr:to>
      <xdr:col>5</xdr:col>
      <xdr:colOff>600075</xdr:colOff>
      <xdr:row>36</xdr:row>
      <xdr:rowOff>40640</xdr:rowOff>
    </xdr:to>
    <xdr:sp macro="" textlink="">
      <xdr:nvSpPr>
        <xdr:cNvPr id="87" name="円/楕円 86"/>
        <xdr:cNvSpPr/>
      </xdr:nvSpPr>
      <xdr:spPr>
        <a:xfrm>
          <a:off x="3937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50817</xdr:rowOff>
    </xdr:from>
    <xdr:ext cx="736600" cy="259045"/>
    <xdr:sp macro="" textlink="">
      <xdr:nvSpPr>
        <xdr:cNvPr id="88" name="テキスト ボックス 87"/>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15240</xdr:rowOff>
    </xdr:from>
    <xdr:to>
      <xdr:col>4</xdr:col>
      <xdr:colOff>396875</xdr:colOff>
      <xdr:row>36</xdr:row>
      <xdr:rowOff>116840</xdr:rowOff>
    </xdr:to>
    <xdr:sp macro="" textlink="">
      <xdr:nvSpPr>
        <xdr:cNvPr id="89" name="円/楕円 88"/>
        <xdr:cNvSpPr/>
      </xdr:nvSpPr>
      <xdr:spPr>
        <a:xfrm>
          <a:off x="3048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127017</xdr:rowOff>
    </xdr:from>
    <xdr:ext cx="762000" cy="259045"/>
    <xdr:sp macro="" textlink="">
      <xdr:nvSpPr>
        <xdr:cNvPr id="90" name="テキスト ボックス 89"/>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129540</xdr:rowOff>
    </xdr:from>
    <xdr:to>
      <xdr:col>3</xdr:col>
      <xdr:colOff>193675</xdr:colOff>
      <xdr:row>37</xdr:row>
      <xdr:rowOff>59690</xdr:rowOff>
    </xdr:to>
    <xdr:sp macro="" textlink="">
      <xdr:nvSpPr>
        <xdr:cNvPr id="91" name="円/楕円 90"/>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69867</xdr:rowOff>
    </xdr:from>
    <xdr:ext cx="762000" cy="259045"/>
    <xdr:sp macro="" textlink="">
      <xdr:nvSpPr>
        <xdr:cNvPr id="92" name="テキスト ボックス 91"/>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93" name="円/楕円 92"/>
        <xdr:cNvSpPr/>
      </xdr:nvSpPr>
      <xdr:spPr>
        <a:xfrm>
          <a:off x="1270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115587</xdr:rowOff>
    </xdr:from>
    <xdr:ext cx="762000" cy="259045"/>
    <xdr:sp macro="" textlink="">
      <xdr:nvSpPr>
        <xdr:cNvPr id="94" name="テキスト ボックス 93"/>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類似団体平均をやや下回っているものの公共施設等の維持管理経費や各種機器等の保</a:t>
          </a:r>
          <a:r>
            <a:rPr kumimoji="1" lang="ja-JP" altLang="ja-JP" sz="1100">
              <a:solidFill>
                <a:schemeClr val="dk1"/>
              </a:solidFill>
              <a:effectLst/>
              <a:latin typeface="+mn-ea"/>
              <a:ea typeface="+mn-ea"/>
              <a:cs typeface="+mn-cs"/>
            </a:rPr>
            <a:t>守点検業務</a:t>
          </a:r>
          <a:r>
            <a:rPr kumimoji="1" lang="ja-JP" altLang="en-US" sz="1100">
              <a:solidFill>
                <a:schemeClr val="dk1"/>
              </a:solidFill>
              <a:effectLst/>
              <a:latin typeface="+mn-ea"/>
              <a:ea typeface="+mn-ea"/>
              <a:cs typeface="+mn-cs"/>
            </a:rPr>
            <a:t>経費の増により増加傾向にある。</a:t>
          </a:r>
          <a:endParaRPr kumimoji="1" lang="en-US" altLang="ja-JP" sz="1100">
            <a:solidFill>
              <a:schemeClr val="dk1"/>
            </a:solidFill>
            <a:effectLst/>
            <a:latin typeface="+mn-ea"/>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また、定員適正化に伴う職員の非正規化による臨時職員賃金の増加も要因の一つとなっており今後も増加することが見込まれる。</a:t>
          </a:r>
          <a:endParaRPr kumimoji="1" lang="en-US" altLang="ja-JP" sz="1100">
            <a:solidFill>
              <a:schemeClr val="dk1"/>
            </a:solidFill>
            <a:effectLst/>
            <a:latin typeface="+mn-ea"/>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今後</a:t>
          </a:r>
          <a:r>
            <a:rPr kumimoji="1" lang="ja-JP" altLang="en-US" sz="1100">
              <a:solidFill>
                <a:schemeClr val="dk1"/>
              </a:solidFill>
              <a:effectLst/>
              <a:latin typeface="+mn-ea"/>
              <a:ea typeface="+mn-ea"/>
              <a:cs typeface="+mn-cs"/>
            </a:rPr>
            <a:t>も</a:t>
          </a:r>
          <a:r>
            <a:rPr kumimoji="1" lang="ja-JP" altLang="ja-JP" sz="1100">
              <a:solidFill>
                <a:schemeClr val="dk1"/>
              </a:solidFill>
              <a:effectLst/>
              <a:latin typeface="+mn-ea"/>
              <a:ea typeface="+mn-ea"/>
              <a:cs typeface="+mn-cs"/>
            </a:rPr>
            <a:t>維持管理経費や内部管理経費について</a:t>
          </a:r>
          <a:r>
            <a:rPr kumimoji="1" lang="ja-JP" altLang="en-US" sz="1100">
              <a:solidFill>
                <a:schemeClr val="dk1"/>
              </a:solidFill>
              <a:effectLst/>
              <a:latin typeface="+mn-ea"/>
              <a:ea typeface="+mn-ea"/>
              <a:cs typeface="+mn-cs"/>
            </a:rPr>
            <a:t>積極的な</a:t>
          </a:r>
          <a:r>
            <a:rPr kumimoji="1" lang="ja-JP" altLang="ja-JP" sz="1100">
              <a:solidFill>
                <a:schemeClr val="dk1"/>
              </a:solidFill>
              <a:effectLst/>
              <a:latin typeface="+mn-ea"/>
              <a:ea typeface="+mn-ea"/>
              <a:cs typeface="+mn-cs"/>
            </a:rPr>
            <a:t>見直し</a:t>
          </a:r>
          <a:r>
            <a:rPr kumimoji="1" lang="ja-JP" altLang="en-US" sz="1100">
              <a:solidFill>
                <a:schemeClr val="dk1"/>
              </a:solidFill>
              <a:effectLst/>
              <a:latin typeface="+mn-ea"/>
              <a:ea typeface="+mn-ea"/>
              <a:cs typeface="+mn-cs"/>
            </a:rPr>
            <a:t>を行うとともに</a:t>
          </a:r>
          <a:r>
            <a:rPr kumimoji="1" lang="ja-JP" altLang="ja-JP" sz="1100">
              <a:solidFill>
                <a:schemeClr val="dk1"/>
              </a:solidFill>
              <a:effectLst/>
              <a:latin typeface="+mn-ea"/>
              <a:ea typeface="+mn-ea"/>
              <a:cs typeface="+mn-cs"/>
            </a:rPr>
            <a:t>、職員のコスト意識</a:t>
          </a:r>
          <a:r>
            <a:rPr kumimoji="1" lang="ja-JP" altLang="en-US" sz="1100">
              <a:solidFill>
                <a:schemeClr val="dk1"/>
              </a:solidFill>
              <a:effectLst/>
              <a:latin typeface="+mn-ea"/>
              <a:ea typeface="+mn-ea"/>
              <a:cs typeface="+mn-cs"/>
            </a:rPr>
            <a:t>の</a:t>
          </a:r>
          <a:r>
            <a:rPr kumimoji="1" lang="ja-JP" altLang="ja-JP" sz="1100">
              <a:solidFill>
                <a:schemeClr val="dk1"/>
              </a:solidFill>
              <a:effectLst/>
              <a:latin typeface="+mn-ea"/>
              <a:ea typeface="+mn-ea"/>
              <a:cs typeface="+mn-cs"/>
            </a:rPr>
            <a:t>向上を図り削減を進める。</a:t>
          </a:r>
          <a:endParaRPr lang="ja-JP" altLang="ja-JP">
            <a:effectLst/>
            <a:latin typeface="+mn-ea"/>
            <a:ea typeface="+mn-ea"/>
          </a:endParaRPr>
        </a:p>
        <a:p>
          <a:pPr rtl="0"/>
          <a:endParaRPr lang="ja-JP" altLang="ja-JP" sz="11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162379</xdr:rowOff>
    </xdr:from>
    <xdr:to>
      <xdr:col>24</xdr:col>
      <xdr:colOff>31750</xdr:colOff>
      <xdr:row>16</xdr:row>
      <xdr:rowOff>12700</xdr:rowOff>
    </xdr:to>
    <xdr:cxnSp macro="">
      <xdr:nvCxnSpPr>
        <xdr:cNvPr id="129" name="直線コネクタ 128"/>
        <xdr:cNvCxnSpPr/>
      </xdr:nvCxnSpPr>
      <xdr:spPr>
        <a:xfrm flipV="1">
          <a:off x="15671800" y="2734129"/>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42834</xdr:rowOff>
    </xdr:from>
    <xdr:ext cx="762000" cy="259045"/>
    <xdr:sp macro="" textlink="">
      <xdr:nvSpPr>
        <xdr:cNvPr id="130"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162379</xdr:rowOff>
    </xdr:from>
    <xdr:to>
      <xdr:col>22</xdr:col>
      <xdr:colOff>565150</xdr:colOff>
      <xdr:row>16</xdr:row>
      <xdr:rowOff>12700</xdr:rowOff>
    </xdr:to>
    <xdr:cxnSp macro="">
      <xdr:nvCxnSpPr>
        <xdr:cNvPr id="132" name="直線コネクタ 131"/>
        <xdr:cNvCxnSpPr/>
      </xdr:nvCxnSpPr>
      <xdr:spPr>
        <a:xfrm>
          <a:off x="14782800" y="27341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18341</xdr:rowOff>
    </xdr:from>
    <xdr:ext cx="736600" cy="259045"/>
    <xdr:sp macro="" textlink="">
      <xdr:nvSpPr>
        <xdr:cNvPr id="134" name="テキスト ボックス 133"/>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129721</xdr:rowOff>
    </xdr:from>
    <xdr:to>
      <xdr:col>21</xdr:col>
      <xdr:colOff>361950</xdr:colOff>
      <xdr:row>15</xdr:row>
      <xdr:rowOff>162379</xdr:rowOff>
    </xdr:to>
    <xdr:cxnSp macro="">
      <xdr:nvCxnSpPr>
        <xdr:cNvPr id="135" name="直線コネクタ 134"/>
        <xdr:cNvCxnSpPr/>
      </xdr:nvCxnSpPr>
      <xdr:spPr>
        <a:xfrm>
          <a:off x="13893800" y="27014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135363</xdr:rowOff>
    </xdr:from>
    <xdr:ext cx="762000" cy="259045"/>
    <xdr:sp macro="" textlink="">
      <xdr:nvSpPr>
        <xdr:cNvPr id="137" name="テキスト ボックス 136"/>
        <xdr:cNvSpPr txBox="1"/>
      </xdr:nvSpPr>
      <xdr:spPr>
        <a:xfrm>
          <a:off x="14401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75293</xdr:rowOff>
    </xdr:from>
    <xdr:to>
      <xdr:col>20</xdr:col>
      <xdr:colOff>158750</xdr:colOff>
      <xdr:row>15</xdr:row>
      <xdr:rowOff>129721</xdr:rowOff>
    </xdr:to>
    <xdr:cxnSp macro="">
      <xdr:nvCxnSpPr>
        <xdr:cNvPr id="138" name="直線コネクタ 137"/>
        <xdr:cNvCxnSpPr/>
      </xdr:nvCxnSpPr>
      <xdr:spPr>
        <a:xfrm>
          <a:off x="13004800" y="26470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91820</xdr:rowOff>
    </xdr:from>
    <xdr:ext cx="762000" cy="259045"/>
    <xdr:sp macro="" textlink="">
      <xdr:nvSpPr>
        <xdr:cNvPr id="140" name="テキスト ボックス 139"/>
        <xdr:cNvSpPr txBox="1"/>
      </xdr:nvSpPr>
      <xdr:spPr>
        <a:xfrm>
          <a:off x="13512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42" name="テキスト ボックス 141"/>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111579</xdr:rowOff>
    </xdr:from>
    <xdr:to>
      <xdr:col>24</xdr:col>
      <xdr:colOff>82550</xdr:colOff>
      <xdr:row>16</xdr:row>
      <xdr:rowOff>41729</xdr:rowOff>
    </xdr:to>
    <xdr:sp macro="" textlink="">
      <xdr:nvSpPr>
        <xdr:cNvPr id="148" name="円/楕円 147"/>
        <xdr:cNvSpPr/>
      </xdr:nvSpPr>
      <xdr:spPr>
        <a:xfrm>
          <a:off x="164592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128106</xdr:rowOff>
    </xdr:from>
    <xdr:ext cx="762000" cy="259045"/>
    <xdr:sp macro="" textlink="">
      <xdr:nvSpPr>
        <xdr:cNvPr id="149" name="物件費該当値テキスト"/>
        <xdr:cNvSpPr txBox="1"/>
      </xdr:nvSpPr>
      <xdr:spPr>
        <a:xfrm>
          <a:off x="165989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133350</xdr:rowOff>
    </xdr:from>
    <xdr:to>
      <xdr:col>22</xdr:col>
      <xdr:colOff>615950</xdr:colOff>
      <xdr:row>16</xdr:row>
      <xdr:rowOff>63500</xdr:rowOff>
    </xdr:to>
    <xdr:sp macro="" textlink="">
      <xdr:nvSpPr>
        <xdr:cNvPr id="150" name="円/楕円 149"/>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73677</xdr:rowOff>
    </xdr:from>
    <xdr:ext cx="736600" cy="259045"/>
    <xdr:sp macro="" textlink="">
      <xdr:nvSpPr>
        <xdr:cNvPr id="151" name="テキスト ボックス 150"/>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111579</xdr:rowOff>
    </xdr:from>
    <xdr:to>
      <xdr:col>21</xdr:col>
      <xdr:colOff>412750</xdr:colOff>
      <xdr:row>16</xdr:row>
      <xdr:rowOff>41729</xdr:rowOff>
    </xdr:to>
    <xdr:sp macro="" textlink="">
      <xdr:nvSpPr>
        <xdr:cNvPr id="152" name="円/楕円 151"/>
        <xdr:cNvSpPr/>
      </xdr:nvSpPr>
      <xdr:spPr>
        <a:xfrm>
          <a:off x="14732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51906</xdr:rowOff>
    </xdr:from>
    <xdr:ext cx="762000" cy="259045"/>
    <xdr:sp macro="" textlink="">
      <xdr:nvSpPr>
        <xdr:cNvPr id="153" name="テキスト ボックス 152"/>
        <xdr:cNvSpPr txBox="1"/>
      </xdr:nvSpPr>
      <xdr:spPr>
        <a:xfrm>
          <a:off x="14401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78921</xdr:rowOff>
    </xdr:from>
    <xdr:to>
      <xdr:col>20</xdr:col>
      <xdr:colOff>209550</xdr:colOff>
      <xdr:row>16</xdr:row>
      <xdr:rowOff>9071</xdr:rowOff>
    </xdr:to>
    <xdr:sp macro="" textlink="">
      <xdr:nvSpPr>
        <xdr:cNvPr id="154" name="円/楕円 153"/>
        <xdr:cNvSpPr/>
      </xdr:nvSpPr>
      <xdr:spPr>
        <a:xfrm>
          <a:off x="13843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19248</xdr:rowOff>
    </xdr:from>
    <xdr:ext cx="762000" cy="259045"/>
    <xdr:sp macro="" textlink="">
      <xdr:nvSpPr>
        <xdr:cNvPr id="155" name="テキスト ボックス 154"/>
        <xdr:cNvSpPr txBox="1"/>
      </xdr:nvSpPr>
      <xdr:spPr>
        <a:xfrm>
          <a:off x="13512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24493</xdr:rowOff>
    </xdr:from>
    <xdr:to>
      <xdr:col>19</xdr:col>
      <xdr:colOff>6350</xdr:colOff>
      <xdr:row>15</xdr:row>
      <xdr:rowOff>126093</xdr:rowOff>
    </xdr:to>
    <xdr:sp macro="" textlink="">
      <xdr:nvSpPr>
        <xdr:cNvPr id="156" name="円/楕円 155"/>
        <xdr:cNvSpPr/>
      </xdr:nvSpPr>
      <xdr:spPr>
        <a:xfrm>
          <a:off x="12954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136270</xdr:rowOff>
    </xdr:from>
    <xdr:ext cx="762000" cy="259045"/>
    <xdr:sp macro="" textlink="">
      <xdr:nvSpPr>
        <xdr:cNvPr id="157" name="テキスト ボックス 156"/>
        <xdr:cNvSpPr txBox="1"/>
      </xdr:nvSpPr>
      <xdr:spPr>
        <a:xfrm>
          <a:off x="12623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mn-ea"/>
              <a:ea typeface="+mn-ea"/>
              <a:cs typeface="+mn-cs"/>
            </a:rPr>
            <a:t>　</a:t>
          </a:r>
          <a:r>
            <a:rPr lang="ja-JP" altLang="ja-JP" sz="1100" b="0" i="0" baseline="0">
              <a:solidFill>
                <a:schemeClr val="dk1"/>
              </a:solidFill>
              <a:latin typeface="+mn-ea"/>
              <a:ea typeface="+mn-ea"/>
              <a:cs typeface="+mn-cs"/>
            </a:rPr>
            <a:t>全国・長崎県平均を下回っており、類似団体と比較しても同水準で推移しているが、年々上昇傾向にある。</a:t>
          </a:r>
          <a:endParaRPr lang="en-US" altLang="ja-JP" sz="1100" b="0" i="0" baseline="0">
            <a:solidFill>
              <a:schemeClr val="dk1"/>
            </a:solidFill>
            <a:latin typeface="+mn-ea"/>
            <a:ea typeface="+mn-ea"/>
            <a:cs typeface="+mn-cs"/>
          </a:endParaRPr>
        </a:p>
        <a:p>
          <a:pPr rtl="0" fontAlgn="base"/>
          <a:r>
            <a:rPr lang="ja-JP" altLang="ja-JP" sz="1100" b="0" i="0" baseline="0">
              <a:solidFill>
                <a:schemeClr val="dk1"/>
              </a:solidFill>
              <a:latin typeface="+mn-ea"/>
              <a:ea typeface="+mn-ea"/>
              <a:cs typeface="+mn-cs"/>
            </a:rPr>
            <a:t>　その要因としては、高齢化や長引く景気低迷などの社会情勢による障害者自立支援給付や生活保護費の増である。</a:t>
          </a:r>
          <a:endParaRPr lang="en-US" altLang="ja-JP" sz="1100" b="0" i="0" baseline="0">
            <a:solidFill>
              <a:schemeClr val="dk1"/>
            </a:solidFill>
            <a:latin typeface="+mn-ea"/>
            <a:ea typeface="+mn-ea"/>
            <a:cs typeface="+mn-cs"/>
          </a:endParaRPr>
        </a:p>
        <a:p>
          <a:pPr rtl="0"/>
          <a:r>
            <a:rPr lang="ja-JP" altLang="ja-JP" sz="1100" b="0" i="0" baseline="0">
              <a:solidFill>
                <a:schemeClr val="dk1"/>
              </a:solidFill>
              <a:latin typeface="+mn-ea"/>
              <a:ea typeface="+mn-ea"/>
              <a:cs typeface="+mn-cs"/>
            </a:rPr>
            <a:t>　今後も引き続き資格審査等の認定や給付の適正化に努める。</a:t>
          </a:r>
          <a:endParaRPr lang="ja-JP" altLang="ja-JP" sz="1100">
            <a:solidFill>
              <a:schemeClr val="dk1"/>
            </a:solidFill>
            <a:latin typeface="+mn-ea"/>
            <a:ea typeface="+mn-ea"/>
            <a:cs typeface="+mn-cs"/>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152400</xdr:rowOff>
    </xdr:from>
    <xdr:to>
      <xdr:col>7</xdr:col>
      <xdr:colOff>15875</xdr:colOff>
      <xdr:row>57</xdr:row>
      <xdr:rowOff>19050</xdr:rowOff>
    </xdr:to>
    <xdr:cxnSp macro="">
      <xdr:nvCxnSpPr>
        <xdr:cNvPr id="190" name="直線コネクタ 189"/>
        <xdr:cNvCxnSpPr/>
      </xdr:nvCxnSpPr>
      <xdr:spPr>
        <a:xfrm>
          <a:off x="3987800" y="9753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152400</xdr:rowOff>
    </xdr:from>
    <xdr:to>
      <xdr:col>5</xdr:col>
      <xdr:colOff>549275</xdr:colOff>
      <xdr:row>56</xdr:row>
      <xdr:rowOff>152400</xdr:rowOff>
    </xdr:to>
    <xdr:cxnSp macro="">
      <xdr:nvCxnSpPr>
        <xdr:cNvPr id="193" name="直線コネクタ 192"/>
        <xdr:cNvCxnSpPr/>
      </xdr:nvCxnSpPr>
      <xdr:spPr>
        <a:xfrm>
          <a:off x="3098800" y="9753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3827</xdr:rowOff>
    </xdr:from>
    <xdr:ext cx="736600" cy="259045"/>
    <xdr:sp macro="" textlink="">
      <xdr:nvSpPr>
        <xdr:cNvPr id="195" name="テキスト ボックス 194"/>
        <xdr:cNvSpPr txBox="1"/>
      </xdr:nvSpPr>
      <xdr:spPr>
        <a:xfrm>
          <a:off x="3606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127000</xdr:rowOff>
    </xdr:from>
    <xdr:to>
      <xdr:col>4</xdr:col>
      <xdr:colOff>346075</xdr:colOff>
      <xdr:row>56</xdr:row>
      <xdr:rowOff>152400</xdr:rowOff>
    </xdr:to>
    <xdr:cxnSp macro="">
      <xdr:nvCxnSpPr>
        <xdr:cNvPr id="196" name="直線コネクタ 195"/>
        <xdr:cNvCxnSpPr/>
      </xdr:nvCxnSpPr>
      <xdr:spPr>
        <a:xfrm>
          <a:off x="2209800" y="9728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149877</xdr:rowOff>
    </xdr:from>
    <xdr:ext cx="762000" cy="259045"/>
    <xdr:sp macro="" textlink="">
      <xdr:nvSpPr>
        <xdr:cNvPr id="198" name="テキスト ボックス 197"/>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101600</xdr:rowOff>
    </xdr:from>
    <xdr:to>
      <xdr:col>3</xdr:col>
      <xdr:colOff>142875</xdr:colOff>
      <xdr:row>56</xdr:row>
      <xdr:rowOff>127000</xdr:rowOff>
    </xdr:to>
    <xdr:cxnSp macro="">
      <xdr:nvCxnSpPr>
        <xdr:cNvPr id="199" name="直線コネクタ 198"/>
        <xdr:cNvCxnSpPr/>
      </xdr:nvCxnSpPr>
      <xdr:spPr>
        <a:xfrm>
          <a:off x="1320800" y="9702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149877</xdr:rowOff>
    </xdr:from>
    <xdr:ext cx="762000" cy="259045"/>
    <xdr:sp macro="" textlink="">
      <xdr:nvSpPr>
        <xdr:cNvPr id="201" name="テキスト ボックス 200"/>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203" name="テキスト ボックス 202"/>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139700</xdr:rowOff>
    </xdr:from>
    <xdr:to>
      <xdr:col>7</xdr:col>
      <xdr:colOff>66675</xdr:colOff>
      <xdr:row>57</xdr:row>
      <xdr:rowOff>69850</xdr:rowOff>
    </xdr:to>
    <xdr:sp macro="" textlink="">
      <xdr:nvSpPr>
        <xdr:cNvPr id="209" name="円/楕円 208"/>
        <xdr:cNvSpPr/>
      </xdr:nvSpPr>
      <xdr:spPr>
        <a:xfrm>
          <a:off x="47752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111777</xdr:rowOff>
    </xdr:from>
    <xdr:ext cx="762000" cy="259045"/>
    <xdr:sp macro="" textlink="">
      <xdr:nvSpPr>
        <xdr:cNvPr id="210" name="扶助費該当値テキスト"/>
        <xdr:cNvSpPr txBox="1"/>
      </xdr:nvSpPr>
      <xdr:spPr>
        <a:xfrm>
          <a:off x="49149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101600</xdr:rowOff>
    </xdr:from>
    <xdr:to>
      <xdr:col>5</xdr:col>
      <xdr:colOff>600075</xdr:colOff>
      <xdr:row>57</xdr:row>
      <xdr:rowOff>31750</xdr:rowOff>
    </xdr:to>
    <xdr:sp macro="" textlink="">
      <xdr:nvSpPr>
        <xdr:cNvPr id="211" name="円/楕円 210"/>
        <xdr:cNvSpPr/>
      </xdr:nvSpPr>
      <xdr:spPr>
        <a:xfrm>
          <a:off x="3937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16527</xdr:rowOff>
    </xdr:from>
    <xdr:ext cx="736600" cy="259045"/>
    <xdr:sp macro="" textlink="">
      <xdr:nvSpPr>
        <xdr:cNvPr id="212" name="テキスト ボックス 211"/>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101600</xdr:rowOff>
    </xdr:from>
    <xdr:to>
      <xdr:col>4</xdr:col>
      <xdr:colOff>396875</xdr:colOff>
      <xdr:row>57</xdr:row>
      <xdr:rowOff>31750</xdr:rowOff>
    </xdr:to>
    <xdr:sp macro="" textlink="">
      <xdr:nvSpPr>
        <xdr:cNvPr id="213" name="円/楕円 212"/>
        <xdr:cNvSpPr/>
      </xdr:nvSpPr>
      <xdr:spPr>
        <a:xfrm>
          <a:off x="3048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16527</xdr:rowOff>
    </xdr:from>
    <xdr:ext cx="762000" cy="259045"/>
    <xdr:sp macro="" textlink="">
      <xdr:nvSpPr>
        <xdr:cNvPr id="214" name="テキスト ボックス 213"/>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76200</xdr:rowOff>
    </xdr:from>
    <xdr:to>
      <xdr:col>3</xdr:col>
      <xdr:colOff>193675</xdr:colOff>
      <xdr:row>57</xdr:row>
      <xdr:rowOff>6350</xdr:rowOff>
    </xdr:to>
    <xdr:sp macro="" textlink="">
      <xdr:nvSpPr>
        <xdr:cNvPr id="215" name="円/楕円 214"/>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162577</xdr:rowOff>
    </xdr:from>
    <xdr:ext cx="762000" cy="259045"/>
    <xdr:sp macro="" textlink="">
      <xdr:nvSpPr>
        <xdr:cNvPr id="216" name="テキスト ボックス 215"/>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50800</xdr:rowOff>
    </xdr:from>
    <xdr:to>
      <xdr:col>1</xdr:col>
      <xdr:colOff>676275</xdr:colOff>
      <xdr:row>56</xdr:row>
      <xdr:rowOff>152400</xdr:rowOff>
    </xdr:to>
    <xdr:sp macro="" textlink="">
      <xdr:nvSpPr>
        <xdr:cNvPr id="217" name="円/楕円 216"/>
        <xdr:cNvSpPr/>
      </xdr:nvSpPr>
      <xdr:spPr>
        <a:xfrm>
          <a:off x="1270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137177</xdr:rowOff>
    </xdr:from>
    <xdr:ext cx="762000" cy="259045"/>
    <xdr:sp macro="" textlink="">
      <xdr:nvSpPr>
        <xdr:cNvPr id="218" name="テキスト ボックス 217"/>
        <xdr:cNvSpPr txBox="1"/>
      </xdr:nvSpPr>
      <xdr:spPr>
        <a:xfrm>
          <a:off x="939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ea"/>
              <a:ea typeface="+mn-ea"/>
              <a:cs typeface="+mn-cs"/>
            </a:rPr>
            <a:t>　</a:t>
          </a:r>
          <a:r>
            <a:rPr lang="ja-JP" altLang="ja-JP" sz="1100" b="0" i="0" baseline="0">
              <a:solidFill>
                <a:schemeClr val="dk1"/>
              </a:solidFill>
              <a:latin typeface="+mn-ea"/>
              <a:ea typeface="+mn-ea"/>
              <a:cs typeface="+mn-cs"/>
            </a:rPr>
            <a:t>近年は類似団体、全国平均・長崎県平均より低い状況で推移している。</a:t>
          </a:r>
          <a:endParaRPr lang="en-US" altLang="ja-JP" sz="1100" b="0" i="0" baseline="0">
            <a:solidFill>
              <a:schemeClr val="dk1"/>
            </a:solidFill>
            <a:latin typeface="+mn-ea"/>
            <a:ea typeface="+mn-ea"/>
            <a:cs typeface="+mn-cs"/>
          </a:endParaRPr>
        </a:p>
        <a:p>
          <a:pPr rtl="0"/>
          <a:r>
            <a:rPr lang="ja-JP" altLang="en-US" sz="1100" b="0" i="0" baseline="0">
              <a:solidFill>
                <a:schemeClr val="dk1"/>
              </a:solidFill>
              <a:latin typeface="+mn-ea"/>
              <a:ea typeface="+mn-ea"/>
              <a:cs typeface="+mn-cs"/>
            </a:rPr>
            <a:t>　</a:t>
          </a:r>
          <a:r>
            <a:rPr lang="ja-JP" altLang="ja-JP" sz="1100" b="0" i="0" baseline="0">
              <a:solidFill>
                <a:schemeClr val="dk1"/>
              </a:solidFill>
              <a:latin typeface="+mn-ea"/>
              <a:ea typeface="+mn-ea"/>
              <a:cs typeface="+mn-cs"/>
            </a:rPr>
            <a:t>経費の内訳として繰出金が主なものである。</a:t>
          </a:r>
          <a:endParaRPr lang="ja-JP" altLang="ja-JP" sz="1100">
            <a:solidFill>
              <a:schemeClr val="dk1"/>
            </a:solidFill>
            <a:latin typeface="+mn-ea"/>
            <a:ea typeface="+mn-ea"/>
            <a:cs typeface="+mn-cs"/>
          </a:endParaRPr>
        </a:p>
        <a:p>
          <a:pPr rtl="0"/>
          <a:r>
            <a:rPr lang="ja-JP" altLang="ja-JP" sz="1100" b="0" i="0" baseline="0">
              <a:solidFill>
                <a:schemeClr val="dk1"/>
              </a:solidFill>
              <a:latin typeface="+mn-ea"/>
              <a:ea typeface="+mn-ea"/>
              <a:cs typeface="+mn-cs"/>
            </a:rPr>
            <a:t>　特別会計への繰出金については大部分が一般財源で賄われているため、歳入確保や医療費などの抑制を図り、普通会計の負担額を減らしていくよう努める。</a:t>
          </a:r>
          <a:endParaRPr lang="ja-JP" altLang="ja-JP" sz="1100">
            <a:solidFill>
              <a:schemeClr val="dk1"/>
            </a:solidFill>
            <a:latin typeface="+mn-ea"/>
            <a:ea typeface="+mn-ea"/>
            <a:cs typeface="+mn-cs"/>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62230</xdr:rowOff>
    </xdr:from>
    <xdr:to>
      <xdr:col>24</xdr:col>
      <xdr:colOff>31750</xdr:colOff>
      <xdr:row>55</xdr:row>
      <xdr:rowOff>69850</xdr:rowOff>
    </xdr:to>
    <xdr:cxnSp macro="">
      <xdr:nvCxnSpPr>
        <xdr:cNvPr id="251" name="直線コネクタ 250"/>
        <xdr:cNvCxnSpPr/>
      </xdr:nvCxnSpPr>
      <xdr:spPr>
        <a:xfrm>
          <a:off x="15671800" y="94919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54610</xdr:rowOff>
    </xdr:from>
    <xdr:to>
      <xdr:col>22</xdr:col>
      <xdr:colOff>565150</xdr:colOff>
      <xdr:row>55</xdr:row>
      <xdr:rowOff>62230</xdr:rowOff>
    </xdr:to>
    <xdr:cxnSp macro="">
      <xdr:nvCxnSpPr>
        <xdr:cNvPr id="254" name="直線コネクタ 253"/>
        <xdr:cNvCxnSpPr/>
      </xdr:nvCxnSpPr>
      <xdr:spPr>
        <a:xfrm>
          <a:off x="14782800" y="9484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39370</xdr:rowOff>
    </xdr:from>
    <xdr:to>
      <xdr:col>21</xdr:col>
      <xdr:colOff>361950</xdr:colOff>
      <xdr:row>55</xdr:row>
      <xdr:rowOff>54610</xdr:rowOff>
    </xdr:to>
    <xdr:cxnSp macro="">
      <xdr:nvCxnSpPr>
        <xdr:cNvPr id="257" name="直線コネクタ 256"/>
        <xdr:cNvCxnSpPr/>
      </xdr:nvCxnSpPr>
      <xdr:spPr>
        <a:xfrm>
          <a:off x="13893800" y="9469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59" name="テキスト ボックス 258"/>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1270</xdr:rowOff>
    </xdr:from>
    <xdr:to>
      <xdr:col>20</xdr:col>
      <xdr:colOff>158750</xdr:colOff>
      <xdr:row>55</xdr:row>
      <xdr:rowOff>39370</xdr:rowOff>
    </xdr:to>
    <xdr:cxnSp macro="">
      <xdr:nvCxnSpPr>
        <xdr:cNvPr id="260" name="直線コネクタ 259"/>
        <xdr:cNvCxnSpPr/>
      </xdr:nvCxnSpPr>
      <xdr:spPr>
        <a:xfrm>
          <a:off x="13004800" y="9431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62" name="テキスト ボックス 26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21607</xdr:rowOff>
    </xdr:from>
    <xdr:ext cx="762000" cy="259045"/>
    <xdr:sp macro="" textlink="">
      <xdr:nvSpPr>
        <xdr:cNvPr id="264" name="テキスト ボックス 263"/>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19050</xdr:rowOff>
    </xdr:from>
    <xdr:to>
      <xdr:col>24</xdr:col>
      <xdr:colOff>82550</xdr:colOff>
      <xdr:row>55</xdr:row>
      <xdr:rowOff>120650</xdr:rowOff>
    </xdr:to>
    <xdr:sp macro="" textlink="">
      <xdr:nvSpPr>
        <xdr:cNvPr id="270" name="円/楕円 269"/>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35577</xdr:rowOff>
    </xdr:from>
    <xdr:ext cx="762000" cy="259045"/>
    <xdr:sp macro="" textlink="">
      <xdr:nvSpPr>
        <xdr:cNvPr id="271" name="その他該当値テキスト"/>
        <xdr:cNvSpPr txBox="1"/>
      </xdr:nvSpPr>
      <xdr:spPr>
        <a:xfrm>
          <a:off x="16598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11430</xdr:rowOff>
    </xdr:from>
    <xdr:to>
      <xdr:col>22</xdr:col>
      <xdr:colOff>615950</xdr:colOff>
      <xdr:row>55</xdr:row>
      <xdr:rowOff>113030</xdr:rowOff>
    </xdr:to>
    <xdr:sp macro="" textlink="">
      <xdr:nvSpPr>
        <xdr:cNvPr id="272" name="円/楕円 271"/>
        <xdr:cNvSpPr/>
      </xdr:nvSpPr>
      <xdr:spPr>
        <a:xfrm>
          <a:off x="15621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123207</xdr:rowOff>
    </xdr:from>
    <xdr:ext cx="736600" cy="259045"/>
    <xdr:sp macro="" textlink="">
      <xdr:nvSpPr>
        <xdr:cNvPr id="273" name="テキスト ボックス 272"/>
        <xdr:cNvSpPr txBox="1"/>
      </xdr:nvSpPr>
      <xdr:spPr>
        <a:xfrm>
          <a:off x="15290800" y="921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3810</xdr:rowOff>
    </xdr:from>
    <xdr:to>
      <xdr:col>21</xdr:col>
      <xdr:colOff>412750</xdr:colOff>
      <xdr:row>55</xdr:row>
      <xdr:rowOff>105410</xdr:rowOff>
    </xdr:to>
    <xdr:sp macro="" textlink="">
      <xdr:nvSpPr>
        <xdr:cNvPr id="274" name="円/楕円 273"/>
        <xdr:cNvSpPr/>
      </xdr:nvSpPr>
      <xdr:spPr>
        <a:xfrm>
          <a:off x="14732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115587</xdr:rowOff>
    </xdr:from>
    <xdr:ext cx="762000" cy="259045"/>
    <xdr:sp macro="" textlink="">
      <xdr:nvSpPr>
        <xdr:cNvPr id="275" name="テキスト ボックス 274"/>
        <xdr:cNvSpPr txBox="1"/>
      </xdr:nvSpPr>
      <xdr:spPr>
        <a:xfrm>
          <a:off x="14401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160020</xdr:rowOff>
    </xdr:from>
    <xdr:to>
      <xdr:col>20</xdr:col>
      <xdr:colOff>209550</xdr:colOff>
      <xdr:row>55</xdr:row>
      <xdr:rowOff>90170</xdr:rowOff>
    </xdr:to>
    <xdr:sp macro="" textlink="">
      <xdr:nvSpPr>
        <xdr:cNvPr id="276" name="円/楕円 275"/>
        <xdr:cNvSpPr/>
      </xdr:nvSpPr>
      <xdr:spPr>
        <a:xfrm>
          <a:off x="13843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100347</xdr:rowOff>
    </xdr:from>
    <xdr:ext cx="762000" cy="259045"/>
    <xdr:sp macro="" textlink="">
      <xdr:nvSpPr>
        <xdr:cNvPr id="277" name="テキスト ボックス 276"/>
        <xdr:cNvSpPr txBox="1"/>
      </xdr:nvSpPr>
      <xdr:spPr>
        <a:xfrm>
          <a:off x="13512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121920</xdr:rowOff>
    </xdr:from>
    <xdr:to>
      <xdr:col>19</xdr:col>
      <xdr:colOff>6350</xdr:colOff>
      <xdr:row>55</xdr:row>
      <xdr:rowOff>52070</xdr:rowOff>
    </xdr:to>
    <xdr:sp macro="" textlink="">
      <xdr:nvSpPr>
        <xdr:cNvPr id="278" name="円/楕円 277"/>
        <xdr:cNvSpPr/>
      </xdr:nvSpPr>
      <xdr:spPr>
        <a:xfrm>
          <a:off x="12954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62247</xdr:rowOff>
    </xdr:from>
    <xdr:ext cx="762000" cy="259045"/>
    <xdr:sp macro="" textlink="">
      <xdr:nvSpPr>
        <xdr:cNvPr id="279" name="テキスト ボックス 278"/>
        <xdr:cNvSpPr txBox="1"/>
      </xdr:nvSpPr>
      <xdr:spPr>
        <a:xfrm>
          <a:off x="12623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ea"/>
              <a:ea typeface="+mn-ea"/>
              <a:cs typeface="+mn-cs"/>
            </a:rPr>
            <a:t>　</a:t>
          </a:r>
          <a:r>
            <a:rPr lang="ja-JP" altLang="ja-JP" sz="1100" b="0" i="0" baseline="0">
              <a:solidFill>
                <a:schemeClr val="dk1"/>
              </a:solidFill>
              <a:latin typeface="+mn-ea"/>
              <a:ea typeface="+mn-ea"/>
              <a:cs typeface="+mn-cs"/>
            </a:rPr>
            <a:t>類似団体、全国平均・長崎県平均より高い水準のまま横ばいの状況である。</a:t>
          </a:r>
          <a:endParaRPr lang="ja-JP" altLang="ja-JP" sz="1100">
            <a:solidFill>
              <a:schemeClr val="dk1"/>
            </a:solidFill>
            <a:latin typeface="+mn-ea"/>
            <a:ea typeface="+mn-ea"/>
            <a:cs typeface="+mn-cs"/>
          </a:endParaRPr>
        </a:p>
        <a:p>
          <a:pPr rtl="0"/>
          <a:r>
            <a:rPr lang="ja-JP" altLang="ja-JP" sz="1100" b="0" i="0" baseline="0">
              <a:solidFill>
                <a:schemeClr val="dk1"/>
              </a:solidFill>
              <a:latin typeface="+mn-ea"/>
              <a:ea typeface="+mn-ea"/>
              <a:cs typeface="+mn-cs"/>
            </a:rPr>
            <a:t>　主な要因は、本市と近隣市の</a:t>
          </a:r>
          <a:r>
            <a:rPr lang="en-US" altLang="ja-JP" sz="1100" b="0" i="0" baseline="0">
              <a:solidFill>
                <a:schemeClr val="dk1"/>
              </a:solidFill>
              <a:latin typeface="+mn-ea"/>
              <a:ea typeface="+mn-ea"/>
              <a:cs typeface="+mn-cs"/>
            </a:rPr>
            <a:t>2</a:t>
          </a:r>
          <a:r>
            <a:rPr lang="ja-JP" altLang="ja-JP" sz="1100" b="0" i="0" baseline="0">
              <a:solidFill>
                <a:schemeClr val="dk1"/>
              </a:solidFill>
              <a:latin typeface="+mn-ea"/>
              <a:ea typeface="+mn-ea"/>
              <a:cs typeface="+mn-cs"/>
            </a:rPr>
            <a:t>市で構成するごみ・し尿処理を行う一部事務組合（北松北部環境組合）に対する運営負担が多大なためである。</a:t>
          </a:r>
          <a:endParaRPr lang="ja-JP" altLang="ja-JP" sz="1100">
            <a:solidFill>
              <a:schemeClr val="dk1"/>
            </a:solidFill>
            <a:latin typeface="+mn-ea"/>
            <a:ea typeface="+mn-ea"/>
            <a:cs typeface="+mn-cs"/>
          </a:endParaRPr>
        </a:p>
        <a:p>
          <a:pPr rtl="0"/>
          <a:r>
            <a:rPr lang="ja-JP" altLang="ja-JP" sz="1100" b="0" i="0" baseline="0">
              <a:solidFill>
                <a:schemeClr val="dk1"/>
              </a:solidFill>
              <a:latin typeface="+mn-ea"/>
              <a:ea typeface="+mn-ea"/>
              <a:cs typeface="+mn-cs"/>
            </a:rPr>
            <a:t>　この負担金には公債費負担を含んでいるため、償還期限のＨ</a:t>
          </a:r>
          <a:r>
            <a:rPr lang="en-US" altLang="ja-JP" sz="1100" b="0" i="0" baseline="0">
              <a:solidFill>
                <a:schemeClr val="dk1"/>
              </a:solidFill>
              <a:latin typeface="+mn-ea"/>
              <a:ea typeface="+mn-ea"/>
              <a:cs typeface="+mn-cs"/>
            </a:rPr>
            <a:t>31</a:t>
          </a:r>
          <a:r>
            <a:rPr lang="ja-JP" altLang="ja-JP" sz="1100" b="0" i="0" baseline="0">
              <a:solidFill>
                <a:schemeClr val="dk1"/>
              </a:solidFill>
              <a:latin typeface="+mn-ea"/>
              <a:ea typeface="+mn-ea"/>
              <a:cs typeface="+mn-cs"/>
            </a:rPr>
            <a:t>年度までは同程度の水準で推移すると見込まれる。</a:t>
          </a:r>
          <a:endParaRPr lang="ja-JP" altLang="ja-JP" sz="1100">
            <a:solidFill>
              <a:schemeClr val="dk1"/>
            </a:solidFill>
            <a:latin typeface="+mn-ea"/>
            <a:ea typeface="+mn-ea"/>
            <a:cs typeface="+mn-cs"/>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10414</xdr:rowOff>
    </xdr:from>
    <xdr:to>
      <xdr:col>24</xdr:col>
      <xdr:colOff>31750</xdr:colOff>
      <xdr:row>37</xdr:row>
      <xdr:rowOff>19558</xdr:rowOff>
    </xdr:to>
    <xdr:cxnSp macro="">
      <xdr:nvCxnSpPr>
        <xdr:cNvPr id="309" name="直線コネクタ 308"/>
        <xdr:cNvCxnSpPr/>
      </xdr:nvCxnSpPr>
      <xdr:spPr>
        <a:xfrm flipV="1">
          <a:off x="15671800" y="63540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168165</xdr:rowOff>
    </xdr:from>
    <xdr:ext cx="762000" cy="259045"/>
    <xdr:sp macro="" textlink="">
      <xdr:nvSpPr>
        <xdr:cNvPr id="310" name="補助費等平均値テキスト"/>
        <xdr:cNvSpPr txBox="1"/>
      </xdr:nvSpPr>
      <xdr:spPr>
        <a:xfrm>
          <a:off x="16598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19558</xdr:rowOff>
    </xdr:from>
    <xdr:to>
      <xdr:col>22</xdr:col>
      <xdr:colOff>565150</xdr:colOff>
      <xdr:row>37</xdr:row>
      <xdr:rowOff>28702</xdr:rowOff>
    </xdr:to>
    <xdr:cxnSp macro="">
      <xdr:nvCxnSpPr>
        <xdr:cNvPr id="312" name="直線コネクタ 311"/>
        <xdr:cNvCxnSpPr/>
      </xdr:nvCxnSpPr>
      <xdr:spPr>
        <a:xfrm flipV="1">
          <a:off x="14782800" y="63632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28702</xdr:rowOff>
    </xdr:from>
    <xdr:to>
      <xdr:col>21</xdr:col>
      <xdr:colOff>361950</xdr:colOff>
      <xdr:row>37</xdr:row>
      <xdr:rowOff>28702</xdr:rowOff>
    </xdr:to>
    <xdr:cxnSp macro="">
      <xdr:nvCxnSpPr>
        <xdr:cNvPr id="315" name="直線コネクタ 314"/>
        <xdr:cNvCxnSpPr/>
      </xdr:nvCxnSpPr>
      <xdr:spPr>
        <a:xfrm>
          <a:off x="13893800" y="6372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110253</xdr:rowOff>
    </xdr:from>
    <xdr:ext cx="762000" cy="259045"/>
    <xdr:sp macro="" textlink="">
      <xdr:nvSpPr>
        <xdr:cNvPr id="317" name="テキスト ボックス 316"/>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10414</xdr:rowOff>
    </xdr:from>
    <xdr:to>
      <xdr:col>20</xdr:col>
      <xdr:colOff>158750</xdr:colOff>
      <xdr:row>37</xdr:row>
      <xdr:rowOff>28702</xdr:rowOff>
    </xdr:to>
    <xdr:cxnSp macro="">
      <xdr:nvCxnSpPr>
        <xdr:cNvPr id="318" name="直線コネクタ 317"/>
        <xdr:cNvCxnSpPr/>
      </xdr:nvCxnSpPr>
      <xdr:spPr>
        <a:xfrm>
          <a:off x="13004800" y="63540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20" name="テキスト ボックス 319"/>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2" name="テキスト ボックス 321"/>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28" name="円/楕円 327"/>
        <xdr:cNvSpPr/>
      </xdr:nvSpPr>
      <xdr:spPr>
        <a:xfrm>
          <a:off x="16459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103141</xdr:rowOff>
    </xdr:from>
    <xdr:ext cx="762000" cy="259045"/>
    <xdr:sp macro="" textlink="">
      <xdr:nvSpPr>
        <xdr:cNvPr id="329" name="補助費等該当値テキスト"/>
        <xdr:cNvSpPr txBox="1"/>
      </xdr:nvSpPr>
      <xdr:spPr>
        <a:xfrm>
          <a:off x="165989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140208</xdr:rowOff>
    </xdr:from>
    <xdr:to>
      <xdr:col>22</xdr:col>
      <xdr:colOff>615950</xdr:colOff>
      <xdr:row>37</xdr:row>
      <xdr:rowOff>70358</xdr:rowOff>
    </xdr:to>
    <xdr:sp macro="" textlink="">
      <xdr:nvSpPr>
        <xdr:cNvPr id="330" name="円/楕円 329"/>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55135</xdr:rowOff>
    </xdr:from>
    <xdr:ext cx="736600" cy="259045"/>
    <xdr:sp macro="" textlink="">
      <xdr:nvSpPr>
        <xdr:cNvPr id="331" name="テキスト ボックス 330"/>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149352</xdr:rowOff>
    </xdr:from>
    <xdr:to>
      <xdr:col>21</xdr:col>
      <xdr:colOff>412750</xdr:colOff>
      <xdr:row>37</xdr:row>
      <xdr:rowOff>79502</xdr:rowOff>
    </xdr:to>
    <xdr:sp macro="" textlink="">
      <xdr:nvSpPr>
        <xdr:cNvPr id="332" name="円/楕円 331"/>
        <xdr:cNvSpPr/>
      </xdr:nvSpPr>
      <xdr:spPr>
        <a:xfrm>
          <a:off x="14732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33" name="テキスト ボックス 332"/>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149352</xdr:rowOff>
    </xdr:from>
    <xdr:to>
      <xdr:col>20</xdr:col>
      <xdr:colOff>209550</xdr:colOff>
      <xdr:row>37</xdr:row>
      <xdr:rowOff>79502</xdr:rowOff>
    </xdr:to>
    <xdr:sp macro="" textlink="">
      <xdr:nvSpPr>
        <xdr:cNvPr id="334" name="円/楕円 333"/>
        <xdr:cNvSpPr/>
      </xdr:nvSpPr>
      <xdr:spPr>
        <a:xfrm>
          <a:off x="13843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35" name="テキスト ボックス 334"/>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36" name="円/楕円 335"/>
        <xdr:cNvSpPr/>
      </xdr:nvSpPr>
      <xdr:spPr>
        <a:xfrm>
          <a:off x="12954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45991</xdr:rowOff>
    </xdr:from>
    <xdr:ext cx="762000" cy="259045"/>
    <xdr:sp macro="" textlink="">
      <xdr:nvSpPr>
        <xdr:cNvPr id="337" name="テキスト ボックス 336"/>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ea"/>
              <a:ea typeface="+mn-ea"/>
              <a:cs typeface="+mn-cs"/>
            </a:rPr>
            <a:t>　類似団体、全国平均より高い数値ではあるものの年々減少傾向に</a:t>
          </a:r>
          <a:r>
            <a:rPr lang="ja-JP" altLang="en-US" sz="1100" b="0" i="0" baseline="0">
              <a:solidFill>
                <a:schemeClr val="dk1"/>
              </a:solidFill>
              <a:latin typeface="+mn-ea"/>
              <a:ea typeface="+mn-ea"/>
              <a:cs typeface="+mn-cs"/>
            </a:rPr>
            <a:t>ある。</a:t>
          </a:r>
          <a:endParaRPr lang="ja-JP" altLang="ja-JP" sz="1100">
            <a:solidFill>
              <a:schemeClr val="dk1"/>
            </a:solidFill>
            <a:latin typeface="+mn-ea"/>
            <a:ea typeface="+mn-ea"/>
            <a:cs typeface="+mn-cs"/>
          </a:endParaRPr>
        </a:p>
        <a:p>
          <a:pPr rtl="0"/>
          <a:r>
            <a:rPr lang="ja-JP" altLang="ja-JP" sz="1100" b="0" i="0" baseline="0">
              <a:solidFill>
                <a:schemeClr val="dk1"/>
              </a:solidFill>
              <a:latin typeface="+mn-ea"/>
              <a:ea typeface="+mn-ea"/>
              <a:cs typeface="+mn-cs"/>
            </a:rPr>
            <a:t>　今後</a:t>
          </a:r>
          <a:r>
            <a:rPr lang="ja-JP" altLang="en-US" sz="1100" b="0" i="0" baseline="0">
              <a:solidFill>
                <a:schemeClr val="dk1"/>
              </a:solidFill>
              <a:latin typeface="+mn-ea"/>
              <a:ea typeface="+mn-ea"/>
              <a:cs typeface="+mn-cs"/>
            </a:rPr>
            <a:t>も</a:t>
          </a:r>
          <a:r>
            <a:rPr lang="ja-JP" altLang="ja-JP" sz="1100" b="0" i="0" baseline="0">
              <a:solidFill>
                <a:schemeClr val="dk1"/>
              </a:solidFill>
              <a:latin typeface="+mn-ea"/>
              <a:ea typeface="+mn-ea"/>
              <a:cs typeface="+mn-cs"/>
            </a:rPr>
            <a:t>Ｈ</a:t>
          </a:r>
          <a:r>
            <a:rPr lang="en-US" altLang="ja-JP" sz="1100" b="0" i="0" baseline="0">
              <a:solidFill>
                <a:schemeClr val="dk1"/>
              </a:solidFill>
              <a:latin typeface="+mn-ea"/>
              <a:ea typeface="+mn-ea"/>
              <a:cs typeface="+mn-cs"/>
            </a:rPr>
            <a:t>22</a:t>
          </a:r>
          <a:r>
            <a:rPr lang="ja-JP" altLang="ja-JP" sz="1100" b="0" i="0" baseline="0">
              <a:solidFill>
                <a:schemeClr val="dk1"/>
              </a:solidFill>
              <a:latin typeface="+mn-ea"/>
              <a:ea typeface="+mn-ea"/>
              <a:cs typeface="+mn-cs"/>
            </a:rPr>
            <a:t>年度から行っている任意の繰上償還を引き続き行い、将来的な財政健全化を図る。</a:t>
          </a:r>
          <a:endParaRPr lang="ja-JP" altLang="ja-JP" sz="1100">
            <a:solidFill>
              <a:schemeClr val="dk1"/>
            </a:solidFill>
            <a:latin typeface="+mn-ea"/>
            <a:ea typeface="+mn-ea"/>
            <a:cs typeface="+mn-cs"/>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64135</xdr:rowOff>
    </xdr:from>
    <xdr:to>
      <xdr:col>7</xdr:col>
      <xdr:colOff>15875</xdr:colOff>
      <xdr:row>75</xdr:row>
      <xdr:rowOff>69850</xdr:rowOff>
    </xdr:to>
    <xdr:cxnSp macro="">
      <xdr:nvCxnSpPr>
        <xdr:cNvPr id="369" name="直線コネクタ 368"/>
        <xdr:cNvCxnSpPr/>
      </xdr:nvCxnSpPr>
      <xdr:spPr>
        <a:xfrm flipV="1">
          <a:off x="3987800" y="1292288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0"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43180</xdr:rowOff>
    </xdr:from>
    <xdr:to>
      <xdr:col>5</xdr:col>
      <xdr:colOff>549275</xdr:colOff>
      <xdr:row>75</xdr:row>
      <xdr:rowOff>69850</xdr:rowOff>
    </xdr:to>
    <xdr:cxnSp macro="">
      <xdr:nvCxnSpPr>
        <xdr:cNvPr id="372" name="直線コネクタ 371"/>
        <xdr:cNvCxnSpPr/>
      </xdr:nvCxnSpPr>
      <xdr:spPr>
        <a:xfrm>
          <a:off x="3098800" y="129019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87012</xdr:rowOff>
    </xdr:from>
    <xdr:ext cx="736600" cy="259045"/>
    <xdr:sp macro="" textlink="">
      <xdr:nvSpPr>
        <xdr:cNvPr id="374" name="テキスト ボックス 373"/>
        <xdr:cNvSpPr txBox="1"/>
      </xdr:nvSpPr>
      <xdr:spPr>
        <a:xfrm>
          <a:off x="3606800" y="1260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43180</xdr:rowOff>
    </xdr:from>
    <xdr:to>
      <xdr:col>4</xdr:col>
      <xdr:colOff>346075</xdr:colOff>
      <xdr:row>75</xdr:row>
      <xdr:rowOff>66040</xdr:rowOff>
    </xdr:to>
    <xdr:cxnSp macro="">
      <xdr:nvCxnSpPr>
        <xdr:cNvPr id="375" name="直線コネクタ 374"/>
        <xdr:cNvCxnSpPr/>
      </xdr:nvCxnSpPr>
      <xdr:spPr>
        <a:xfrm flipV="1">
          <a:off x="2209800" y="129019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88917</xdr:rowOff>
    </xdr:from>
    <xdr:ext cx="762000" cy="259045"/>
    <xdr:sp macro="" textlink="">
      <xdr:nvSpPr>
        <xdr:cNvPr id="377" name="テキスト ボックス 376"/>
        <xdr:cNvSpPr txBox="1"/>
      </xdr:nvSpPr>
      <xdr:spPr>
        <a:xfrm>
          <a:off x="2717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66040</xdr:rowOff>
    </xdr:from>
    <xdr:to>
      <xdr:col>3</xdr:col>
      <xdr:colOff>142875</xdr:colOff>
      <xdr:row>75</xdr:row>
      <xdr:rowOff>71755</xdr:rowOff>
    </xdr:to>
    <xdr:cxnSp macro="">
      <xdr:nvCxnSpPr>
        <xdr:cNvPr id="378" name="直線コネクタ 377"/>
        <xdr:cNvCxnSpPr/>
      </xdr:nvCxnSpPr>
      <xdr:spPr>
        <a:xfrm flipV="1">
          <a:off x="1320800" y="129247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96537</xdr:rowOff>
    </xdr:from>
    <xdr:ext cx="762000" cy="259045"/>
    <xdr:sp macro="" textlink="">
      <xdr:nvSpPr>
        <xdr:cNvPr id="380" name="テキスト ボックス 379"/>
        <xdr:cNvSpPr txBox="1"/>
      </xdr:nvSpPr>
      <xdr:spPr>
        <a:xfrm>
          <a:off x="1828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102252</xdr:rowOff>
    </xdr:from>
    <xdr:ext cx="762000" cy="259045"/>
    <xdr:sp macro="" textlink="">
      <xdr:nvSpPr>
        <xdr:cNvPr id="382" name="テキスト ボックス 381"/>
        <xdr:cNvSpPr txBox="1"/>
      </xdr:nvSpPr>
      <xdr:spPr>
        <a:xfrm>
          <a:off x="939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13335</xdr:rowOff>
    </xdr:from>
    <xdr:to>
      <xdr:col>7</xdr:col>
      <xdr:colOff>66675</xdr:colOff>
      <xdr:row>75</xdr:row>
      <xdr:rowOff>114935</xdr:rowOff>
    </xdr:to>
    <xdr:sp macro="" textlink="">
      <xdr:nvSpPr>
        <xdr:cNvPr id="388" name="円/楕円 387"/>
        <xdr:cNvSpPr/>
      </xdr:nvSpPr>
      <xdr:spPr>
        <a:xfrm>
          <a:off x="4775200" y="128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156862</xdr:rowOff>
    </xdr:from>
    <xdr:ext cx="762000" cy="259045"/>
    <xdr:sp macro="" textlink="">
      <xdr:nvSpPr>
        <xdr:cNvPr id="389" name="公債費該当値テキスト"/>
        <xdr:cNvSpPr txBox="1"/>
      </xdr:nvSpPr>
      <xdr:spPr>
        <a:xfrm>
          <a:off x="4914900" y="1284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19050</xdr:rowOff>
    </xdr:from>
    <xdr:to>
      <xdr:col>5</xdr:col>
      <xdr:colOff>600075</xdr:colOff>
      <xdr:row>75</xdr:row>
      <xdr:rowOff>120650</xdr:rowOff>
    </xdr:to>
    <xdr:sp macro="" textlink="">
      <xdr:nvSpPr>
        <xdr:cNvPr id="390" name="円/楕円 389"/>
        <xdr:cNvSpPr/>
      </xdr:nvSpPr>
      <xdr:spPr>
        <a:xfrm>
          <a:off x="3937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105427</xdr:rowOff>
    </xdr:from>
    <xdr:ext cx="736600" cy="259045"/>
    <xdr:sp macro="" textlink="">
      <xdr:nvSpPr>
        <xdr:cNvPr id="391" name="テキスト ボックス 390"/>
        <xdr:cNvSpPr txBox="1"/>
      </xdr:nvSpPr>
      <xdr:spPr>
        <a:xfrm>
          <a:off x="3606800" y="1296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163830</xdr:rowOff>
    </xdr:from>
    <xdr:to>
      <xdr:col>4</xdr:col>
      <xdr:colOff>396875</xdr:colOff>
      <xdr:row>75</xdr:row>
      <xdr:rowOff>93980</xdr:rowOff>
    </xdr:to>
    <xdr:sp macro="" textlink="">
      <xdr:nvSpPr>
        <xdr:cNvPr id="392" name="円/楕円 391"/>
        <xdr:cNvSpPr/>
      </xdr:nvSpPr>
      <xdr:spPr>
        <a:xfrm>
          <a:off x="3048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78757</xdr:rowOff>
    </xdr:from>
    <xdr:ext cx="762000" cy="259045"/>
    <xdr:sp macro="" textlink="">
      <xdr:nvSpPr>
        <xdr:cNvPr id="393" name="テキスト ボックス 392"/>
        <xdr:cNvSpPr txBox="1"/>
      </xdr:nvSpPr>
      <xdr:spPr>
        <a:xfrm>
          <a:off x="2717800" y="129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15240</xdr:rowOff>
    </xdr:from>
    <xdr:to>
      <xdr:col>3</xdr:col>
      <xdr:colOff>193675</xdr:colOff>
      <xdr:row>75</xdr:row>
      <xdr:rowOff>116840</xdr:rowOff>
    </xdr:to>
    <xdr:sp macro="" textlink="">
      <xdr:nvSpPr>
        <xdr:cNvPr id="394" name="円/楕円 393"/>
        <xdr:cNvSpPr/>
      </xdr:nvSpPr>
      <xdr:spPr>
        <a:xfrm>
          <a:off x="2159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101616</xdr:rowOff>
    </xdr:from>
    <xdr:ext cx="762000" cy="259045"/>
    <xdr:sp macro="" textlink="">
      <xdr:nvSpPr>
        <xdr:cNvPr id="395" name="テキスト ボックス 394"/>
        <xdr:cNvSpPr txBox="1"/>
      </xdr:nvSpPr>
      <xdr:spPr>
        <a:xfrm>
          <a:off x="1828800" y="1296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20955</xdr:rowOff>
    </xdr:from>
    <xdr:to>
      <xdr:col>1</xdr:col>
      <xdr:colOff>676275</xdr:colOff>
      <xdr:row>75</xdr:row>
      <xdr:rowOff>122555</xdr:rowOff>
    </xdr:to>
    <xdr:sp macro="" textlink="">
      <xdr:nvSpPr>
        <xdr:cNvPr id="396" name="円/楕円 395"/>
        <xdr:cNvSpPr/>
      </xdr:nvSpPr>
      <xdr:spPr>
        <a:xfrm>
          <a:off x="1270000" y="128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107332</xdr:rowOff>
    </xdr:from>
    <xdr:ext cx="762000" cy="259045"/>
    <xdr:sp macro="" textlink="">
      <xdr:nvSpPr>
        <xdr:cNvPr id="397" name="テキスト ボックス 396"/>
        <xdr:cNvSpPr txBox="1"/>
      </xdr:nvSpPr>
      <xdr:spPr>
        <a:xfrm>
          <a:off x="939800" y="1296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ea"/>
              <a:ea typeface="+mn-ea"/>
              <a:cs typeface="+mn-cs"/>
            </a:rPr>
            <a:t>　</a:t>
          </a:r>
          <a:r>
            <a:rPr lang="ja-JP" altLang="ja-JP" sz="1100" b="0" i="0" baseline="0">
              <a:solidFill>
                <a:schemeClr val="dk1"/>
              </a:solidFill>
              <a:latin typeface="+mn-ea"/>
              <a:ea typeface="+mn-ea"/>
              <a:cs typeface="+mn-cs"/>
            </a:rPr>
            <a:t>類似団体</a:t>
          </a:r>
          <a:r>
            <a:rPr lang="ja-JP" altLang="en-US" sz="1100" b="0" i="0" baseline="0">
              <a:solidFill>
                <a:schemeClr val="dk1"/>
              </a:solidFill>
              <a:latin typeface="+mn-ea"/>
              <a:ea typeface="+mn-ea"/>
              <a:cs typeface="+mn-cs"/>
            </a:rPr>
            <a:t>、全国平均及び県平均を下回っている。</a:t>
          </a:r>
          <a:endParaRPr lang="en-US" altLang="ja-JP" sz="1100" b="0" i="0" baseline="0">
            <a:solidFill>
              <a:schemeClr val="dk1"/>
            </a:solidFill>
            <a:latin typeface="+mn-ea"/>
            <a:ea typeface="+mn-ea"/>
            <a:cs typeface="+mn-cs"/>
          </a:endParaRPr>
        </a:p>
        <a:p>
          <a:pPr rtl="0"/>
          <a:r>
            <a:rPr lang="ja-JP" altLang="en-US" sz="1100" b="0" i="0" baseline="0">
              <a:solidFill>
                <a:schemeClr val="dk1"/>
              </a:solidFill>
              <a:latin typeface="+mn-ea"/>
              <a:ea typeface="+mn-ea"/>
              <a:cs typeface="+mn-cs"/>
            </a:rPr>
            <a:t>　</a:t>
          </a:r>
          <a:r>
            <a:rPr lang="ja-JP" altLang="ja-JP" sz="1100" b="0" i="0" baseline="0">
              <a:solidFill>
                <a:schemeClr val="dk1"/>
              </a:solidFill>
              <a:latin typeface="+mn-ea"/>
              <a:ea typeface="+mn-ea"/>
              <a:cs typeface="+mn-cs"/>
            </a:rPr>
            <a:t>歳出一般財源は定員適正化計画の実施による人件費の抑制や一般事務経費の減額配分による物件費の抑制などにより年々減少傾向にある。</a:t>
          </a:r>
          <a:endParaRPr lang="ja-JP" altLang="ja-JP" sz="1100">
            <a:solidFill>
              <a:schemeClr val="dk1"/>
            </a:solidFill>
            <a:latin typeface="+mn-ea"/>
            <a:ea typeface="+mn-ea"/>
            <a:cs typeface="+mn-cs"/>
          </a:endParaRPr>
        </a:p>
        <a:p>
          <a:pPr rtl="0"/>
          <a:r>
            <a:rPr lang="ja-JP" altLang="ja-JP" sz="1100" b="0" i="0" baseline="0">
              <a:solidFill>
                <a:schemeClr val="dk1"/>
              </a:solidFill>
              <a:latin typeface="+mn-ea"/>
              <a:ea typeface="+mn-ea"/>
              <a:cs typeface="+mn-cs"/>
            </a:rPr>
            <a:t>　市税収入の少ない本市は、地方交付税などに依存した財政構造であり、国庫補助、交付税の影響が財政指標に直結している。このため、今後も国の動向を注視しながら経常的な歳出抑制に努めていく。</a:t>
          </a:r>
          <a:endParaRPr lang="ja-JP" altLang="ja-JP" sz="1100">
            <a:solidFill>
              <a:schemeClr val="dk1"/>
            </a:solidFill>
            <a:latin typeface="+mn-ea"/>
            <a:ea typeface="+mn-ea"/>
            <a:cs typeface="+mn-cs"/>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83565</xdr:rowOff>
    </xdr:from>
    <xdr:to>
      <xdr:col>24</xdr:col>
      <xdr:colOff>31750</xdr:colOff>
      <xdr:row>77</xdr:row>
      <xdr:rowOff>101854</xdr:rowOff>
    </xdr:to>
    <xdr:cxnSp macro="">
      <xdr:nvCxnSpPr>
        <xdr:cNvPr id="428" name="直線コネクタ 427"/>
        <xdr:cNvCxnSpPr/>
      </xdr:nvCxnSpPr>
      <xdr:spPr>
        <a:xfrm flipV="1">
          <a:off x="15671800" y="13285215"/>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20845</xdr:rowOff>
    </xdr:from>
    <xdr:ext cx="762000" cy="259045"/>
    <xdr:sp macro="" textlink="">
      <xdr:nvSpPr>
        <xdr:cNvPr id="429" name="公債費以外平均値テキスト"/>
        <xdr:cNvSpPr txBox="1"/>
      </xdr:nvSpPr>
      <xdr:spPr>
        <a:xfrm>
          <a:off x="16598900" y="13393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101854</xdr:rowOff>
    </xdr:from>
    <xdr:to>
      <xdr:col>22</xdr:col>
      <xdr:colOff>565150</xdr:colOff>
      <xdr:row>77</xdr:row>
      <xdr:rowOff>143002</xdr:rowOff>
    </xdr:to>
    <xdr:cxnSp macro="">
      <xdr:nvCxnSpPr>
        <xdr:cNvPr id="431" name="直線コネクタ 430"/>
        <xdr:cNvCxnSpPr/>
      </xdr:nvCxnSpPr>
      <xdr:spPr>
        <a:xfrm flipV="1">
          <a:off x="14782800" y="133035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9414</xdr:rowOff>
    </xdr:from>
    <xdr:ext cx="736600" cy="259045"/>
    <xdr:sp macro="" textlink="">
      <xdr:nvSpPr>
        <xdr:cNvPr id="433" name="テキスト ボックス 432"/>
        <xdr:cNvSpPr txBox="1"/>
      </xdr:nvSpPr>
      <xdr:spPr>
        <a:xfrm>
          <a:off x="15290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143002</xdr:rowOff>
    </xdr:from>
    <xdr:to>
      <xdr:col>21</xdr:col>
      <xdr:colOff>361950</xdr:colOff>
      <xdr:row>78</xdr:row>
      <xdr:rowOff>8128</xdr:rowOff>
    </xdr:to>
    <xdr:cxnSp macro="">
      <xdr:nvCxnSpPr>
        <xdr:cNvPr id="434" name="直線コネクタ 433"/>
        <xdr:cNvCxnSpPr/>
      </xdr:nvCxnSpPr>
      <xdr:spPr>
        <a:xfrm flipV="1">
          <a:off x="13893800" y="133446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112285</xdr:rowOff>
    </xdr:from>
    <xdr:ext cx="762000" cy="259045"/>
    <xdr:sp macro="" textlink="">
      <xdr:nvSpPr>
        <xdr:cNvPr id="436" name="テキスト ボックス 435"/>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133858</xdr:rowOff>
    </xdr:from>
    <xdr:to>
      <xdr:col>20</xdr:col>
      <xdr:colOff>158750</xdr:colOff>
      <xdr:row>78</xdr:row>
      <xdr:rowOff>8128</xdr:rowOff>
    </xdr:to>
    <xdr:cxnSp macro="">
      <xdr:nvCxnSpPr>
        <xdr:cNvPr id="437" name="直線コネクタ 436"/>
        <xdr:cNvCxnSpPr/>
      </xdr:nvCxnSpPr>
      <xdr:spPr>
        <a:xfrm>
          <a:off x="13004800" y="133355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135145</xdr:rowOff>
    </xdr:from>
    <xdr:ext cx="762000" cy="259045"/>
    <xdr:sp macro="" textlink="">
      <xdr:nvSpPr>
        <xdr:cNvPr id="439" name="テキスト ボックス 438"/>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93997</xdr:rowOff>
    </xdr:from>
    <xdr:ext cx="762000" cy="259045"/>
    <xdr:sp macro="" textlink="">
      <xdr:nvSpPr>
        <xdr:cNvPr id="441" name="テキスト ボックス 440"/>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32765</xdr:rowOff>
    </xdr:from>
    <xdr:to>
      <xdr:col>24</xdr:col>
      <xdr:colOff>82550</xdr:colOff>
      <xdr:row>77</xdr:row>
      <xdr:rowOff>134365</xdr:rowOff>
    </xdr:to>
    <xdr:sp macro="" textlink="">
      <xdr:nvSpPr>
        <xdr:cNvPr id="447" name="円/楕円 446"/>
        <xdr:cNvSpPr/>
      </xdr:nvSpPr>
      <xdr:spPr>
        <a:xfrm>
          <a:off x="16459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49292</xdr:rowOff>
    </xdr:from>
    <xdr:ext cx="762000" cy="259045"/>
    <xdr:sp macro="" textlink="">
      <xdr:nvSpPr>
        <xdr:cNvPr id="448" name="公債費以外該当値テキスト"/>
        <xdr:cNvSpPr txBox="1"/>
      </xdr:nvSpPr>
      <xdr:spPr>
        <a:xfrm>
          <a:off x="16598900" y="1307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51054</xdr:rowOff>
    </xdr:from>
    <xdr:to>
      <xdr:col>22</xdr:col>
      <xdr:colOff>615950</xdr:colOff>
      <xdr:row>77</xdr:row>
      <xdr:rowOff>152654</xdr:rowOff>
    </xdr:to>
    <xdr:sp macro="" textlink="">
      <xdr:nvSpPr>
        <xdr:cNvPr id="449" name="円/楕円 448"/>
        <xdr:cNvSpPr/>
      </xdr:nvSpPr>
      <xdr:spPr>
        <a:xfrm>
          <a:off x="15621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162831</xdr:rowOff>
    </xdr:from>
    <xdr:ext cx="736600" cy="259045"/>
    <xdr:sp macro="" textlink="">
      <xdr:nvSpPr>
        <xdr:cNvPr id="450" name="テキスト ボックス 449"/>
        <xdr:cNvSpPr txBox="1"/>
      </xdr:nvSpPr>
      <xdr:spPr>
        <a:xfrm>
          <a:off x="15290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92202</xdr:rowOff>
    </xdr:from>
    <xdr:to>
      <xdr:col>21</xdr:col>
      <xdr:colOff>412750</xdr:colOff>
      <xdr:row>78</xdr:row>
      <xdr:rowOff>22352</xdr:rowOff>
    </xdr:to>
    <xdr:sp macro="" textlink="">
      <xdr:nvSpPr>
        <xdr:cNvPr id="451" name="円/楕円 450"/>
        <xdr:cNvSpPr/>
      </xdr:nvSpPr>
      <xdr:spPr>
        <a:xfrm>
          <a:off x="14732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32529</xdr:rowOff>
    </xdr:from>
    <xdr:ext cx="762000" cy="259045"/>
    <xdr:sp macro="" textlink="">
      <xdr:nvSpPr>
        <xdr:cNvPr id="452" name="テキスト ボックス 451"/>
        <xdr:cNvSpPr txBox="1"/>
      </xdr:nvSpPr>
      <xdr:spPr>
        <a:xfrm>
          <a:off x="14401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128778</xdr:rowOff>
    </xdr:from>
    <xdr:to>
      <xdr:col>20</xdr:col>
      <xdr:colOff>209550</xdr:colOff>
      <xdr:row>78</xdr:row>
      <xdr:rowOff>58928</xdr:rowOff>
    </xdr:to>
    <xdr:sp macro="" textlink="">
      <xdr:nvSpPr>
        <xdr:cNvPr id="453" name="円/楕円 452"/>
        <xdr:cNvSpPr/>
      </xdr:nvSpPr>
      <xdr:spPr>
        <a:xfrm>
          <a:off x="13843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69105</xdr:rowOff>
    </xdr:from>
    <xdr:ext cx="762000" cy="259045"/>
    <xdr:sp macro="" textlink="">
      <xdr:nvSpPr>
        <xdr:cNvPr id="454" name="テキスト ボックス 453"/>
        <xdr:cNvSpPr txBox="1"/>
      </xdr:nvSpPr>
      <xdr:spPr>
        <a:xfrm>
          <a:off x="13512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83058</xdr:rowOff>
    </xdr:from>
    <xdr:to>
      <xdr:col>19</xdr:col>
      <xdr:colOff>6350</xdr:colOff>
      <xdr:row>78</xdr:row>
      <xdr:rowOff>13208</xdr:rowOff>
    </xdr:to>
    <xdr:sp macro="" textlink="">
      <xdr:nvSpPr>
        <xdr:cNvPr id="455" name="円/楕円 454"/>
        <xdr:cNvSpPr/>
      </xdr:nvSpPr>
      <xdr:spPr>
        <a:xfrm>
          <a:off x="12954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23385</xdr:rowOff>
    </xdr:from>
    <xdr:ext cx="762000" cy="259045"/>
    <xdr:sp macro="" textlink="">
      <xdr:nvSpPr>
        <xdr:cNvPr id="456" name="テキスト ボックス 455"/>
        <xdr:cNvSpPr txBox="1"/>
      </xdr:nvSpPr>
      <xdr:spPr>
        <a:xfrm>
          <a:off x="12623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長崎県平戸市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28827</xdr:rowOff>
    </xdr:from>
    <xdr:to>
      <xdr:col>4</xdr:col>
      <xdr:colOff>1117600</xdr:colOff>
      <xdr:row>16</xdr:row>
      <xdr:rowOff>42168</xdr:rowOff>
    </xdr:to>
    <xdr:cxnSp macro="">
      <xdr:nvCxnSpPr>
        <xdr:cNvPr id="52" name="直線コネクタ 51"/>
        <xdr:cNvCxnSpPr/>
      </xdr:nvCxnSpPr>
      <xdr:spPr bwMode="auto">
        <a:xfrm flipV="1">
          <a:off x="5003800" y="2819652"/>
          <a:ext cx="647700" cy="133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56991</xdr:rowOff>
    </xdr:from>
    <xdr:ext cx="762000" cy="259045"/>
    <xdr:sp macro="" textlink="">
      <xdr:nvSpPr>
        <xdr:cNvPr id="53" name="人口1人当たり決算額の推移平均値テキスト130"/>
        <xdr:cNvSpPr txBox="1"/>
      </xdr:nvSpPr>
      <xdr:spPr>
        <a:xfrm>
          <a:off x="5740400" y="2847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42168</xdr:rowOff>
    </xdr:from>
    <xdr:to>
      <xdr:col>4</xdr:col>
      <xdr:colOff>469900</xdr:colOff>
      <xdr:row>16</xdr:row>
      <xdr:rowOff>97424</xdr:rowOff>
    </xdr:to>
    <xdr:cxnSp macro="">
      <xdr:nvCxnSpPr>
        <xdr:cNvPr id="55" name="直線コネクタ 54"/>
        <xdr:cNvCxnSpPr/>
      </xdr:nvCxnSpPr>
      <xdr:spPr bwMode="auto">
        <a:xfrm flipV="1">
          <a:off x="4305300" y="2832993"/>
          <a:ext cx="698500" cy="552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148269</xdr:rowOff>
    </xdr:from>
    <xdr:to>
      <xdr:col>4</xdr:col>
      <xdr:colOff>520700</xdr:colOff>
      <xdr:row>17</xdr:row>
      <xdr:rowOff>78419</xdr:rowOff>
    </xdr:to>
    <xdr:sp macro="" textlink="">
      <xdr:nvSpPr>
        <xdr:cNvPr id="56" name="フローチャート :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63196</xdr:rowOff>
    </xdr:from>
    <xdr:ext cx="736600" cy="259045"/>
    <xdr:sp macro="" textlink="">
      <xdr:nvSpPr>
        <xdr:cNvPr id="57" name="テキスト ボックス 56"/>
        <xdr:cNvSpPr txBox="1"/>
      </xdr:nvSpPr>
      <xdr:spPr>
        <a:xfrm>
          <a:off x="4622800" y="30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47589</xdr:rowOff>
    </xdr:from>
    <xdr:to>
      <xdr:col>3</xdr:col>
      <xdr:colOff>904875</xdr:colOff>
      <xdr:row>16</xdr:row>
      <xdr:rowOff>97424</xdr:rowOff>
    </xdr:to>
    <xdr:cxnSp macro="">
      <xdr:nvCxnSpPr>
        <xdr:cNvPr id="58" name="直線コネクタ 57"/>
        <xdr:cNvCxnSpPr/>
      </xdr:nvCxnSpPr>
      <xdr:spPr bwMode="auto">
        <a:xfrm>
          <a:off x="3606800" y="2838414"/>
          <a:ext cx="698500" cy="49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25396</xdr:rowOff>
    </xdr:from>
    <xdr:to>
      <xdr:col>3</xdr:col>
      <xdr:colOff>955675</xdr:colOff>
      <xdr:row>17</xdr:row>
      <xdr:rowOff>126996</xdr:rowOff>
    </xdr:to>
    <xdr:sp macro="" textlink="">
      <xdr:nvSpPr>
        <xdr:cNvPr id="59" name="フローチャート : 判断 58"/>
        <xdr:cNvSpPr/>
      </xdr:nvSpPr>
      <xdr:spPr bwMode="auto">
        <a:xfrm>
          <a:off x="4254500" y="2987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111773</xdr:rowOff>
    </xdr:from>
    <xdr:ext cx="762000" cy="259045"/>
    <xdr:sp macro="" textlink="">
      <xdr:nvSpPr>
        <xdr:cNvPr id="60" name="テキスト ボックス 59"/>
        <xdr:cNvSpPr txBox="1"/>
      </xdr:nvSpPr>
      <xdr:spPr>
        <a:xfrm>
          <a:off x="3924300" y="307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8955</xdr:rowOff>
    </xdr:from>
    <xdr:to>
      <xdr:col>3</xdr:col>
      <xdr:colOff>206375</xdr:colOff>
      <xdr:row>16</xdr:row>
      <xdr:rowOff>47589</xdr:rowOff>
    </xdr:to>
    <xdr:cxnSp macro="">
      <xdr:nvCxnSpPr>
        <xdr:cNvPr id="61" name="直線コネクタ 60"/>
        <xdr:cNvCxnSpPr/>
      </xdr:nvCxnSpPr>
      <xdr:spPr bwMode="auto">
        <a:xfrm>
          <a:off x="2908300" y="2799780"/>
          <a:ext cx="698500" cy="38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xdr:rowOff>
    </xdr:from>
    <xdr:to>
      <xdr:col>3</xdr:col>
      <xdr:colOff>257175</xdr:colOff>
      <xdr:row>17</xdr:row>
      <xdr:rowOff>102634</xdr:rowOff>
    </xdr:to>
    <xdr:sp macro="" textlink="">
      <xdr:nvSpPr>
        <xdr:cNvPr id="62" name="フローチャート : 判断 61"/>
        <xdr:cNvSpPr/>
      </xdr:nvSpPr>
      <xdr:spPr bwMode="auto">
        <a:xfrm>
          <a:off x="3556000" y="2963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87411</xdr:rowOff>
    </xdr:from>
    <xdr:ext cx="762000" cy="259045"/>
    <xdr:sp macro="" textlink="">
      <xdr:nvSpPr>
        <xdr:cNvPr id="63" name="テキスト ボックス 62"/>
        <xdr:cNvSpPr txBox="1"/>
      </xdr:nvSpPr>
      <xdr:spPr>
        <a:xfrm>
          <a:off x="3225800" y="304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134586</xdr:rowOff>
    </xdr:from>
    <xdr:to>
      <xdr:col>2</xdr:col>
      <xdr:colOff>692150</xdr:colOff>
      <xdr:row>17</xdr:row>
      <xdr:rowOff>64736</xdr:rowOff>
    </xdr:to>
    <xdr:sp macro="" textlink="">
      <xdr:nvSpPr>
        <xdr:cNvPr id="64" name="フローチャート : 判断 63"/>
        <xdr:cNvSpPr/>
      </xdr:nvSpPr>
      <xdr:spPr bwMode="auto">
        <a:xfrm>
          <a:off x="2857500" y="2925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49513</xdr:rowOff>
    </xdr:from>
    <xdr:ext cx="762000" cy="259045"/>
    <xdr:sp macro="" textlink="">
      <xdr:nvSpPr>
        <xdr:cNvPr id="65" name="テキスト ボックス 64"/>
        <xdr:cNvSpPr txBox="1"/>
      </xdr:nvSpPr>
      <xdr:spPr>
        <a:xfrm>
          <a:off x="2527300" y="3011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149477</xdr:rowOff>
    </xdr:from>
    <xdr:to>
      <xdr:col>5</xdr:col>
      <xdr:colOff>34925</xdr:colOff>
      <xdr:row>16</xdr:row>
      <xdr:rowOff>79627</xdr:rowOff>
    </xdr:to>
    <xdr:sp macro="" textlink="">
      <xdr:nvSpPr>
        <xdr:cNvPr id="71" name="円/楕円 70"/>
        <xdr:cNvSpPr/>
      </xdr:nvSpPr>
      <xdr:spPr bwMode="auto">
        <a:xfrm>
          <a:off x="5600700" y="2768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166004</xdr:rowOff>
    </xdr:from>
    <xdr:ext cx="762000" cy="259045"/>
    <xdr:sp macro="" textlink="">
      <xdr:nvSpPr>
        <xdr:cNvPr id="72" name="人口1人当たり決算額の推移該当値テキスト130"/>
        <xdr:cNvSpPr txBox="1"/>
      </xdr:nvSpPr>
      <xdr:spPr>
        <a:xfrm>
          <a:off x="5740400" y="261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108,429</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162818</xdr:rowOff>
    </xdr:from>
    <xdr:to>
      <xdr:col>4</xdr:col>
      <xdr:colOff>520700</xdr:colOff>
      <xdr:row>16</xdr:row>
      <xdr:rowOff>92968</xdr:rowOff>
    </xdr:to>
    <xdr:sp macro="" textlink="">
      <xdr:nvSpPr>
        <xdr:cNvPr id="73" name="円/楕円 72"/>
        <xdr:cNvSpPr/>
      </xdr:nvSpPr>
      <xdr:spPr bwMode="auto">
        <a:xfrm>
          <a:off x="4953000" y="2782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103145</xdr:rowOff>
    </xdr:from>
    <xdr:ext cx="736600" cy="259045"/>
    <xdr:sp macro="" textlink="">
      <xdr:nvSpPr>
        <xdr:cNvPr id="74" name="テキスト ボックス 73"/>
        <xdr:cNvSpPr txBox="1"/>
      </xdr:nvSpPr>
      <xdr:spPr>
        <a:xfrm>
          <a:off x="4622800" y="2551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107,612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46624</xdr:rowOff>
    </xdr:from>
    <xdr:to>
      <xdr:col>3</xdr:col>
      <xdr:colOff>955675</xdr:colOff>
      <xdr:row>16</xdr:row>
      <xdr:rowOff>148224</xdr:rowOff>
    </xdr:to>
    <xdr:sp macro="" textlink="">
      <xdr:nvSpPr>
        <xdr:cNvPr id="75" name="円/楕円 74"/>
        <xdr:cNvSpPr/>
      </xdr:nvSpPr>
      <xdr:spPr bwMode="auto">
        <a:xfrm>
          <a:off x="4254500" y="2837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158401</xdr:rowOff>
    </xdr:from>
    <xdr:ext cx="762000" cy="259045"/>
    <xdr:sp macro="" textlink="">
      <xdr:nvSpPr>
        <xdr:cNvPr id="76" name="テキスト ボックス 75"/>
        <xdr:cNvSpPr txBox="1"/>
      </xdr:nvSpPr>
      <xdr:spPr>
        <a:xfrm>
          <a:off x="3924300" y="260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104,228</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168239</xdr:rowOff>
    </xdr:from>
    <xdr:to>
      <xdr:col>3</xdr:col>
      <xdr:colOff>257175</xdr:colOff>
      <xdr:row>16</xdr:row>
      <xdr:rowOff>98389</xdr:rowOff>
    </xdr:to>
    <xdr:sp macro="" textlink="">
      <xdr:nvSpPr>
        <xdr:cNvPr id="77" name="円/楕円 76"/>
        <xdr:cNvSpPr/>
      </xdr:nvSpPr>
      <xdr:spPr bwMode="auto">
        <a:xfrm>
          <a:off x="3556000" y="2787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108566</xdr:rowOff>
    </xdr:from>
    <xdr:ext cx="762000" cy="259045"/>
    <xdr:sp macro="" textlink="">
      <xdr:nvSpPr>
        <xdr:cNvPr id="78" name="テキスト ボックス 77"/>
        <xdr:cNvSpPr txBox="1"/>
      </xdr:nvSpPr>
      <xdr:spPr>
        <a:xfrm>
          <a:off x="3225800" y="255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107,280</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129605</xdr:rowOff>
    </xdr:from>
    <xdr:to>
      <xdr:col>2</xdr:col>
      <xdr:colOff>692150</xdr:colOff>
      <xdr:row>16</xdr:row>
      <xdr:rowOff>59755</xdr:rowOff>
    </xdr:to>
    <xdr:sp macro="" textlink="">
      <xdr:nvSpPr>
        <xdr:cNvPr id="79" name="円/楕円 78"/>
        <xdr:cNvSpPr/>
      </xdr:nvSpPr>
      <xdr:spPr bwMode="auto">
        <a:xfrm>
          <a:off x="2857500" y="2748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69932</xdr:rowOff>
    </xdr:from>
    <xdr:ext cx="762000" cy="259045"/>
    <xdr:sp macro="" textlink="">
      <xdr:nvSpPr>
        <xdr:cNvPr id="80" name="テキスト ボックス 79"/>
        <xdr:cNvSpPr txBox="1"/>
      </xdr:nvSpPr>
      <xdr:spPr>
        <a:xfrm>
          <a:off x="2527300" y="251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109,646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46424</xdr:rowOff>
    </xdr:from>
    <xdr:ext cx="762000" cy="259045"/>
    <xdr:sp macro="" textlink="">
      <xdr:nvSpPr>
        <xdr:cNvPr id="110" name="人口1人当たり決算額の推移最小値テキスト445"/>
        <xdr:cNvSpPr txBox="1"/>
      </xdr:nvSpPr>
      <xdr:spPr>
        <a:xfrm>
          <a:off x="5740400" y="751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341103</xdr:rowOff>
    </xdr:from>
    <xdr:to>
      <xdr:col>4</xdr:col>
      <xdr:colOff>1117600</xdr:colOff>
      <xdr:row>37</xdr:row>
      <xdr:rowOff>342452</xdr:rowOff>
    </xdr:to>
    <xdr:cxnSp macro="">
      <xdr:nvCxnSpPr>
        <xdr:cNvPr id="114" name="直線コネクタ 113"/>
        <xdr:cNvCxnSpPr/>
      </xdr:nvCxnSpPr>
      <xdr:spPr bwMode="auto">
        <a:xfrm>
          <a:off x="5003800" y="7465803"/>
          <a:ext cx="647700" cy="1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122624</xdr:rowOff>
    </xdr:from>
    <xdr:ext cx="762000" cy="259045"/>
    <xdr:sp macro="" textlink="">
      <xdr:nvSpPr>
        <xdr:cNvPr id="115" name="人口1人当たり決算額の推移平均値テキスト445"/>
        <xdr:cNvSpPr txBox="1"/>
      </xdr:nvSpPr>
      <xdr:spPr>
        <a:xfrm>
          <a:off x="5740400" y="7247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338706</xdr:rowOff>
    </xdr:from>
    <xdr:to>
      <xdr:col>4</xdr:col>
      <xdr:colOff>469900</xdr:colOff>
      <xdr:row>37</xdr:row>
      <xdr:rowOff>341103</xdr:rowOff>
    </xdr:to>
    <xdr:cxnSp macro="">
      <xdr:nvCxnSpPr>
        <xdr:cNvPr id="117" name="直線コネクタ 116"/>
        <xdr:cNvCxnSpPr/>
      </xdr:nvCxnSpPr>
      <xdr:spPr bwMode="auto">
        <a:xfrm>
          <a:off x="4305300" y="7463406"/>
          <a:ext cx="698500" cy="2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280466</xdr:rowOff>
    </xdr:from>
    <xdr:to>
      <xdr:col>4</xdr:col>
      <xdr:colOff>520700</xdr:colOff>
      <xdr:row>38</xdr:row>
      <xdr:rowOff>39166</xdr:rowOff>
    </xdr:to>
    <xdr:sp macro="" textlink="">
      <xdr:nvSpPr>
        <xdr:cNvPr id="118" name="フローチャート : 判断 117"/>
        <xdr:cNvSpPr/>
      </xdr:nvSpPr>
      <xdr:spPr bwMode="auto">
        <a:xfrm>
          <a:off x="49530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49343</xdr:rowOff>
    </xdr:from>
    <xdr:ext cx="736600" cy="259045"/>
    <xdr:sp macro="" textlink="">
      <xdr:nvSpPr>
        <xdr:cNvPr id="119" name="テキスト ボックス 118"/>
        <xdr:cNvSpPr txBox="1"/>
      </xdr:nvSpPr>
      <xdr:spPr>
        <a:xfrm>
          <a:off x="4622800" y="7174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311408</xdr:rowOff>
    </xdr:from>
    <xdr:to>
      <xdr:col>3</xdr:col>
      <xdr:colOff>904875</xdr:colOff>
      <xdr:row>37</xdr:row>
      <xdr:rowOff>338706</xdr:rowOff>
    </xdr:to>
    <xdr:cxnSp macro="">
      <xdr:nvCxnSpPr>
        <xdr:cNvPr id="120" name="直線コネクタ 119"/>
        <xdr:cNvCxnSpPr/>
      </xdr:nvCxnSpPr>
      <xdr:spPr bwMode="auto">
        <a:xfrm>
          <a:off x="3606800" y="7436108"/>
          <a:ext cx="698500" cy="27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271039</xdr:rowOff>
    </xdr:from>
    <xdr:to>
      <xdr:col>3</xdr:col>
      <xdr:colOff>955675</xdr:colOff>
      <xdr:row>38</xdr:row>
      <xdr:rowOff>29739</xdr:rowOff>
    </xdr:to>
    <xdr:sp macro="" textlink="">
      <xdr:nvSpPr>
        <xdr:cNvPr id="121" name="フローチャート : 判断 120"/>
        <xdr:cNvSpPr/>
      </xdr:nvSpPr>
      <xdr:spPr bwMode="auto">
        <a:xfrm>
          <a:off x="42545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39916</xdr:rowOff>
    </xdr:from>
    <xdr:ext cx="762000" cy="259045"/>
    <xdr:sp macro="" textlink="">
      <xdr:nvSpPr>
        <xdr:cNvPr id="122" name="テキスト ボックス 121"/>
        <xdr:cNvSpPr txBox="1"/>
      </xdr:nvSpPr>
      <xdr:spPr>
        <a:xfrm>
          <a:off x="3924300" y="716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298538</xdr:rowOff>
    </xdr:from>
    <xdr:to>
      <xdr:col>3</xdr:col>
      <xdr:colOff>206375</xdr:colOff>
      <xdr:row>37</xdr:row>
      <xdr:rowOff>311408</xdr:rowOff>
    </xdr:to>
    <xdr:cxnSp macro="">
      <xdr:nvCxnSpPr>
        <xdr:cNvPr id="123" name="直線コネクタ 122"/>
        <xdr:cNvCxnSpPr/>
      </xdr:nvCxnSpPr>
      <xdr:spPr bwMode="auto">
        <a:xfrm>
          <a:off x="2908300" y="7423238"/>
          <a:ext cx="698500" cy="12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263640</xdr:rowOff>
    </xdr:from>
    <xdr:to>
      <xdr:col>3</xdr:col>
      <xdr:colOff>257175</xdr:colOff>
      <xdr:row>38</xdr:row>
      <xdr:rowOff>22340</xdr:rowOff>
    </xdr:to>
    <xdr:sp macro="" textlink="">
      <xdr:nvSpPr>
        <xdr:cNvPr id="124" name="フローチャート : 判断 123"/>
        <xdr:cNvSpPr/>
      </xdr:nvSpPr>
      <xdr:spPr bwMode="auto">
        <a:xfrm>
          <a:off x="3556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7117</xdr:rowOff>
    </xdr:from>
    <xdr:ext cx="762000" cy="259045"/>
    <xdr:sp macro="" textlink="">
      <xdr:nvSpPr>
        <xdr:cNvPr id="125" name="テキスト ボックス 124"/>
        <xdr:cNvSpPr txBox="1"/>
      </xdr:nvSpPr>
      <xdr:spPr>
        <a:xfrm>
          <a:off x="32258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253735</xdr:rowOff>
    </xdr:from>
    <xdr:to>
      <xdr:col>2</xdr:col>
      <xdr:colOff>692150</xdr:colOff>
      <xdr:row>38</xdr:row>
      <xdr:rowOff>12435</xdr:rowOff>
    </xdr:to>
    <xdr:sp macro="" textlink="">
      <xdr:nvSpPr>
        <xdr:cNvPr id="126" name="フローチャート : 判断 125"/>
        <xdr:cNvSpPr/>
      </xdr:nvSpPr>
      <xdr:spPr bwMode="auto">
        <a:xfrm>
          <a:off x="2857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340112</xdr:rowOff>
    </xdr:from>
    <xdr:ext cx="762000" cy="259045"/>
    <xdr:sp macro="" textlink="">
      <xdr:nvSpPr>
        <xdr:cNvPr id="127" name="テキスト ボックス 126"/>
        <xdr:cNvSpPr txBox="1"/>
      </xdr:nvSpPr>
      <xdr:spPr>
        <a:xfrm>
          <a:off x="2527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291652</xdr:rowOff>
    </xdr:from>
    <xdr:to>
      <xdr:col>5</xdr:col>
      <xdr:colOff>34925</xdr:colOff>
      <xdr:row>38</xdr:row>
      <xdr:rowOff>50352</xdr:rowOff>
    </xdr:to>
    <xdr:sp macro="" textlink="">
      <xdr:nvSpPr>
        <xdr:cNvPr id="133" name="円/楕円 132"/>
        <xdr:cNvSpPr/>
      </xdr:nvSpPr>
      <xdr:spPr bwMode="auto">
        <a:xfrm>
          <a:off x="5600700" y="7416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236924</xdr:rowOff>
    </xdr:from>
    <xdr:ext cx="762000" cy="259045"/>
    <xdr:sp macro="" textlink="">
      <xdr:nvSpPr>
        <xdr:cNvPr id="134" name="人口1人当たり決算額の推移該当値テキスト445"/>
        <xdr:cNvSpPr txBox="1"/>
      </xdr:nvSpPr>
      <xdr:spPr>
        <a:xfrm>
          <a:off x="5740400" y="736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23,451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290303</xdr:rowOff>
    </xdr:from>
    <xdr:to>
      <xdr:col>4</xdr:col>
      <xdr:colOff>520700</xdr:colOff>
      <xdr:row>38</xdr:row>
      <xdr:rowOff>49003</xdr:rowOff>
    </xdr:to>
    <xdr:sp macro="" textlink="">
      <xdr:nvSpPr>
        <xdr:cNvPr id="135" name="円/楕円 134"/>
        <xdr:cNvSpPr/>
      </xdr:nvSpPr>
      <xdr:spPr bwMode="auto">
        <a:xfrm>
          <a:off x="4953000" y="7415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33780</xdr:rowOff>
    </xdr:from>
    <xdr:ext cx="736600" cy="259045"/>
    <xdr:sp macro="" textlink="">
      <xdr:nvSpPr>
        <xdr:cNvPr id="136" name="テキスト ボックス 135"/>
        <xdr:cNvSpPr txBox="1"/>
      </xdr:nvSpPr>
      <xdr:spPr>
        <a:xfrm>
          <a:off x="4622800" y="7501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23,805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287906</xdr:rowOff>
    </xdr:from>
    <xdr:to>
      <xdr:col>3</xdr:col>
      <xdr:colOff>955675</xdr:colOff>
      <xdr:row>38</xdr:row>
      <xdr:rowOff>46606</xdr:rowOff>
    </xdr:to>
    <xdr:sp macro="" textlink="">
      <xdr:nvSpPr>
        <xdr:cNvPr id="137" name="円/楕円 136"/>
        <xdr:cNvSpPr/>
      </xdr:nvSpPr>
      <xdr:spPr bwMode="auto">
        <a:xfrm>
          <a:off x="4254500" y="7412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31383</xdr:rowOff>
    </xdr:from>
    <xdr:ext cx="762000" cy="259045"/>
    <xdr:sp macro="" textlink="">
      <xdr:nvSpPr>
        <xdr:cNvPr id="138" name="テキスト ボックス 137"/>
        <xdr:cNvSpPr txBox="1"/>
      </xdr:nvSpPr>
      <xdr:spPr>
        <a:xfrm>
          <a:off x="3924300" y="7498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24,434</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260608</xdr:rowOff>
    </xdr:from>
    <xdr:to>
      <xdr:col>3</xdr:col>
      <xdr:colOff>257175</xdr:colOff>
      <xdr:row>38</xdr:row>
      <xdr:rowOff>19308</xdr:rowOff>
    </xdr:to>
    <xdr:sp macro="" textlink="">
      <xdr:nvSpPr>
        <xdr:cNvPr id="139" name="円/楕円 138"/>
        <xdr:cNvSpPr/>
      </xdr:nvSpPr>
      <xdr:spPr bwMode="auto">
        <a:xfrm>
          <a:off x="3556000" y="7385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29485</xdr:rowOff>
    </xdr:from>
    <xdr:ext cx="762000" cy="259045"/>
    <xdr:sp macro="" textlink="">
      <xdr:nvSpPr>
        <xdr:cNvPr id="140" name="テキスト ボックス 139"/>
        <xdr:cNvSpPr txBox="1"/>
      </xdr:nvSpPr>
      <xdr:spPr>
        <a:xfrm>
          <a:off x="3225800" y="715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31,599</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247738</xdr:rowOff>
    </xdr:from>
    <xdr:to>
      <xdr:col>2</xdr:col>
      <xdr:colOff>692150</xdr:colOff>
      <xdr:row>38</xdr:row>
      <xdr:rowOff>6438</xdr:rowOff>
    </xdr:to>
    <xdr:sp macro="" textlink="">
      <xdr:nvSpPr>
        <xdr:cNvPr id="141" name="円/楕円 140"/>
        <xdr:cNvSpPr/>
      </xdr:nvSpPr>
      <xdr:spPr bwMode="auto">
        <a:xfrm>
          <a:off x="2857500" y="7372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16615</xdr:rowOff>
    </xdr:from>
    <xdr:ext cx="762000" cy="259045"/>
    <xdr:sp macro="" textlink="">
      <xdr:nvSpPr>
        <xdr:cNvPr id="142" name="テキスト ボックス 141"/>
        <xdr:cNvSpPr txBox="1"/>
      </xdr:nvSpPr>
      <xdr:spPr>
        <a:xfrm>
          <a:off x="2527300" y="714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34,977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長崎県平戸市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33,216
33,094
235.08
28,899,704
28,268,491
495,059
13,788,930
28,720,385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125384</xdr:rowOff>
    </xdr:from>
    <xdr:to>
      <xdr:col>6</xdr:col>
      <xdr:colOff>511175</xdr:colOff>
      <xdr:row>34</xdr:row>
      <xdr:rowOff>148930</xdr:rowOff>
    </xdr:to>
    <xdr:cxnSp macro="">
      <xdr:nvCxnSpPr>
        <xdr:cNvPr id="65" name="直線コネクタ 64"/>
        <xdr:cNvCxnSpPr/>
      </xdr:nvCxnSpPr>
      <xdr:spPr>
        <a:xfrm flipV="1">
          <a:off x="3797300" y="5954684"/>
          <a:ext cx="8382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59069</xdr:rowOff>
    </xdr:from>
    <xdr:ext cx="534377" cy="259045"/>
    <xdr:sp macro="" textlink="">
      <xdr:nvSpPr>
        <xdr:cNvPr id="66" name="人件費平均値テキスト"/>
        <xdr:cNvSpPr txBox="1"/>
      </xdr:nvSpPr>
      <xdr:spPr>
        <a:xfrm>
          <a:off x="4686300" y="6059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145529</xdr:rowOff>
    </xdr:from>
    <xdr:to>
      <xdr:col>5</xdr:col>
      <xdr:colOff>358775</xdr:colOff>
      <xdr:row>34</xdr:row>
      <xdr:rowOff>148930</xdr:rowOff>
    </xdr:to>
    <xdr:cxnSp macro="">
      <xdr:nvCxnSpPr>
        <xdr:cNvPr id="68" name="直線コネクタ 67"/>
        <xdr:cNvCxnSpPr/>
      </xdr:nvCxnSpPr>
      <xdr:spPr>
        <a:xfrm>
          <a:off x="2908300" y="5974829"/>
          <a:ext cx="889000" cy="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63784</xdr:rowOff>
    </xdr:from>
    <xdr:ext cx="534377" cy="259045"/>
    <xdr:sp macro="" textlink="">
      <xdr:nvSpPr>
        <xdr:cNvPr id="70" name="テキスト ボックス 69"/>
        <xdr:cNvSpPr txBox="1"/>
      </xdr:nvSpPr>
      <xdr:spPr>
        <a:xfrm>
          <a:off x="3530111" y="623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89151</xdr:rowOff>
    </xdr:from>
    <xdr:to>
      <xdr:col>4</xdr:col>
      <xdr:colOff>155575</xdr:colOff>
      <xdr:row>34</xdr:row>
      <xdr:rowOff>145529</xdr:rowOff>
    </xdr:to>
    <xdr:cxnSp macro="">
      <xdr:nvCxnSpPr>
        <xdr:cNvPr id="71" name="直線コネクタ 70"/>
        <xdr:cNvCxnSpPr/>
      </xdr:nvCxnSpPr>
      <xdr:spPr>
        <a:xfrm>
          <a:off x="2019300" y="5918451"/>
          <a:ext cx="889000" cy="5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79186</xdr:rowOff>
    </xdr:from>
    <xdr:ext cx="534377" cy="259045"/>
    <xdr:sp macro="" textlink="">
      <xdr:nvSpPr>
        <xdr:cNvPr id="73" name="テキスト ボックス 72"/>
        <xdr:cNvSpPr txBox="1"/>
      </xdr:nvSpPr>
      <xdr:spPr>
        <a:xfrm>
          <a:off x="2641111" y="625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65591</xdr:rowOff>
    </xdr:from>
    <xdr:to>
      <xdr:col>2</xdr:col>
      <xdr:colOff>638175</xdr:colOff>
      <xdr:row>34</xdr:row>
      <xdr:rowOff>89151</xdr:rowOff>
    </xdr:to>
    <xdr:cxnSp macro="">
      <xdr:nvCxnSpPr>
        <xdr:cNvPr id="74" name="直線コネクタ 73"/>
        <xdr:cNvCxnSpPr/>
      </xdr:nvCxnSpPr>
      <xdr:spPr>
        <a:xfrm>
          <a:off x="1130300" y="5894891"/>
          <a:ext cx="889000" cy="2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54911</xdr:rowOff>
    </xdr:from>
    <xdr:ext cx="534377" cy="259045"/>
    <xdr:sp macro="" textlink="">
      <xdr:nvSpPr>
        <xdr:cNvPr id="76" name="テキスト ボックス 75"/>
        <xdr:cNvSpPr txBox="1"/>
      </xdr:nvSpPr>
      <xdr:spPr>
        <a:xfrm>
          <a:off x="1752111" y="622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28708</xdr:rowOff>
    </xdr:from>
    <xdr:ext cx="534377" cy="259045"/>
    <xdr:sp macro="" textlink="">
      <xdr:nvSpPr>
        <xdr:cNvPr id="78" name="テキスト ボックス 77"/>
        <xdr:cNvSpPr txBox="1"/>
      </xdr:nvSpPr>
      <xdr:spPr>
        <a:xfrm>
          <a:off x="863111" y="620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74584</xdr:rowOff>
    </xdr:from>
    <xdr:to>
      <xdr:col>6</xdr:col>
      <xdr:colOff>561975</xdr:colOff>
      <xdr:row>35</xdr:row>
      <xdr:rowOff>4734</xdr:rowOff>
    </xdr:to>
    <xdr:sp macro="" textlink="">
      <xdr:nvSpPr>
        <xdr:cNvPr id="84" name="円/楕円 83"/>
        <xdr:cNvSpPr/>
      </xdr:nvSpPr>
      <xdr:spPr>
        <a:xfrm>
          <a:off x="4584700" y="590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97461</xdr:rowOff>
    </xdr:from>
    <xdr:ext cx="599010" cy="259045"/>
    <xdr:sp macro="" textlink="">
      <xdr:nvSpPr>
        <xdr:cNvPr id="85" name="人件費該当値テキスト"/>
        <xdr:cNvSpPr txBox="1"/>
      </xdr:nvSpPr>
      <xdr:spPr>
        <a:xfrm>
          <a:off x="4686300" y="5755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101,002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98130</xdr:rowOff>
    </xdr:from>
    <xdr:to>
      <xdr:col>5</xdr:col>
      <xdr:colOff>409575</xdr:colOff>
      <xdr:row>35</xdr:row>
      <xdr:rowOff>28280</xdr:rowOff>
    </xdr:to>
    <xdr:sp macro="" textlink="">
      <xdr:nvSpPr>
        <xdr:cNvPr id="86" name="円/楕円 85"/>
        <xdr:cNvSpPr/>
      </xdr:nvSpPr>
      <xdr:spPr>
        <a:xfrm>
          <a:off x="3746500" y="592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44807</xdr:rowOff>
    </xdr:from>
    <xdr:ext cx="534377" cy="259045"/>
    <xdr:sp macro="" textlink="">
      <xdr:nvSpPr>
        <xdr:cNvPr id="87" name="テキスト ボックス 86"/>
        <xdr:cNvSpPr txBox="1"/>
      </xdr:nvSpPr>
      <xdr:spPr>
        <a:xfrm>
          <a:off x="3530111" y="570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99,354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94729</xdr:rowOff>
    </xdr:from>
    <xdr:to>
      <xdr:col>4</xdr:col>
      <xdr:colOff>206375</xdr:colOff>
      <xdr:row>35</xdr:row>
      <xdr:rowOff>24879</xdr:rowOff>
    </xdr:to>
    <xdr:sp macro="" textlink="">
      <xdr:nvSpPr>
        <xdr:cNvPr id="88" name="円/楕円 87"/>
        <xdr:cNvSpPr/>
      </xdr:nvSpPr>
      <xdr:spPr>
        <a:xfrm>
          <a:off x="2857500" y="592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41406</xdr:rowOff>
    </xdr:from>
    <xdr:ext cx="534377" cy="259045"/>
    <xdr:sp macro="" textlink="">
      <xdr:nvSpPr>
        <xdr:cNvPr id="89" name="テキスト ボックス 88"/>
        <xdr:cNvSpPr txBox="1"/>
      </xdr:nvSpPr>
      <xdr:spPr>
        <a:xfrm>
          <a:off x="2641111" y="569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99,592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38351</xdr:rowOff>
    </xdr:from>
    <xdr:to>
      <xdr:col>3</xdr:col>
      <xdr:colOff>3175</xdr:colOff>
      <xdr:row>34</xdr:row>
      <xdr:rowOff>139951</xdr:rowOff>
    </xdr:to>
    <xdr:sp macro="" textlink="">
      <xdr:nvSpPr>
        <xdr:cNvPr id="90" name="円/楕円 89"/>
        <xdr:cNvSpPr/>
      </xdr:nvSpPr>
      <xdr:spPr>
        <a:xfrm>
          <a:off x="1968500" y="586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156478</xdr:rowOff>
    </xdr:from>
    <xdr:ext cx="599010" cy="259045"/>
    <xdr:sp macro="" textlink="">
      <xdr:nvSpPr>
        <xdr:cNvPr id="91" name="テキスト ボックス 90"/>
        <xdr:cNvSpPr txBox="1"/>
      </xdr:nvSpPr>
      <xdr:spPr>
        <a:xfrm>
          <a:off x="1719794" y="564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103,538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14791</xdr:rowOff>
    </xdr:from>
    <xdr:to>
      <xdr:col>1</xdr:col>
      <xdr:colOff>485775</xdr:colOff>
      <xdr:row>34</xdr:row>
      <xdr:rowOff>116391</xdr:rowOff>
    </xdr:to>
    <xdr:sp macro="" textlink="">
      <xdr:nvSpPr>
        <xdr:cNvPr id="92" name="円/楕円 91"/>
        <xdr:cNvSpPr/>
      </xdr:nvSpPr>
      <xdr:spPr>
        <a:xfrm>
          <a:off x="1079500" y="584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132918</xdr:rowOff>
    </xdr:from>
    <xdr:ext cx="599010" cy="259045"/>
    <xdr:sp macro="" textlink="">
      <xdr:nvSpPr>
        <xdr:cNvPr id="93" name="テキスト ボックス 92"/>
        <xdr:cNvSpPr txBox="1"/>
      </xdr:nvSpPr>
      <xdr:spPr>
        <a:xfrm>
          <a:off x="830794" y="5619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105,187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57,930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91224</xdr:rowOff>
    </xdr:from>
    <xdr:to>
      <xdr:col>6</xdr:col>
      <xdr:colOff>511175</xdr:colOff>
      <xdr:row>55</xdr:row>
      <xdr:rowOff>80251</xdr:rowOff>
    </xdr:to>
    <xdr:cxnSp macro="">
      <xdr:nvCxnSpPr>
        <xdr:cNvPr id="123" name="直線コネクタ 122"/>
        <xdr:cNvCxnSpPr/>
      </xdr:nvCxnSpPr>
      <xdr:spPr>
        <a:xfrm flipV="1">
          <a:off x="3797300" y="9178074"/>
          <a:ext cx="838200" cy="33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150512</xdr:rowOff>
    </xdr:from>
    <xdr:ext cx="534377" cy="259045"/>
    <xdr:sp macro="" textlink="">
      <xdr:nvSpPr>
        <xdr:cNvPr id="124" name="物件費平均値テキスト"/>
        <xdr:cNvSpPr txBox="1"/>
      </xdr:nvSpPr>
      <xdr:spPr>
        <a:xfrm>
          <a:off x="4686300" y="9580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80251</xdr:rowOff>
    </xdr:from>
    <xdr:to>
      <xdr:col>5</xdr:col>
      <xdr:colOff>358775</xdr:colOff>
      <xdr:row>56</xdr:row>
      <xdr:rowOff>43752</xdr:rowOff>
    </xdr:to>
    <xdr:cxnSp macro="">
      <xdr:nvCxnSpPr>
        <xdr:cNvPr id="126" name="直線コネクタ 125"/>
        <xdr:cNvCxnSpPr/>
      </xdr:nvCxnSpPr>
      <xdr:spPr>
        <a:xfrm flipV="1">
          <a:off x="2908300" y="9510001"/>
          <a:ext cx="889000" cy="13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115308</xdr:rowOff>
    </xdr:from>
    <xdr:ext cx="534377" cy="259045"/>
    <xdr:sp macro="" textlink="">
      <xdr:nvSpPr>
        <xdr:cNvPr id="128" name="テキスト ボックス 127"/>
        <xdr:cNvSpPr txBox="1"/>
      </xdr:nvSpPr>
      <xdr:spPr>
        <a:xfrm>
          <a:off x="3530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43752</xdr:rowOff>
    </xdr:from>
    <xdr:to>
      <xdr:col>4</xdr:col>
      <xdr:colOff>155575</xdr:colOff>
      <xdr:row>56</xdr:row>
      <xdr:rowOff>80416</xdr:rowOff>
    </xdr:to>
    <xdr:cxnSp macro="">
      <xdr:nvCxnSpPr>
        <xdr:cNvPr id="129" name="直線コネクタ 128"/>
        <xdr:cNvCxnSpPr/>
      </xdr:nvCxnSpPr>
      <xdr:spPr>
        <a:xfrm flipV="1">
          <a:off x="2019300" y="9644952"/>
          <a:ext cx="889000" cy="3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135983</xdr:rowOff>
    </xdr:from>
    <xdr:ext cx="534377" cy="259045"/>
    <xdr:sp macro="" textlink="">
      <xdr:nvSpPr>
        <xdr:cNvPr id="131" name="テキスト ボックス 130"/>
        <xdr:cNvSpPr txBox="1"/>
      </xdr:nvSpPr>
      <xdr:spPr>
        <a:xfrm>
          <a:off x="2641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51765</xdr:rowOff>
    </xdr:from>
    <xdr:to>
      <xdr:col>2</xdr:col>
      <xdr:colOff>638175</xdr:colOff>
      <xdr:row>56</xdr:row>
      <xdr:rowOff>80416</xdr:rowOff>
    </xdr:to>
    <xdr:cxnSp macro="">
      <xdr:nvCxnSpPr>
        <xdr:cNvPr id="132" name="直線コネクタ 131"/>
        <xdr:cNvCxnSpPr/>
      </xdr:nvCxnSpPr>
      <xdr:spPr>
        <a:xfrm>
          <a:off x="1130300" y="9652965"/>
          <a:ext cx="889000" cy="2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132872</xdr:rowOff>
    </xdr:from>
    <xdr:ext cx="534377" cy="259045"/>
    <xdr:sp macro="" textlink="">
      <xdr:nvSpPr>
        <xdr:cNvPr id="134" name="テキスト ボックス 133"/>
        <xdr:cNvSpPr txBox="1"/>
      </xdr:nvSpPr>
      <xdr:spPr>
        <a:xfrm>
          <a:off x="1752111" y="973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79773</xdr:rowOff>
    </xdr:from>
    <xdr:ext cx="534377" cy="259045"/>
    <xdr:sp macro="" textlink="">
      <xdr:nvSpPr>
        <xdr:cNvPr id="136" name="テキスト ボックス 135"/>
        <xdr:cNvSpPr txBox="1"/>
      </xdr:nvSpPr>
      <xdr:spPr>
        <a:xfrm>
          <a:off x="863111" y="93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40424</xdr:rowOff>
    </xdr:from>
    <xdr:to>
      <xdr:col>6</xdr:col>
      <xdr:colOff>561975</xdr:colOff>
      <xdr:row>53</xdr:row>
      <xdr:rowOff>142024</xdr:rowOff>
    </xdr:to>
    <xdr:sp macro="" textlink="">
      <xdr:nvSpPr>
        <xdr:cNvPr id="142" name="円/楕円 141"/>
        <xdr:cNvSpPr/>
      </xdr:nvSpPr>
      <xdr:spPr>
        <a:xfrm>
          <a:off x="4584700" y="912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63301</xdr:rowOff>
    </xdr:from>
    <xdr:ext cx="599010" cy="259045"/>
    <xdr:sp macro="" textlink="">
      <xdr:nvSpPr>
        <xdr:cNvPr id="143" name="物件費該当値テキスト"/>
        <xdr:cNvSpPr txBox="1"/>
      </xdr:nvSpPr>
      <xdr:spPr>
        <a:xfrm>
          <a:off x="4686300" y="8978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107,317</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29451</xdr:rowOff>
    </xdr:from>
    <xdr:to>
      <xdr:col>5</xdr:col>
      <xdr:colOff>409575</xdr:colOff>
      <xdr:row>55</xdr:row>
      <xdr:rowOff>131051</xdr:rowOff>
    </xdr:to>
    <xdr:sp macro="" textlink="">
      <xdr:nvSpPr>
        <xdr:cNvPr id="144" name="円/楕円 143"/>
        <xdr:cNvSpPr/>
      </xdr:nvSpPr>
      <xdr:spPr>
        <a:xfrm>
          <a:off x="3746500" y="945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147578</xdr:rowOff>
    </xdr:from>
    <xdr:ext cx="534377" cy="259045"/>
    <xdr:sp macro="" textlink="">
      <xdr:nvSpPr>
        <xdr:cNvPr id="145" name="テキスト ボックス 144"/>
        <xdr:cNvSpPr txBox="1"/>
      </xdr:nvSpPr>
      <xdr:spPr>
        <a:xfrm>
          <a:off x="3530111" y="923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81,181</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164402</xdr:rowOff>
    </xdr:from>
    <xdr:to>
      <xdr:col>4</xdr:col>
      <xdr:colOff>206375</xdr:colOff>
      <xdr:row>56</xdr:row>
      <xdr:rowOff>94552</xdr:rowOff>
    </xdr:to>
    <xdr:sp macro="" textlink="">
      <xdr:nvSpPr>
        <xdr:cNvPr id="146" name="円/楕円 145"/>
        <xdr:cNvSpPr/>
      </xdr:nvSpPr>
      <xdr:spPr>
        <a:xfrm>
          <a:off x="2857500" y="959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111079</xdr:rowOff>
    </xdr:from>
    <xdr:ext cx="534377" cy="259045"/>
    <xdr:sp macro="" textlink="">
      <xdr:nvSpPr>
        <xdr:cNvPr id="147" name="テキスト ボックス 146"/>
        <xdr:cNvSpPr txBox="1"/>
      </xdr:nvSpPr>
      <xdr:spPr>
        <a:xfrm>
          <a:off x="2641111" y="936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70,555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29616</xdr:rowOff>
    </xdr:from>
    <xdr:to>
      <xdr:col>3</xdr:col>
      <xdr:colOff>3175</xdr:colOff>
      <xdr:row>56</xdr:row>
      <xdr:rowOff>131216</xdr:rowOff>
    </xdr:to>
    <xdr:sp macro="" textlink="">
      <xdr:nvSpPr>
        <xdr:cNvPr id="148" name="円/楕円 147"/>
        <xdr:cNvSpPr/>
      </xdr:nvSpPr>
      <xdr:spPr>
        <a:xfrm>
          <a:off x="1968500" y="963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147743</xdr:rowOff>
    </xdr:from>
    <xdr:ext cx="534377" cy="259045"/>
    <xdr:sp macro="" textlink="">
      <xdr:nvSpPr>
        <xdr:cNvPr id="149" name="テキスト ボックス 148"/>
        <xdr:cNvSpPr txBox="1"/>
      </xdr:nvSpPr>
      <xdr:spPr>
        <a:xfrm>
          <a:off x="1752111" y="940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67,668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965</xdr:rowOff>
    </xdr:from>
    <xdr:to>
      <xdr:col>1</xdr:col>
      <xdr:colOff>485775</xdr:colOff>
      <xdr:row>56</xdr:row>
      <xdr:rowOff>102565</xdr:rowOff>
    </xdr:to>
    <xdr:sp macro="" textlink="">
      <xdr:nvSpPr>
        <xdr:cNvPr id="150" name="円/楕円 149"/>
        <xdr:cNvSpPr/>
      </xdr:nvSpPr>
      <xdr:spPr>
        <a:xfrm>
          <a:off x="1079500" y="960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93692</xdr:rowOff>
    </xdr:from>
    <xdr:ext cx="534377" cy="259045"/>
    <xdr:sp macro="" textlink="">
      <xdr:nvSpPr>
        <xdr:cNvPr id="151" name="テキスト ボックス 150"/>
        <xdr:cNvSpPr txBox="1"/>
      </xdr:nvSpPr>
      <xdr:spPr>
        <a:xfrm>
          <a:off x="863111" y="969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69,924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136347</xdr:rowOff>
    </xdr:from>
    <xdr:to>
      <xdr:col>6</xdr:col>
      <xdr:colOff>511175</xdr:colOff>
      <xdr:row>77</xdr:row>
      <xdr:rowOff>166827</xdr:rowOff>
    </xdr:to>
    <xdr:cxnSp macro="">
      <xdr:nvCxnSpPr>
        <xdr:cNvPr id="180" name="直線コネクタ 179"/>
        <xdr:cNvCxnSpPr/>
      </xdr:nvCxnSpPr>
      <xdr:spPr>
        <a:xfrm flipV="1">
          <a:off x="3797300" y="13337997"/>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84205</xdr:rowOff>
    </xdr:from>
    <xdr:ext cx="469744" cy="259045"/>
    <xdr:sp macro="" textlink="">
      <xdr:nvSpPr>
        <xdr:cNvPr id="181" name="維持補修費平均値テキスト"/>
        <xdr:cNvSpPr txBox="1"/>
      </xdr:nvSpPr>
      <xdr:spPr>
        <a:xfrm>
          <a:off x="4686300" y="13285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166827</xdr:rowOff>
    </xdr:from>
    <xdr:to>
      <xdr:col>5</xdr:col>
      <xdr:colOff>358775</xdr:colOff>
      <xdr:row>77</xdr:row>
      <xdr:rowOff>167703</xdr:rowOff>
    </xdr:to>
    <xdr:cxnSp macro="">
      <xdr:nvCxnSpPr>
        <xdr:cNvPr id="183" name="直線コネクタ 182"/>
        <xdr:cNvCxnSpPr/>
      </xdr:nvCxnSpPr>
      <xdr:spPr>
        <a:xfrm flipV="1">
          <a:off x="2908300" y="13368477"/>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24032</xdr:rowOff>
    </xdr:from>
    <xdr:ext cx="469744" cy="259045"/>
    <xdr:sp macro="" textlink="">
      <xdr:nvSpPr>
        <xdr:cNvPr id="185" name="テキスト ボックス 184"/>
        <xdr:cNvSpPr txBox="1"/>
      </xdr:nvSpPr>
      <xdr:spPr>
        <a:xfrm>
          <a:off x="3562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167703</xdr:rowOff>
    </xdr:from>
    <xdr:to>
      <xdr:col>4</xdr:col>
      <xdr:colOff>155575</xdr:colOff>
      <xdr:row>78</xdr:row>
      <xdr:rowOff>15990</xdr:rowOff>
    </xdr:to>
    <xdr:cxnSp macro="">
      <xdr:nvCxnSpPr>
        <xdr:cNvPr id="186" name="直線コネクタ 185"/>
        <xdr:cNvCxnSpPr/>
      </xdr:nvCxnSpPr>
      <xdr:spPr>
        <a:xfrm flipV="1">
          <a:off x="2019300" y="13369353"/>
          <a:ext cx="889000" cy="1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53408</xdr:rowOff>
    </xdr:from>
    <xdr:ext cx="469744" cy="259045"/>
    <xdr:sp macro="" textlink="">
      <xdr:nvSpPr>
        <xdr:cNvPr id="188" name="テキスト ボックス 187"/>
        <xdr:cNvSpPr txBox="1"/>
      </xdr:nvSpPr>
      <xdr:spPr>
        <a:xfrm>
          <a:off x="2673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15494</xdr:rowOff>
    </xdr:from>
    <xdr:to>
      <xdr:col>2</xdr:col>
      <xdr:colOff>638175</xdr:colOff>
      <xdr:row>78</xdr:row>
      <xdr:rowOff>15990</xdr:rowOff>
    </xdr:to>
    <xdr:cxnSp macro="">
      <xdr:nvCxnSpPr>
        <xdr:cNvPr id="189" name="直線コネクタ 188"/>
        <xdr:cNvCxnSpPr/>
      </xdr:nvCxnSpPr>
      <xdr:spPr>
        <a:xfrm>
          <a:off x="1130300" y="13388594"/>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50359</xdr:rowOff>
    </xdr:from>
    <xdr:ext cx="469744" cy="259045"/>
    <xdr:sp macro="" textlink="">
      <xdr:nvSpPr>
        <xdr:cNvPr id="191" name="テキスト ボックス 190"/>
        <xdr:cNvSpPr txBox="1"/>
      </xdr:nvSpPr>
      <xdr:spPr>
        <a:xfrm>
          <a:off x="1784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63657</xdr:rowOff>
    </xdr:from>
    <xdr:ext cx="469744" cy="259045"/>
    <xdr:sp macro="" textlink="">
      <xdr:nvSpPr>
        <xdr:cNvPr id="193" name="テキスト ボックス 192"/>
        <xdr:cNvSpPr txBox="1"/>
      </xdr:nvSpPr>
      <xdr:spPr>
        <a:xfrm>
          <a:off x="895427" y="130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85547</xdr:rowOff>
    </xdr:from>
    <xdr:to>
      <xdr:col>6</xdr:col>
      <xdr:colOff>561975</xdr:colOff>
      <xdr:row>78</xdr:row>
      <xdr:rowOff>15697</xdr:rowOff>
    </xdr:to>
    <xdr:sp macro="" textlink="">
      <xdr:nvSpPr>
        <xdr:cNvPr id="199" name="円/楕円 198"/>
        <xdr:cNvSpPr/>
      </xdr:nvSpPr>
      <xdr:spPr>
        <a:xfrm>
          <a:off x="4584700" y="132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108424</xdr:rowOff>
    </xdr:from>
    <xdr:ext cx="469744" cy="259045"/>
    <xdr:sp macro="" textlink="">
      <xdr:nvSpPr>
        <xdr:cNvPr id="200" name="維持補修費該当値テキスト"/>
        <xdr:cNvSpPr txBox="1"/>
      </xdr:nvSpPr>
      <xdr:spPr>
        <a:xfrm>
          <a:off x="4686300" y="13138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6,588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116027</xdr:rowOff>
    </xdr:from>
    <xdr:to>
      <xdr:col>5</xdr:col>
      <xdr:colOff>409575</xdr:colOff>
      <xdr:row>78</xdr:row>
      <xdr:rowOff>46177</xdr:rowOff>
    </xdr:to>
    <xdr:sp macro="" textlink="">
      <xdr:nvSpPr>
        <xdr:cNvPr id="201" name="円/楕円 200"/>
        <xdr:cNvSpPr/>
      </xdr:nvSpPr>
      <xdr:spPr>
        <a:xfrm>
          <a:off x="3746500" y="1331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37304</xdr:rowOff>
    </xdr:from>
    <xdr:ext cx="469744" cy="259045"/>
    <xdr:sp macro="" textlink="">
      <xdr:nvSpPr>
        <xdr:cNvPr id="202" name="テキスト ボックス 201"/>
        <xdr:cNvSpPr txBox="1"/>
      </xdr:nvSpPr>
      <xdr:spPr>
        <a:xfrm>
          <a:off x="3562427" y="1341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116903</xdr:rowOff>
    </xdr:from>
    <xdr:to>
      <xdr:col>4</xdr:col>
      <xdr:colOff>206375</xdr:colOff>
      <xdr:row>78</xdr:row>
      <xdr:rowOff>47053</xdr:rowOff>
    </xdr:to>
    <xdr:sp macro="" textlink="">
      <xdr:nvSpPr>
        <xdr:cNvPr id="203" name="円/楕円 202"/>
        <xdr:cNvSpPr/>
      </xdr:nvSpPr>
      <xdr:spPr>
        <a:xfrm>
          <a:off x="2857500" y="1331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38180</xdr:rowOff>
    </xdr:from>
    <xdr:ext cx="469744" cy="259045"/>
    <xdr:sp macro="" textlink="">
      <xdr:nvSpPr>
        <xdr:cNvPr id="204" name="テキスト ボックス 203"/>
        <xdr:cNvSpPr txBox="1"/>
      </xdr:nvSpPr>
      <xdr:spPr>
        <a:xfrm>
          <a:off x="2673427" y="13411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136640</xdr:rowOff>
    </xdr:from>
    <xdr:to>
      <xdr:col>3</xdr:col>
      <xdr:colOff>3175</xdr:colOff>
      <xdr:row>78</xdr:row>
      <xdr:rowOff>66790</xdr:rowOff>
    </xdr:to>
    <xdr:sp macro="" textlink="">
      <xdr:nvSpPr>
        <xdr:cNvPr id="205" name="円/楕円 204"/>
        <xdr:cNvSpPr/>
      </xdr:nvSpPr>
      <xdr:spPr>
        <a:xfrm>
          <a:off x="1968500" y="1333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57917</xdr:rowOff>
    </xdr:from>
    <xdr:ext cx="469744" cy="259045"/>
    <xdr:sp macro="" textlink="">
      <xdr:nvSpPr>
        <xdr:cNvPr id="206" name="テキスト ボックス 205"/>
        <xdr:cNvSpPr txBox="1"/>
      </xdr:nvSpPr>
      <xdr:spPr>
        <a:xfrm>
          <a:off x="1784427" y="1343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136144</xdr:rowOff>
    </xdr:from>
    <xdr:to>
      <xdr:col>1</xdr:col>
      <xdr:colOff>485775</xdr:colOff>
      <xdr:row>78</xdr:row>
      <xdr:rowOff>66294</xdr:rowOff>
    </xdr:to>
    <xdr:sp macro="" textlink="">
      <xdr:nvSpPr>
        <xdr:cNvPr id="207" name="円/楕円 206"/>
        <xdr:cNvSpPr/>
      </xdr:nvSpPr>
      <xdr:spPr>
        <a:xfrm>
          <a:off x="1079500" y="1333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57421</xdr:rowOff>
    </xdr:from>
    <xdr:ext cx="469744" cy="259045"/>
    <xdr:sp macro="" textlink="">
      <xdr:nvSpPr>
        <xdr:cNvPr id="208" name="テキスト ボックス 207"/>
        <xdr:cNvSpPr txBox="1"/>
      </xdr:nvSpPr>
      <xdr:spPr>
        <a:xfrm>
          <a:off x="895427" y="13430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129,601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4"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6"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4978</xdr:rowOff>
    </xdr:from>
    <xdr:to>
      <xdr:col>6</xdr:col>
      <xdr:colOff>511175</xdr:colOff>
      <xdr:row>95</xdr:row>
      <xdr:rowOff>39954</xdr:rowOff>
    </xdr:to>
    <xdr:cxnSp macro="">
      <xdr:nvCxnSpPr>
        <xdr:cNvPr id="238" name="直線コネクタ 237"/>
        <xdr:cNvCxnSpPr/>
      </xdr:nvCxnSpPr>
      <xdr:spPr>
        <a:xfrm flipV="1">
          <a:off x="3797300" y="16292728"/>
          <a:ext cx="8382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90315</xdr:rowOff>
    </xdr:from>
    <xdr:ext cx="534377" cy="259045"/>
    <xdr:sp macro="" textlink="">
      <xdr:nvSpPr>
        <xdr:cNvPr id="239" name="扶助費平均値テキスト"/>
        <xdr:cNvSpPr txBox="1"/>
      </xdr:nvSpPr>
      <xdr:spPr>
        <a:xfrm>
          <a:off x="4686300" y="16549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39954</xdr:rowOff>
    </xdr:from>
    <xdr:to>
      <xdr:col>5</xdr:col>
      <xdr:colOff>358775</xdr:colOff>
      <xdr:row>95</xdr:row>
      <xdr:rowOff>133452</xdr:rowOff>
    </xdr:to>
    <xdr:cxnSp macro="">
      <xdr:nvCxnSpPr>
        <xdr:cNvPr id="241" name="直線コネクタ 240"/>
        <xdr:cNvCxnSpPr/>
      </xdr:nvCxnSpPr>
      <xdr:spPr>
        <a:xfrm flipV="1">
          <a:off x="2908300" y="16327704"/>
          <a:ext cx="889000" cy="9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8319</xdr:rowOff>
    </xdr:from>
    <xdr:to>
      <xdr:col>5</xdr:col>
      <xdr:colOff>409575</xdr:colOff>
      <xdr:row>97</xdr:row>
      <xdr:rowOff>109919</xdr:rowOff>
    </xdr:to>
    <xdr:sp macro="" textlink="">
      <xdr:nvSpPr>
        <xdr:cNvPr id="242" name="フローチャート : 判断 241"/>
        <xdr:cNvSpPr/>
      </xdr:nvSpPr>
      <xdr:spPr>
        <a:xfrm>
          <a:off x="3746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101046</xdr:rowOff>
    </xdr:from>
    <xdr:ext cx="534377" cy="259045"/>
    <xdr:sp macro="" textlink="">
      <xdr:nvSpPr>
        <xdr:cNvPr id="243" name="テキスト ボックス 242"/>
        <xdr:cNvSpPr txBox="1"/>
      </xdr:nvSpPr>
      <xdr:spPr>
        <a:xfrm>
          <a:off x="3530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133452</xdr:rowOff>
    </xdr:from>
    <xdr:to>
      <xdr:col>4</xdr:col>
      <xdr:colOff>155575</xdr:colOff>
      <xdr:row>96</xdr:row>
      <xdr:rowOff>10249</xdr:rowOff>
    </xdr:to>
    <xdr:cxnSp macro="">
      <xdr:nvCxnSpPr>
        <xdr:cNvPr id="244" name="直線コネクタ 243"/>
        <xdr:cNvCxnSpPr/>
      </xdr:nvCxnSpPr>
      <xdr:spPr>
        <a:xfrm flipV="1">
          <a:off x="2019300" y="16421202"/>
          <a:ext cx="889000" cy="4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85204</xdr:rowOff>
    </xdr:from>
    <xdr:to>
      <xdr:col>4</xdr:col>
      <xdr:colOff>206375</xdr:colOff>
      <xdr:row>98</xdr:row>
      <xdr:rowOff>15354</xdr:rowOff>
    </xdr:to>
    <xdr:sp macro="" textlink="">
      <xdr:nvSpPr>
        <xdr:cNvPr id="245" name="フローチャート : 判断 244"/>
        <xdr:cNvSpPr/>
      </xdr:nvSpPr>
      <xdr:spPr>
        <a:xfrm>
          <a:off x="2857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6481</xdr:rowOff>
    </xdr:from>
    <xdr:ext cx="534377" cy="259045"/>
    <xdr:sp macro="" textlink="">
      <xdr:nvSpPr>
        <xdr:cNvPr id="246" name="テキスト ボックス 245"/>
        <xdr:cNvSpPr txBox="1"/>
      </xdr:nvSpPr>
      <xdr:spPr>
        <a:xfrm>
          <a:off x="2641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10249</xdr:rowOff>
    </xdr:from>
    <xdr:to>
      <xdr:col>2</xdr:col>
      <xdr:colOff>638175</xdr:colOff>
      <xdr:row>96</xdr:row>
      <xdr:rowOff>27305</xdr:rowOff>
    </xdr:to>
    <xdr:cxnSp macro="">
      <xdr:nvCxnSpPr>
        <xdr:cNvPr id="247" name="直線コネクタ 246"/>
        <xdr:cNvCxnSpPr/>
      </xdr:nvCxnSpPr>
      <xdr:spPr>
        <a:xfrm flipV="1">
          <a:off x="1130300" y="16469449"/>
          <a:ext cx="889000" cy="1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109893</xdr:rowOff>
    </xdr:from>
    <xdr:to>
      <xdr:col>3</xdr:col>
      <xdr:colOff>3175</xdr:colOff>
      <xdr:row>98</xdr:row>
      <xdr:rowOff>40043</xdr:rowOff>
    </xdr:to>
    <xdr:sp macro="" textlink="">
      <xdr:nvSpPr>
        <xdr:cNvPr id="248" name="フローチャート : 判断 247"/>
        <xdr:cNvSpPr/>
      </xdr:nvSpPr>
      <xdr:spPr>
        <a:xfrm>
          <a:off x="1968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31170</xdr:rowOff>
    </xdr:from>
    <xdr:ext cx="534377" cy="259045"/>
    <xdr:sp macro="" textlink="">
      <xdr:nvSpPr>
        <xdr:cNvPr id="249" name="テキスト ボックス 248"/>
        <xdr:cNvSpPr txBox="1"/>
      </xdr:nvSpPr>
      <xdr:spPr>
        <a:xfrm>
          <a:off x="1752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109068</xdr:rowOff>
    </xdr:from>
    <xdr:to>
      <xdr:col>1</xdr:col>
      <xdr:colOff>485775</xdr:colOff>
      <xdr:row>98</xdr:row>
      <xdr:rowOff>39218</xdr:rowOff>
    </xdr:to>
    <xdr:sp macro="" textlink="">
      <xdr:nvSpPr>
        <xdr:cNvPr id="250" name="フローチャート : 判断 249"/>
        <xdr:cNvSpPr/>
      </xdr:nvSpPr>
      <xdr:spPr>
        <a:xfrm>
          <a:off x="1079500" y="167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30345</xdr:rowOff>
    </xdr:from>
    <xdr:ext cx="534377" cy="259045"/>
    <xdr:sp macro="" textlink="">
      <xdr:nvSpPr>
        <xdr:cNvPr id="251" name="テキスト ボックス 250"/>
        <xdr:cNvSpPr txBox="1"/>
      </xdr:nvSpPr>
      <xdr:spPr>
        <a:xfrm>
          <a:off x="863111" y="168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125628</xdr:rowOff>
    </xdr:from>
    <xdr:to>
      <xdr:col>6</xdr:col>
      <xdr:colOff>561975</xdr:colOff>
      <xdr:row>95</xdr:row>
      <xdr:rowOff>55778</xdr:rowOff>
    </xdr:to>
    <xdr:sp macro="" textlink="">
      <xdr:nvSpPr>
        <xdr:cNvPr id="257" name="円/楕円 256"/>
        <xdr:cNvSpPr/>
      </xdr:nvSpPr>
      <xdr:spPr>
        <a:xfrm>
          <a:off x="4584700" y="1624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148505</xdr:rowOff>
    </xdr:from>
    <xdr:ext cx="599010" cy="259045"/>
    <xdr:sp macro="" textlink="">
      <xdr:nvSpPr>
        <xdr:cNvPr id="258" name="扶助費該当値テキスト"/>
        <xdr:cNvSpPr txBox="1"/>
      </xdr:nvSpPr>
      <xdr:spPr>
        <a:xfrm>
          <a:off x="4686300" y="16093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117,108</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160604</xdr:rowOff>
    </xdr:from>
    <xdr:to>
      <xdr:col>5</xdr:col>
      <xdr:colOff>409575</xdr:colOff>
      <xdr:row>95</xdr:row>
      <xdr:rowOff>90754</xdr:rowOff>
    </xdr:to>
    <xdr:sp macro="" textlink="">
      <xdr:nvSpPr>
        <xdr:cNvPr id="259" name="円/楕円 258"/>
        <xdr:cNvSpPr/>
      </xdr:nvSpPr>
      <xdr:spPr>
        <a:xfrm>
          <a:off x="3746500" y="1627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107281</xdr:rowOff>
    </xdr:from>
    <xdr:ext cx="599010" cy="259045"/>
    <xdr:sp macro="" textlink="">
      <xdr:nvSpPr>
        <xdr:cNvPr id="260" name="テキスト ボックス 259"/>
        <xdr:cNvSpPr txBox="1"/>
      </xdr:nvSpPr>
      <xdr:spPr>
        <a:xfrm>
          <a:off x="3497794" y="1605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114,354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82652</xdr:rowOff>
    </xdr:from>
    <xdr:to>
      <xdr:col>4</xdr:col>
      <xdr:colOff>206375</xdr:colOff>
      <xdr:row>96</xdr:row>
      <xdr:rowOff>12802</xdr:rowOff>
    </xdr:to>
    <xdr:sp macro="" textlink="">
      <xdr:nvSpPr>
        <xdr:cNvPr id="261" name="円/楕円 260"/>
        <xdr:cNvSpPr/>
      </xdr:nvSpPr>
      <xdr:spPr>
        <a:xfrm>
          <a:off x="2857500" y="1637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29329</xdr:rowOff>
    </xdr:from>
    <xdr:ext cx="599010" cy="259045"/>
    <xdr:sp macro="" textlink="">
      <xdr:nvSpPr>
        <xdr:cNvPr id="262" name="テキスト ボックス 261"/>
        <xdr:cNvSpPr txBox="1"/>
      </xdr:nvSpPr>
      <xdr:spPr>
        <a:xfrm>
          <a:off x="2608794" y="16145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106,992</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130899</xdr:rowOff>
    </xdr:from>
    <xdr:to>
      <xdr:col>3</xdr:col>
      <xdr:colOff>3175</xdr:colOff>
      <xdr:row>96</xdr:row>
      <xdr:rowOff>61049</xdr:rowOff>
    </xdr:to>
    <xdr:sp macro="" textlink="">
      <xdr:nvSpPr>
        <xdr:cNvPr id="263" name="円/楕円 262"/>
        <xdr:cNvSpPr/>
      </xdr:nvSpPr>
      <xdr:spPr>
        <a:xfrm>
          <a:off x="1968500" y="1641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77576</xdr:rowOff>
    </xdr:from>
    <xdr:ext cx="599010" cy="259045"/>
    <xdr:sp macro="" textlink="">
      <xdr:nvSpPr>
        <xdr:cNvPr id="264" name="テキスト ボックス 263"/>
        <xdr:cNvSpPr txBox="1"/>
      </xdr:nvSpPr>
      <xdr:spPr>
        <a:xfrm>
          <a:off x="1719794" y="1619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103,193</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147955</xdr:rowOff>
    </xdr:from>
    <xdr:to>
      <xdr:col>1</xdr:col>
      <xdr:colOff>485775</xdr:colOff>
      <xdr:row>96</xdr:row>
      <xdr:rowOff>78105</xdr:rowOff>
    </xdr:to>
    <xdr:sp macro="" textlink="">
      <xdr:nvSpPr>
        <xdr:cNvPr id="265" name="円/楕円 264"/>
        <xdr:cNvSpPr/>
      </xdr:nvSpPr>
      <xdr:spPr>
        <a:xfrm>
          <a:off x="1079500" y="1643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94632</xdr:rowOff>
    </xdr:from>
    <xdr:ext cx="599010" cy="259045"/>
    <xdr:sp macro="" textlink="">
      <xdr:nvSpPr>
        <xdr:cNvPr id="266" name="テキスト ボックス 265"/>
        <xdr:cNvSpPr txBox="1"/>
      </xdr:nvSpPr>
      <xdr:spPr>
        <a:xfrm>
          <a:off x="830794" y="16210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101,850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44,533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5"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7"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57395</xdr:rowOff>
    </xdr:from>
    <xdr:to>
      <xdr:col>15</xdr:col>
      <xdr:colOff>180975</xdr:colOff>
      <xdr:row>34</xdr:row>
      <xdr:rowOff>137242</xdr:rowOff>
    </xdr:to>
    <xdr:cxnSp macro="">
      <xdr:nvCxnSpPr>
        <xdr:cNvPr id="299" name="直線コネクタ 298"/>
        <xdr:cNvCxnSpPr/>
      </xdr:nvCxnSpPr>
      <xdr:spPr>
        <a:xfrm flipV="1">
          <a:off x="9639300" y="5886695"/>
          <a:ext cx="838200" cy="7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145480</xdr:rowOff>
    </xdr:from>
    <xdr:ext cx="534377" cy="259045"/>
    <xdr:sp macro="" textlink="">
      <xdr:nvSpPr>
        <xdr:cNvPr id="300" name="補助費等平均値テキスト"/>
        <xdr:cNvSpPr txBox="1"/>
      </xdr:nvSpPr>
      <xdr:spPr>
        <a:xfrm>
          <a:off x="10528300" y="6146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137242</xdr:rowOff>
    </xdr:from>
    <xdr:to>
      <xdr:col>14</xdr:col>
      <xdr:colOff>28575</xdr:colOff>
      <xdr:row>35</xdr:row>
      <xdr:rowOff>29086</xdr:rowOff>
    </xdr:to>
    <xdr:cxnSp macro="">
      <xdr:nvCxnSpPr>
        <xdr:cNvPr id="302" name="直線コネクタ 301"/>
        <xdr:cNvCxnSpPr/>
      </xdr:nvCxnSpPr>
      <xdr:spPr>
        <a:xfrm flipV="1">
          <a:off x="8750300" y="5966542"/>
          <a:ext cx="889000" cy="6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303" name="フローチャート : 判断 302"/>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126525</xdr:rowOff>
    </xdr:from>
    <xdr:ext cx="534377" cy="259045"/>
    <xdr:sp macro="" textlink="">
      <xdr:nvSpPr>
        <xdr:cNvPr id="304" name="テキスト ボックス 303"/>
        <xdr:cNvSpPr txBox="1"/>
      </xdr:nvSpPr>
      <xdr:spPr>
        <a:xfrm>
          <a:off x="9372111" y="629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29086</xdr:rowOff>
    </xdr:from>
    <xdr:to>
      <xdr:col>12</xdr:col>
      <xdr:colOff>511175</xdr:colOff>
      <xdr:row>35</xdr:row>
      <xdr:rowOff>55051</xdr:rowOff>
    </xdr:to>
    <xdr:cxnSp macro="">
      <xdr:nvCxnSpPr>
        <xdr:cNvPr id="305" name="直線コネクタ 304"/>
        <xdr:cNvCxnSpPr/>
      </xdr:nvCxnSpPr>
      <xdr:spPr>
        <a:xfrm flipV="1">
          <a:off x="7861300" y="6029836"/>
          <a:ext cx="889000" cy="2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6" name="フローチャート : 判断 305"/>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150356</xdr:rowOff>
    </xdr:from>
    <xdr:ext cx="534377" cy="259045"/>
    <xdr:sp macro="" textlink="">
      <xdr:nvSpPr>
        <xdr:cNvPr id="307" name="テキスト ボックス 306"/>
        <xdr:cNvSpPr txBox="1"/>
      </xdr:nvSpPr>
      <xdr:spPr>
        <a:xfrm>
          <a:off x="8483111" y="632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55051</xdr:rowOff>
    </xdr:from>
    <xdr:to>
      <xdr:col>11</xdr:col>
      <xdr:colOff>307975</xdr:colOff>
      <xdr:row>35</xdr:row>
      <xdr:rowOff>66824</xdr:rowOff>
    </xdr:to>
    <xdr:cxnSp macro="">
      <xdr:nvCxnSpPr>
        <xdr:cNvPr id="308" name="直線コネクタ 307"/>
        <xdr:cNvCxnSpPr/>
      </xdr:nvCxnSpPr>
      <xdr:spPr>
        <a:xfrm flipV="1">
          <a:off x="6972300" y="6055801"/>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09" name="フローチャート : 判断 308"/>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157424</xdr:rowOff>
    </xdr:from>
    <xdr:ext cx="534377" cy="259045"/>
    <xdr:sp macro="" textlink="">
      <xdr:nvSpPr>
        <xdr:cNvPr id="310" name="テキスト ボックス 309"/>
        <xdr:cNvSpPr txBox="1"/>
      </xdr:nvSpPr>
      <xdr:spPr>
        <a:xfrm>
          <a:off x="7594111" y="632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11" name="フローチャート : 判断 310"/>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12996</xdr:rowOff>
    </xdr:from>
    <xdr:ext cx="534377" cy="259045"/>
    <xdr:sp macro="" textlink="">
      <xdr:nvSpPr>
        <xdr:cNvPr id="312" name="テキスト ボックス 311"/>
        <xdr:cNvSpPr txBox="1"/>
      </xdr:nvSpPr>
      <xdr:spPr>
        <a:xfrm>
          <a:off x="6705111" y="63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6595</xdr:rowOff>
    </xdr:from>
    <xdr:to>
      <xdr:col>15</xdr:col>
      <xdr:colOff>231775</xdr:colOff>
      <xdr:row>34</xdr:row>
      <xdr:rowOff>108195</xdr:rowOff>
    </xdr:to>
    <xdr:sp macro="" textlink="">
      <xdr:nvSpPr>
        <xdr:cNvPr id="318" name="円/楕円 317"/>
        <xdr:cNvSpPr/>
      </xdr:nvSpPr>
      <xdr:spPr>
        <a:xfrm>
          <a:off x="10426700" y="583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29472</xdr:rowOff>
    </xdr:from>
    <xdr:ext cx="534377" cy="259045"/>
    <xdr:sp macro="" textlink="">
      <xdr:nvSpPr>
        <xdr:cNvPr id="319" name="補助費等該当値テキスト"/>
        <xdr:cNvSpPr txBox="1"/>
      </xdr:nvSpPr>
      <xdr:spPr>
        <a:xfrm>
          <a:off x="10528300" y="568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98,641</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86442</xdr:rowOff>
    </xdr:from>
    <xdr:to>
      <xdr:col>14</xdr:col>
      <xdr:colOff>79375</xdr:colOff>
      <xdr:row>35</xdr:row>
      <xdr:rowOff>16592</xdr:rowOff>
    </xdr:to>
    <xdr:sp macro="" textlink="">
      <xdr:nvSpPr>
        <xdr:cNvPr id="320" name="円/楕円 319"/>
        <xdr:cNvSpPr/>
      </xdr:nvSpPr>
      <xdr:spPr>
        <a:xfrm>
          <a:off x="9588500" y="591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33119</xdr:rowOff>
    </xdr:from>
    <xdr:ext cx="534377" cy="259045"/>
    <xdr:sp macro="" textlink="">
      <xdr:nvSpPr>
        <xdr:cNvPr id="321" name="テキスト ボックス 320"/>
        <xdr:cNvSpPr txBox="1"/>
      </xdr:nvSpPr>
      <xdr:spPr>
        <a:xfrm>
          <a:off x="9372111" y="569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90,258</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149736</xdr:rowOff>
    </xdr:from>
    <xdr:to>
      <xdr:col>12</xdr:col>
      <xdr:colOff>561975</xdr:colOff>
      <xdr:row>35</xdr:row>
      <xdr:rowOff>79886</xdr:rowOff>
    </xdr:to>
    <xdr:sp macro="" textlink="">
      <xdr:nvSpPr>
        <xdr:cNvPr id="322" name="円/楕円 321"/>
        <xdr:cNvSpPr/>
      </xdr:nvSpPr>
      <xdr:spPr>
        <a:xfrm>
          <a:off x="8699500" y="597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96413</xdr:rowOff>
    </xdr:from>
    <xdr:ext cx="534377" cy="259045"/>
    <xdr:sp macro="" textlink="">
      <xdr:nvSpPr>
        <xdr:cNvPr id="323" name="テキスト ボックス 322"/>
        <xdr:cNvSpPr txBox="1"/>
      </xdr:nvSpPr>
      <xdr:spPr>
        <a:xfrm>
          <a:off x="8483111" y="575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83,613</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4251</xdr:rowOff>
    </xdr:from>
    <xdr:to>
      <xdr:col>11</xdr:col>
      <xdr:colOff>358775</xdr:colOff>
      <xdr:row>35</xdr:row>
      <xdr:rowOff>105851</xdr:rowOff>
    </xdr:to>
    <xdr:sp macro="" textlink="">
      <xdr:nvSpPr>
        <xdr:cNvPr id="324" name="円/楕円 323"/>
        <xdr:cNvSpPr/>
      </xdr:nvSpPr>
      <xdr:spPr>
        <a:xfrm>
          <a:off x="7810500" y="600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122378</xdr:rowOff>
    </xdr:from>
    <xdr:ext cx="534377" cy="259045"/>
    <xdr:sp macro="" textlink="">
      <xdr:nvSpPr>
        <xdr:cNvPr id="325" name="テキスト ボックス 324"/>
        <xdr:cNvSpPr txBox="1"/>
      </xdr:nvSpPr>
      <xdr:spPr>
        <a:xfrm>
          <a:off x="7594111" y="578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80,887</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16024</xdr:rowOff>
    </xdr:from>
    <xdr:to>
      <xdr:col>10</xdr:col>
      <xdr:colOff>155575</xdr:colOff>
      <xdr:row>35</xdr:row>
      <xdr:rowOff>117624</xdr:rowOff>
    </xdr:to>
    <xdr:sp macro="" textlink="">
      <xdr:nvSpPr>
        <xdr:cNvPr id="326" name="円/楕円 325"/>
        <xdr:cNvSpPr/>
      </xdr:nvSpPr>
      <xdr:spPr>
        <a:xfrm>
          <a:off x="6921500" y="601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134151</xdr:rowOff>
    </xdr:from>
    <xdr:ext cx="534377" cy="259045"/>
    <xdr:sp macro="" textlink="">
      <xdr:nvSpPr>
        <xdr:cNvPr id="327" name="テキスト ボックス 326"/>
        <xdr:cNvSpPr txBox="1"/>
      </xdr:nvSpPr>
      <xdr:spPr>
        <a:xfrm>
          <a:off x="6705111" y="579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79,651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3" name="テキスト ボックス 342"/>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5" name="テキスト ボックス 344"/>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0"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2"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132855</xdr:rowOff>
    </xdr:from>
    <xdr:to>
      <xdr:col>15</xdr:col>
      <xdr:colOff>180975</xdr:colOff>
      <xdr:row>58</xdr:row>
      <xdr:rowOff>12850</xdr:rowOff>
    </xdr:to>
    <xdr:cxnSp macro="">
      <xdr:nvCxnSpPr>
        <xdr:cNvPr id="354" name="直線コネクタ 353"/>
        <xdr:cNvCxnSpPr/>
      </xdr:nvCxnSpPr>
      <xdr:spPr>
        <a:xfrm>
          <a:off x="9639300" y="9905505"/>
          <a:ext cx="838200" cy="5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160633</xdr:rowOff>
    </xdr:from>
    <xdr:ext cx="534377" cy="259045"/>
    <xdr:sp macro="" textlink="">
      <xdr:nvSpPr>
        <xdr:cNvPr id="355" name="普通建設事業費平均値テキスト"/>
        <xdr:cNvSpPr txBox="1"/>
      </xdr:nvSpPr>
      <xdr:spPr>
        <a:xfrm>
          <a:off x="10528300" y="9933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132855</xdr:rowOff>
    </xdr:from>
    <xdr:to>
      <xdr:col>14</xdr:col>
      <xdr:colOff>28575</xdr:colOff>
      <xdr:row>58</xdr:row>
      <xdr:rowOff>24345</xdr:rowOff>
    </xdr:to>
    <xdr:cxnSp macro="">
      <xdr:nvCxnSpPr>
        <xdr:cNvPr id="357" name="直線コネクタ 356"/>
        <xdr:cNvCxnSpPr/>
      </xdr:nvCxnSpPr>
      <xdr:spPr>
        <a:xfrm flipV="1">
          <a:off x="8750300" y="9905505"/>
          <a:ext cx="889000" cy="6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58" name="フローチャート : 判断 357"/>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84139</xdr:rowOff>
    </xdr:from>
    <xdr:ext cx="599010" cy="259045"/>
    <xdr:sp macro="" textlink="">
      <xdr:nvSpPr>
        <xdr:cNvPr id="359" name="テキスト ボックス 358"/>
        <xdr:cNvSpPr txBox="1"/>
      </xdr:nvSpPr>
      <xdr:spPr>
        <a:xfrm>
          <a:off x="9339794" y="10028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12688</xdr:rowOff>
    </xdr:from>
    <xdr:to>
      <xdr:col>12</xdr:col>
      <xdr:colOff>511175</xdr:colOff>
      <xdr:row>58</xdr:row>
      <xdr:rowOff>24345</xdr:rowOff>
    </xdr:to>
    <xdr:cxnSp macro="">
      <xdr:nvCxnSpPr>
        <xdr:cNvPr id="360" name="直線コネクタ 359"/>
        <xdr:cNvCxnSpPr/>
      </xdr:nvCxnSpPr>
      <xdr:spPr>
        <a:xfrm>
          <a:off x="7861300" y="9956788"/>
          <a:ext cx="889000" cy="1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61" name="フローチャート : 判断 360"/>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98452</xdr:rowOff>
    </xdr:from>
    <xdr:ext cx="534377" cy="259045"/>
    <xdr:sp macro="" textlink="">
      <xdr:nvSpPr>
        <xdr:cNvPr id="362" name="テキスト ボックス 361"/>
        <xdr:cNvSpPr txBox="1"/>
      </xdr:nvSpPr>
      <xdr:spPr>
        <a:xfrm>
          <a:off x="8483111" y="1004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1681</xdr:rowOff>
    </xdr:from>
    <xdr:to>
      <xdr:col>11</xdr:col>
      <xdr:colOff>307975</xdr:colOff>
      <xdr:row>58</xdr:row>
      <xdr:rowOff>12688</xdr:rowOff>
    </xdr:to>
    <xdr:cxnSp macro="">
      <xdr:nvCxnSpPr>
        <xdr:cNvPr id="363" name="直線コネクタ 362"/>
        <xdr:cNvCxnSpPr/>
      </xdr:nvCxnSpPr>
      <xdr:spPr>
        <a:xfrm>
          <a:off x="6972300" y="9945781"/>
          <a:ext cx="889000" cy="1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4" name="フローチャート : 判断 363"/>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112399</xdr:rowOff>
    </xdr:from>
    <xdr:ext cx="534377" cy="259045"/>
    <xdr:sp macro="" textlink="">
      <xdr:nvSpPr>
        <xdr:cNvPr id="365" name="テキスト ボックス 364"/>
        <xdr:cNvSpPr txBox="1"/>
      </xdr:nvSpPr>
      <xdr:spPr>
        <a:xfrm>
          <a:off x="7594111" y="1005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6" name="フローチャート : 判断 365"/>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120178</xdr:rowOff>
    </xdr:from>
    <xdr:ext cx="534377" cy="259045"/>
    <xdr:sp macro="" textlink="">
      <xdr:nvSpPr>
        <xdr:cNvPr id="367" name="テキスト ボックス 366"/>
        <xdr:cNvSpPr txBox="1"/>
      </xdr:nvSpPr>
      <xdr:spPr>
        <a:xfrm>
          <a:off x="6705111" y="1006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133500</xdr:rowOff>
    </xdr:from>
    <xdr:to>
      <xdr:col>15</xdr:col>
      <xdr:colOff>231775</xdr:colOff>
      <xdr:row>58</xdr:row>
      <xdr:rowOff>63650</xdr:rowOff>
    </xdr:to>
    <xdr:sp macro="" textlink="">
      <xdr:nvSpPr>
        <xdr:cNvPr id="373" name="円/楕円 372"/>
        <xdr:cNvSpPr/>
      </xdr:nvSpPr>
      <xdr:spPr>
        <a:xfrm>
          <a:off x="10426700" y="99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92877</xdr:rowOff>
    </xdr:from>
    <xdr:ext cx="599010" cy="259045"/>
    <xdr:sp macro="" textlink="">
      <xdr:nvSpPr>
        <xdr:cNvPr id="374" name="普通建設事業費該当値テキスト"/>
        <xdr:cNvSpPr txBox="1"/>
      </xdr:nvSpPr>
      <xdr:spPr>
        <a:xfrm>
          <a:off x="10528300" y="9694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138,725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82055</xdr:rowOff>
    </xdr:from>
    <xdr:to>
      <xdr:col>14</xdr:col>
      <xdr:colOff>79375</xdr:colOff>
      <xdr:row>58</xdr:row>
      <xdr:rowOff>12205</xdr:rowOff>
    </xdr:to>
    <xdr:sp macro="" textlink="">
      <xdr:nvSpPr>
        <xdr:cNvPr id="375" name="円/楕円 374"/>
        <xdr:cNvSpPr/>
      </xdr:nvSpPr>
      <xdr:spPr>
        <a:xfrm>
          <a:off x="9588500" y="985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28732</xdr:rowOff>
    </xdr:from>
    <xdr:ext cx="599010" cy="259045"/>
    <xdr:sp macro="" textlink="">
      <xdr:nvSpPr>
        <xdr:cNvPr id="376" name="テキスト ボックス 375"/>
        <xdr:cNvSpPr txBox="1"/>
      </xdr:nvSpPr>
      <xdr:spPr>
        <a:xfrm>
          <a:off x="9339794" y="9629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194,985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144995</xdr:rowOff>
    </xdr:from>
    <xdr:to>
      <xdr:col>12</xdr:col>
      <xdr:colOff>561975</xdr:colOff>
      <xdr:row>58</xdr:row>
      <xdr:rowOff>75145</xdr:rowOff>
    </xdr:to>
    <xdr:sp macro="" textlink="">
      <xdr:nvSpPr>
        <xdr:cNvPr id="377" name="円/楕円 376"/>
        <xdr:cNvSpPr/>
      </xdr:nvSpPr>
      <xdr:spPr>
        <a:xfrm>
          <a:off x="8699500" y="991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91672</xdr:rowOff>
    </xdr:from>
    <xdr:ext cx="599010" cy="259045"/>
    <xdr:sp macro="" textlink="">
      <xdr:nvSpPr>
        <xdr:cNvPr id="378" name="テキスト ボックス 377"/>
        <xdr:cNvSpPr txBox="1"/>
      </xdr:nvSpPr>
      <xdr:spPr>
        <a:xfrm>
          <a:off x="8450794" y="9692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126,154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133338</xdr:rowOff>
    </xdr:from>
    <xdr:to>
      <xdr:col>11</xdr:col>
      <xdr:colOff>358775</xdr:colOff>
      <xdr:row>58</xdr:row>
      <xdr:rowOff>63488</xdr:rowOff>
    </xdr:to>
    <xdr:sp macro="" textlink="">
      <xdr:nvSpPr>
        <xdr:cNvPr id="379" name="円/楕円 378"/>
        <xdr:cNvSpPr/>
      </xdr:nvSpPr>
      <xdr:spPr>
        <a:xfrm>
          <a:off x="7810500" y="990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80015</xdr:rowOff>
    </xdr:from>
    <xdr:ext cx="599010" cy="259045"/>
    <xdr:sp macro="" textlink="">
      <xdr:nvSpPr>
        <xdr:cNvPr id="380" name="テキスト ボックス 379"/>
        <xdr:cNvSpPr txBox="1"/>
      </xdr:nvSpPr>
      <xdr:spPr>
        <a:xfrm>
          <a:off x="7561794" y="9681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138,902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122331</xdr:rowOff>
    </xdr:from>
    <xdr:to>
      <xdr:col>10</xdr:col>
      <xdr:colOff>155575</xdr:colOff>
      <xdr:row>58</xdr:row>
      <xdr:rowOff>52481</xdr:rowOff>
    </xdr:to>
    <xdr:sp macro="" textlink="">
      <xdr:nvSpPr>
        <xdr:cNvPr id="381" name="円/楕円 380"/>
        <xdr:cNvSpPr/>
      </xdr:nvSpPr>
      <xdr:spPr>
        <a:xfrm>
          <a:off x="6921500" y="989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69008</xdr:rowOff>
    </xdr:from>
    <xdr:ext cx="599010" cy="259045"/>
    <xdr:sp macro="" textlink="">
      <xdr:nvSpPr>
        <xdr:cNvPr id="382" name="テキスト ボックス 381"/>
        <xdr:cNvSpPr txBox="1"/>
      </xdr:nvSpPr>
      <xdr:spPr>
        <a:xfrm>
          <a:off x="6672794" y="9670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150,940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7"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9"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109629</xdr:rowOff>
    </xdr:from>
    <xdr:to>
      <xdr:col>15</xdr:col>
      <xdr:colOff>180975</xdr:colOff>
      <xdr:row>78</xdr:row>
      <xdr:rowOff>115309</xdr:rowOff>
    </xdr:to>
    <xdr:cxnSp macro="">
      <xdr:nvCxnSpPr>
        <xdr:cNvPr id="411" name="直線コネクタ 410"/>
        <xdr:cNvCxnSpPr/>
      </xdr:nvCxnSpPr>
      <xdr:spPr>
        <a:xfrm flipV="1">
          <a:off x="9639300" y="13482729"/>
          <a:ext cx="838200" cy="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92191</xdr:rowOff>
    </xdr:from>
    <xdr:ext cx="534377" cy="259045"/>
    <xdr:sp macro="" textlink="">
      <xdr:nvSpPr>
        <xdr:cNvPr id="412" name="普通建設事業費 （ うち新規整備　）平均値テキスト"/>
        <xdr:cNvSpPr txBox="1"/>
      </xdr:nvSpPr>
      <xdr:spPr>
        <a:xfrm>
          <a:off x="10528300" y="1346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4" name="フローチャート : 判断 413"/>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20147</xdr:rowOff>
    </xdr:from>
    <xdr:ext cx="534377" cy="259045"/>
    <xdr:sp macro="" textlink="">
      <xdr:nvSpPr>
        <xdr:cNvPr id="415" name="テキスト ボックス 414"/>
        <xdr:cNvSpPr txBox="1"/>
      </xdr:nvSpPr>
      <xdr:spPr>
        <a:xfrm>
          <a:off x="9372111" y="1356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58829</xdr:rowOff>
    </xdr:from>
    <xdr:to>
      <xdr:col>15</xdr:col>
      <xdr:colOff>231775</xdr:colOff>
      <xdr:row>78</xdr:row>
      <xdr:rowOff>160429</xdr:rowOff>
    </xdr:to>
    <xdr:sp macro="" textlink="">
      <xdr:nvSpPr>
        <xdr:cNvPr id="421" name="円/楕円 420"/>
        <xdr:cNvSpPr/>
      </xdr:nvSpPr>
      <xdr:spPr>
        <a:xfrm>
          <a:off x="10426700" y="1343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18206</xdr:rowOff>
    </xdr:from>
    <xdr:ext cx="534377" cy="259045"/>
    <xdr:sp macro="" textlink="">
      <xdr:nvSpPr>
        <xdr:cNvPr id="422" name="普通建設事業費 （ うち新規整備　）該当値テキスト"/>
        <xdr:cNvSpPr txBox="1"/>
      </xdr:nvSpPr>
      <xdr:spPr>
        <a:xfrm>
          <a:off x="10528300" y="1321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83,678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64509</xdr:rowOff>
    </xdr:from>
    <xdr:to>
      <xdr:col>14</xdr:col>
      <xdr:colOff>79375</xdr:colOff>
      <xdr:row>78</xdr:row>
      <xdr:rowOff>166109</xdr:rowOff>
    </xdr:to>
    <xdr:sp macro="" textlink="">
      <xdr:nvSpPr>
        <xdr:cNvPr id="423" name="円/楕円 422"/>
        <xdr:cNvSpPr/>
      </xdr:nvSpPr>
      <xdr:spPr>
        <a:xfrm>
          <a:off x="9588500" y="1343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11186</xdr:rowOff>
    </xdr:from>
    <xdr:ext cx="534377" cy="259045"/>
    <xdr:sp macro="" textlink="">
      <xdr:nvSpPr>
        <xdr:cNvPr id="424" name="テキスト ボックス 423"/>
        <xdr:cNvSpPr txBox="1"/>
      </xdr:nvSpPr>
      <xdr:spPr>
        <a:xfrm>
          <a:off x="9372111" y="1321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79,205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25,289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1"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159756</xdr:rowOff>
    </xdr:from>
    <xdr:to>
      <xdr:col>15</xdr:col>
      <xdr:colOff>180975</xdr:colOff>
      <xdr:row>97</xdr:row>
      <xdr:rowOff>68918</xdr:rowOff>
    </xdr:to>
    <xdr:cxnSp macro="">
      <xdr:nvCxnSpPr>
        <xdr:cNvPr id="453" name="直線コネクタ 452"/>
        <xdr:cNvCxnSpPr/>
      </xdr:nvCxnSpPr>
      <xdr:spPr>
        <a:xfrm>
          <a:off x="9639300" y="16276056"/>
          <a:ext cx="838200" cy="42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74361</xdr:rowOff>
    </xdr:from>
    <xdr:ext cx="534377" cy="259045"/>
    <xdr:sp macro="" textlink="">
      <xdr:nvSpPr>
        <xdr:cNvPr id="454" name="普通建設事業費 （ うち更新整備　）平均値テキスト"/>
        <xdr:cNvSpPr txBox="1"/>
      </xdr:nvSpPr>
      <xdr:spPr>
        <a:xfrm>
          <a:off x="10528300" y="16705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6" name="フローチャート : 判断 455"/>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153502</xdr:rowOff>
    </xdr:from>
    <xdr:ext cx="534377" cy="259045"/>
    <xdr:sp macro="" textlink="">
      <xdr:nvSpPr>
        <xdr:cNvPr id="457" name="テキスト ボックス 456"/>
        <xdr:cNvSpPr txBox="1"/>
      </xdr:nvSpPr>
      <xdr:spPr>
        <a:xfrm>
          <a:off x="9372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18118</xdr:rowOff>
    </xdr:from>
    <xdr:to>
      <xdr:col>15</xdr:col>
      <xdr:colOff>231775</xdr:colOff>
      <xdr:row>97</xdr:row>
      <xdr:rowOff>119718</xdr:rowOff>
    </xdr:to>
    <xdr:sp macro="" textlink="">
      <xdr:nvSpPr>
        <xdr:cNvPr id="463" name="円/楕円 462"/>
        <xdr:cNvSpPr/>
      </xdr:nvSpPr>
      <xdr:spPr>
        <a:xfrm>
          <a:off x="10426700" y="1664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40995</xdr:rowOff>
    </xdr:from>
    <xdr:ext cx="534377" cy="259045"/>
    <xdr:sp macro="" textlink="">
      <xdr:nvSpPr>
        <xdr:cNvPr id="464" name="普通建設事業費 （ うち更新整備　）該当値テキスト"/>
        <xdr:cNvSpPr txBox="1"/>
      </xdr:nvSpPr>
      <xdr:spPr>
        <a:xfrm>
          <a:off x="10528300" y="1650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41,789</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108956</xdr:rowOff>
    </xdr:from>
    <xdr:to>
      <xdr:col>14</xdr:col>
      <xdr:colOff>79375</xdr:colOff>
      <xdr:row>95</xdr:row>
      <xdr:rowOff>39106</xdr:rowOff>
    </xdr:to>
    <xdr:sp macro="" textlink="">
      <xdr:nvSpPr>
        <xdr:cNvPr id="465" name="円/楕円 464"/>
        <xdr:cNvSpPr/>
      </xdr:nvSpPr>
      <xdr:spPr>
        <a:xfrm>
          <a:off x="9588500" y="1622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55633</xdr:rowOff>
    </xdr:from>
    <xdr:ext cx="534377" cy="259045"/>
    <xdr:sp macro="" textlink="">
      <xdr:nvSpPr>
        <xdr:cNvPr id="466" name="テキスト ボックス 465"/>
        <xdr:cNvSpPr txBox="1"/>
      </xdr:nvSpPr>
      <xdr:spPr>
        <a:xfrm>
          <a:off x="9372111" y="1600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97,368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9"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1"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21098</xdr:rowOff>
    </xdr:from>
    <xdr:to>
      <xdr:col>23</xdr:col>
      <xdr:colOff>517525</xdr:colOff>
      <xdr:row>38</xdr:row>
      <xdr:rowOff>83277</xdr:rowOff>
    </xdr:to>
    <xdr:cxnSp macro="">
      <xdr:nvCxnSpPr>
        <xdr:cNvPr id="493" name="直線コネクタ 492"/>
        <xdr:cNvCxnSpPr/>
      </xdr:nvCxnSpPr>
      <xdr:spPr>
        <a:xfrm>
          <a:off x="15481300" y="6536198"/>
          <a:ext cx="8382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44618</xdr:rowOff>
    </xdr:from>
    <xdr:ext cx="469744" cy="259045"/>
    <xdr:sp macro="" textlink="">
      <xdr:nvSpPr>
        <xdr:cNvPr id="494" name="災害復旧事業費平均値テキスト"/>
        <xdr:cNvSpPr txBox="1"/>
      </xdr:nvSpPr>
      <xdr:spPr>
        <a:xfrm>
          <a:off x="16370300" y="6559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21098</xdr:rowOff>
    </xdr:from>
    <xdr:to>
      <xdr:col>22</xdr:col>
      <xdr:colOff>365125</xdr:colOff>
      <xdr:row>38</xdr:row>
      <xdr:rowOff>70100</xdr:rowOff>
    </xdr:to>
    <xdr:cxnSp macro="">
      <xdr:nvCxnSpPr>
        <xdr:cNvPr id="496" name="直線コネクタ 495"/>
        <xdr:cNvCxnSpPr/>
      </xdr:nvCxnSpPr>
      <xdr:spPr>
        <a:xfrm flipV="1">
          <a:off x="14592300" y="6536198"/>
          <a:ext cx="889000" cy="4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7" name="フローチャート : 判断 496"/>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144543</xdr:rowOff>
    </xdr:from>
    <xdr:ext cx="469744" cy="259045"/>
    <xdr:sp macro="" textlink="">
      <xdr:nvSpPr>
        <xdr:cNvPr id="498" name="テキスト ボックス 497"/>
        <xdr:cNvSpPr txBox="1"/>
      </xdr:nvSpPr>
      <xdr:spPr>
        <a:xfrm>
          <a:off x="15246427" y="665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46089</xdr:rowOff>
    </xdr:from>
    <xdr:to>
      <xdr:col>21</xdr:col>
      <xdr:colOff>161925</xdr:colOff>
      <xdr:row>38</xdr:row>
      <xdr:rowOff>70100</xdr:rowOff>
    </xdr:to>
    <xdr:cxnSp macro="">
      <xdr:nvCxnSpPr>
        <xdr:cNvPr id="499" name="直線コネクタ 498"/>
        <xdr:cNvCxnSpPr/>
      </xdr:nvCxnSpPr>
      <xdr:spPr>
        <a:xfrm>
          <a:off x="13703300" y="6561189"/>
          <a:ext cx="889000" cy="2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500" name="フローチャート : 判断 499"/>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145467</xdr:rowOff>
    </xdr:from>
    <xdr:ext cx="469744" cy="259045"/>
    <xdr:sp macro="" textlink="">
      <xdr:nvSpPr>
        <xdr:cNvPr id="501" name="テキスト ボックス 500"/>
        <xdr:cNvSpPr txBox="1"/>
      </xdr:nvSpPr>
      <xdr:spPr>
        <a:xfrm>
          <a:off x="14357427" y="666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46089</xdr:rowOff>
    </xdr:from>
    <xdr:to>
      <xdr:col>19</xdr:col>
      <xdr:colOff>644525</xdr:colOff>
      <xdr:row>38</xdr:row>
      <xdr:rowOff>94487</xdr:rowOff>
    </xdr:to>
    <xdr:cxnSp macro="">
      <xdr:nvCxnSpPr>
        <xdr:cNvPr id="502" name="直線コネクタ 501"/>
        <xdr:cNvCxnSpPr/>
      </xdr:nvCxnSpPr>
      <xdr:spPr>
        <a:xfrm flipV="1">
          <a:off x="12814300" y="6561189"/>
          <a:ext cx="889000" cy="4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503" name="フローチャート : 判断 502"/>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130398</xdr:rowOff>
    </xdr:from>
    <xdr:ext cx="534377" cy="259045"/>
    <xdr:sp macro="" textlink="">
      <xdr:nvSpPr>
        <xdr:cNvPr id="504" name="テキスト ボックス 503"/>
        <xdr:cNvSpPr txBox="1"/>
      </xdr:nvSpPr>
      <xdr:spPr>
        <a:xfrm>
          <a:off x="13436111" y="664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5" name="フローチャート : 判断 504"/>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149029</xdr:rowOff>
    </xdr:from>
    <xdr:ext cx="469744" cy="259045"/>
    <xdr:sp macro="" textlink="">
      <xdr:nvSpPr>
        <xdr:cNvPr id="506" name="テキスト ボックス 505"/>
        <xdr:cNvSpPr txBox="1"/>
      </xdr:nvSpPr>
      <xdr:spPr>
        <a:xfrm>
          <a:off x="12579427" y="6664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32477</xdr:rowOff>
    </xdr:from>
    <xdr:to>
      <xdr:col>23</xdr:col>
      <xdr:colOff>568325</xdr:colOff>
      <xdr:row>38</xdr:row>
      <xdr:rowOff>134077</xdr:rowOff>
    </xdr:to>
    <xdr:sp macro="" textlink="">
      <xdr:nvSpPr>
        <xdr:cNvPr id="512" name="円/楕円 511"/>
        <xdr:cNvSpPr/>
      </xdr:nvSpPr>
      <xdr:spPr>
        <a:xfrm>
          <a:off x="16268700" y="654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163304</xdr:rowOff>
    </xdr:from>
    <xdr:ext cx="534377" cy="259045"/>
    <xdr:sp macro="" textlink="">
      <xdr:nvSpPr>
        <xdr:cNvPr id="513" name="災害復旧事業費該当値テキスト"/>
        <xdr:cNvSpPr txBox="1"/>
      </xdr:nvSpPr>
      <xdr:spPr>
        <a:xfrm>
          <a:off x="16370300" y="633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12,341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141748</xdr:rowOff>
    </xdr:from>
    <xdr:to>
      <xdr:col>22</xdr:col>
      <xdr:colOff>415925</xdr:colOff>
      <xdr:row>38</xdr:row>
      <xdr:rowOff>71898</xdr:rowOff>
    </xdr:to>
    <xdr:sp macro="" textlink="">
      <xdr:nvSpPr>
        <xdr:cNvPr id="514" name="円/楕円 513"/>
        <xdr:cNvSpPr/>
      </xdr:nvSpPr>
      <xdr:spPr>
        <a:xfrm>
          <a:off x="15430500" y="648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88425</xdr:rowOff>
    </xdr:from>
    <xdr:ext cx="534377" cy="259045"/>
    <xdr:sp macro="" textlink="">
      <xdr:nvSpPr>
        <xdr:cNvPr id="515" name="テキスト ボックス 514"/>
        <xdr:cNvSpPr txBox="1"/>
      </xdr:nvSpPr>
      <xdr:spPr>
        <a:xfrm>
          <a:off x="15214111" y="626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25,941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19300</xdr:rowOff>
    </xdr:from>
    <xdr:to>
      <xdr:col>21</xdr:col>
      <xdr:colOff>212725</xdr:colOff>
      <xdr:row>38</xdr:row>
      <xdr:rowOff>120900</xdr:rowOff>
    </xdr:to>
    <xdr:sp macro="" textlink="">
      <xdr:nvSpPr>
        <xdr:cNvPr id="516" name="円/楕円 515"/>
        <xdr:cNvSpPr/>
      </xdr:nvSpPr>
      <xdr:spPr>
        <a:xfrm>
          <a:off x="14541500" y="653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137427</xdr:rowOff>
    </xdr:from>
    <xdr:ext cx="534377" cy="259045"/>
    <xdr:sp macro="" textlink="">
      <xdr:nvSpPr>
        <xdr:cNvPr id="517" name="テキスト ボックス 516"/>
        <xdr:cNvSpPr txBox="1"/>
      </xdr:nvSpPr>
      <xdr:spPr>
        <a:xfrm>
          <a:off x="14325111" y="630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15,223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166739</xdr:rowOff>
    </xdr:from>
    <xdr:to>
      <xdr:col>20</xdr:col>
      <xdr:colOff>9525</xdr:colOff>
      <xdr:row>38</xdr:row>
      <xdr:rowOff>96889</xdr:rowOff>
    </xdr:to>
    <xdr:sp macro="" textlink="">
      <xdr:nvSpPr>
        <xdr:cNvPr id="518" name="円/楕円 517"/>
        <xdr:cNvSpPr/>
      </xdr:nvSpPr>
      <xdr:spPr>
        <a:xfrm>
          <a:off x="13652500" y="651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113415</xdr:rowOff>
    </xdr:from>
    <xdr:ext cx="534377" cy="259045"/>
    <xdr:sp macro="" textlink="">
      <xdr:nvSpPr>
        <xdr:cNvPr id="519" name="テキスト ボックス 518"/>
        <xdr:cNvSpPr txBox="1"/>
      </xdr:nvSpPr>
      <xdr:spPr>
        <a:xfrm>
          <a:off x="13436111" y="628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20,475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43687</xdr:rowOff>
    </xdr:from>
    <xdr:to>
      <xdr:col>18</xdr:col>
      <xdr:colOff>492125</xdr:colOff>
      <xdr:row>38</xdr:row>
      <xdr:rowOff>145287</xdr:rowOff>
    </xdr:to>
    <xdr:sp macro="" textlink="">
      <xdr:nvSpPr>
        <xdr:cNvPr id="520" name="円/楕円 519"/>
        <xdr:cNvSpPr/>
      </xdr:nvSpPr>
      <xdr:spPr>
        <a:xfrm>
          <a:off x="12763500" y="655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161815</xdr:rowOff>
    </xdr:from>
    <xdr:ext cx="469744" cy="259045"/>
    <xdr:sp macro="" textlink="">
      <xdr:nvSpPr>
        <xdr:cNvPr id="521" name="テキスト ボックス 520"/>
        <xdr:cNvSpPr txBox="1"/>
      </xdr:nvSpPr>
      <xdr:spPr>
        <a:xfrm>
          <a:off x="125794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3" name="テキスト ボックス 53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5" name="テキスト ボックス 534"/>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7" name="テキスト ボックス 536"/>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9" name="テキスト ボックス 538"/>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1" name="テキスト ボックス 54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3" name="直線コネクタ 54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5" name="直線コネクタ 54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8" name="直線コネクタ 54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0" name="フローチャート : 判断 54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1" name="直線コネクタ 55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2" name="フローチャート : 判断 55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53" name="テキスト ボックス 55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4" name="直線コネクタ 55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5" name="フローチャート : 判断 554"/>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6" name="テキスト ボックス 555"/>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7" name="直線コネクタ 55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8" name="フローチャート : 判断 557"/>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9" name="テキスト ボックス 558"/>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0" name="フローチャート : 判断 559"/>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61" name="テキスト ボックス 560"/>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7" name="円/楕円 56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9" name="円/楕円 56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0" name="テキスト ボックス 569"/>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1" name="円/楕円 57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2" name="テキスト ボックス 571"/>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3" name="円/楕円 57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4" name="テキスト ボックス 573"/>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5" name="円/楕円 57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6" name="テキスト ボックス 575"/>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62,717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0" name="テキスト ボックス 58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2" name="テキスト ボックス 59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4" name="テキスト ボックス 59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600" name="直線コネクタ 599"/>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601"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602" name="直線コネクタ 601"/>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603"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4" name="直線コネクタ 603"/>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109544</xdr:rowOff>
    </xdr:from>
    <xdr:to>
      <xdr:col>23</xdr:col>
      <xdr:colOff>517525</xdr:colOff>
      <xdr:row>76</xdr:row>
      <xdr:rowOff>150048</xdr:rowOff>
    </xdr:to>
    <xdr:cxnSp macro="">
      <xdr:nvCxnSpPr>
        <xdr:cNvPr id="605" name="直線コネクタ 604"/>
        <xdr:cNvCxnSpPr/>
      </xdr:nvCxnSpPr>
      <xdr:spPr>
        <a:xfrm flipV="1">
          <a:off x="15481300" y="13139744"/>
          <a:ext cx="838200" cy="4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45846</xdr:rowOff>
    </xdr:from>
    <xdr:ext cx="534377" cy="259045"/>
    <xdr:sp macro="" textlink="">
      <xdr:nvSpPr>
        <xdr:cNvPr id="606" name="公債費平均値テキスト"/>
        <xdr:cNvSpPr txBox="1"/>
      </xdr:nvSpPr>
      <xdr:spPr>
        <a:xfrm>
          <a:off x="16370300" y="13247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7" name="フローチャート : 判断 606"/>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150048</xdr:rowOff>
    </xdr:from>
    <xdr:to>
      <xdr:col>22</xdr:col>
      <xdr:colOff>365125</xdr:colOff>
      <xdr:row>76</xdr:row>
      <xdr:rowOff>162175</xdr:rowOff>
    </xdr:to>
    <xdr:cxnSp macro="">
      <xdr:nvCxnSpPr>
        <xdr:cNvPr id="608" name="直線コネクタ 607"/>
        <xdr:cNvCxnSpPr/>
      </xdr:nvCxnSpPr>
      <xdr:spPr>
        <a:xfrm flipV="1">
          <a:off x="14592300" y="13180248"/>
          <a:ext cx="889000" cy="1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09" name="フローチャート : 判断 608"/>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171028</xdr:rowOff>
    </xdr:from>
    <xdr:ext cx="534377" cy="259045"/>
    <xdr:sp macro="" textlink="">
      <xdr:nvSpPr>
        <xdr:cNvPr id="610" name="テキスト ボックス 609"/>
        <xdr:cNvSpPr txBox="1"/>
      </xdr:nvSpPr>
      <xdr:spPr>
        <a:xfrm>
          <a:off x="15214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68171</xdr:rowOff>
    </xdr:from>
    <xdr:to>
      <xdr:col>21</xdr:col>
      <xdr:colOff>161925</xdr:colOff>
      <xdr:row>76</xdr:row>
      <xdr:rowOff>162175</xdr:rowOff>
    </xdr:to>
    <xdr:cxnSp macro="">
      <xdr:nvCxnSpPr>
        <xdr:cNvPr id="611" name="直線コネクタ 610"/>
        <xdr:cNvCxnSpPr/>
      </xdr:nvCxnSpPr>
      <xdr:spPr>
        <a:xfrm>
          <a:off x="13703300" y="13098371"/>
          <a:ext cx="889000" cy="9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12" name="フローチャート : 判断 611"/>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168978</xdr:rowOff>
    </xdr:from>
    <xdr:ext cx="534377" cy="259045"/>
    <xdr:sp macro="" textlink="">
      <xdr:nvSpPr>
        <xdr:cNvPr id="613" name="テキスト ボックス 612"/>
        <xdr:cNvSpPr txBox="1"/>
      </xdr:nvSpPr>
      <xdr:spPr>
        <a:xfrm>
          <a:off x="14325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68171</xdr:rowOff>
    </xdr:from>
    <xdr:to>
      <xdr:col>19</xdr:col>
      <xdr:colOff>644525</xdr:colOff>
      <xdr:row>76</xdr:row>
      <xdr:rowOff>156220</xdr:rowOff>
    </xdr:to>
    <xdr:cxnSp macro="">
      <xdr:nvCxnSpPr>
        <xdr:cNvPr id="614" name="直線コネクタ 613"/>
        <xdr:cNvCxnSpPr/>
      </xdr:nvCxnSpPr>
      <xdr:spPr>
        <a:xfrm flipV="1">
          <a:off x="12814300" y="13098371"/>
          <a:ext cx="889000" cy="8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5" name="フローチャート : 判断 614"/>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168166</xdr:rowOff>
    </xdr:from>
    <xdr:ext cx="534377" cy="259045"/>
    <xdr:sp macro="" textlink="">
      <xdr:nvSpPr>
        <xdr:cNvPr id="616" name="テキスト ボックス 615"/>
        <xdr:cNvSpPr txBox="1"/>
      </xdr:nvSpPr>
      <xdr:spPr>
        <a:xfrm>
          <a:off x="13436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7" name="フローチャート : 判断 616"/>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163766</xdr:rowOff>
    </xdr:from>
    <xdr:ext cx="534377" cy="259045"/>
    <xdr:sp macro="" textlink="">
      <xdr:nvSpPr>
        <xdr:cNvPr id="618" name="テキスト ボックス 617"/>
        <xdr:cNvSpPr txBox="1"/>
      </xdr:nvSpPr>
      <xdr:spPr>
        <a:xfrm>
          <a:off x="12547111" y="133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58744</xdr:rowOff>
    </xdr:from>
    <xdr:to>
      <xdr:col>23</xdr:col>
      <xdr:colOff>568325</xdr:colOff>
      <xdr:row>76</xdr:row>
      <xdr:rowOff>160344</xdr:rowOff>
    </xdr:to>
    <xdr:sp macro="" textlink="">
      <xdr:nvSpPr>
        <xdr:cNvPr id="624" name="円/楕円 623"/>
        <xdr:cNvSpPr/>
      </xdr:nvSpPr>
      <xdr:spPr>
        <a:xfrm>
          <a:off x="16268700" y="1308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81621</xdr:rowOff>
    </xdr:from>
    <xdr:ext cx="599010" cy="259045"/>
    <xdr:sp macro="" textlink="">
      <xdr:nvSpPr>
        <xdr:cNvPr id="625" name="公債費該当値テキスト"/>
        <xdr:cNvSpPr txBox="1"/>
      </xdr:nvSpPr>
      <xdr:spPr>
        <a:xfrm>
          <a:off x="16370300" y="1294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117,915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99248</xdr:rowOff>
    </xdr:from>
    <xdr:to>
      <xdr:col>22</xdr:col>
      <xdr:colOff>415925</xdr:colOff>
      <xdr:row>77</xdr:row>
      <xdr:rowOff>29398</xdr:rowOff>
    </xdr:to>
    <xdr:sp macro="" textlink="">
      <xdr:nvSpPr>
        <xdr:cNvPr id="626" name="円/楕円 625"/>
        <xdr:cNvSpPr/>
      </xdr:nvSpPr>
      <xdr:spPr>
        <a:xfrm>
          <a:off x="15430500" y="1312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45925</xdr:rowOff>
    </xdr:from>
    <xdr:ext cx="599010" cy="259045"/>
    <xdr:sp macro="" textlink="">
      <xdr:nvSpPr>
        <xdr:cNvPr id="627" name="テキスト ボックス 626"/>
        <xdr:cNvSpPr txBox="1"/>
      </xdr:nvSpPr>
      <xdr:spPr>
        <a:xfrm>
          <a:off x="15181794" y="1290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107,284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111375</xdr:rowOff>
    </xdr:from>
    <xdr:to>
      <xdr:col>21</xdr:col>
      <xdr:colOff>212725</xdr:colOff>
      <xdr:row>77</xdr:row>
      <xdr:rowOff>41525</xdr:rowOff>
    </xdr:to>
    <xdr:sp macro="" textlink="">
      <xdr:nvSpPr>
        <xdr:cNvPr id="628" name="円/楕円 627"/>
        <xdr:cNvSpPr/>
      </xdr:nvSpPr>
      <xdr:spPr>
        <a:xfrm>
          <a:off x="14541500" y="1314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58052</xdr:rowOff>
    </xdr:from>
    <xdr:ext cx="599010" cy="259045"/>
    <xdr:sp macro="" textlink="">
      <xdr:nvSpPr>
        <xdr:cNvPr id="629" name="テキスト ボックス 628"/>
        <xdr:cNvSpPr txBox="1"/>
      </xdr:nvSpPr>
      <xdr:spPr>
        <a:xfrm>
          <a:off x="14292794" y="1291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104,101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17371</xdr:rowOff>
    </xdr:from>
    <xdr:to>
      <xdr:col>20</xdr:col>
      <xdr:colOff>9525</xdr:colOff>
      <xdr:row>76</xdr:row>
      <xdr:rowOff>118971</xdr:rowOff>
    </xdr:to>
    <xdr:sp macro="" textlink="">
      <xdr:nvSpPr>
        <xdr:cNvPr id="630" name="円/楕円 629"/>
        <xdr:cNvSpPr/>
      </xdr:nvSpPr>
      <xdr:spPr>
        <a:xfrm>
          <a:off x="13652500" y="1304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135498</xdr:rowOff>
    </xdr:from>
    <xdr:ext cx="599010" cy="259045"/>
    <xdr:sp macro="" textlink="">
      <xdr:nvSpPr>
        <xdr:cNvPr id="631" name="テキスト ボックス 630"/>
        <xdr:cNvSpPr txBox="1"/>
      </xdr:nvSpPr>
      <xdr:spPr>
        <a:xfrm>
          <a:off x="13403794" y="12822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128,774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105420</xdr:rowOff>
    </xdr:from>
    <xdr:to>
      <xdr:col>18</xdr:col>
      <xdr:colOff>492125</xdr:colOff>
      <xdr:row>77</xdr:row>
      <xdr:rowOff>35570</xdr:rowOff>
    </xdr:to>
    <xdr:sp macro="" textlink="">
      <xdr:nvSpPr>
        <xdr:cNvPr id="632" name="円/楕円 631"/>
        <xdr:cNvSpPr/>
      </xdr:nvSpPr>
      <xdr:spPr>
        <a:xfrm>
          <a:off x="12763500" y="1313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52097</xdr:rowOff>
    </xdr:from>
    <xdr:ext cx="599010" cy="259045"/>
    <xdr:sp macro="" textlink="">
      <xdr:nvSpPr>
        <xdr:cNvPr id="633" name="テキスト ボックス 632"/>
        <xdr:cNvSpPr txBox="1"/>
      </xdr:nvSpPr>
      <xdr:spPr>
        <a:xfrm>
          <a:off x="12514794" y="12910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105,664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23,372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7" name="テキスト ボックス 64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9" name="テキスト ボックス 64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1" name="テキスト ボックス 65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5" name="直線コネクタ 654"/>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6"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7" name="直線コネクタ 656"/>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8"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9" name="直線コネクタ 658"/>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105310</xdr:rowOff>
    </xdr:from>
    <xdr:to>
      <xdr:col>23</xdr:col>
      <xdr:colOff>517525</xdr:colOff>
      <xdr:row>98</xdr:row>
      <xdr:rowOff>5350</xdr:rowOff>
    </xdr:to>
    <xdr:cxnSp macro="">
      <xdr:nvCxnSpPr>
        <xdr:cNvPr id="660" name="直線コネクタ 659"/>
        <xdr:cNvCxnSpPr/>
      </xdr:nvCxnSpPr>
      <xdr:spPr>
        <a:xfrm flipV="1">
          <a:off x="15481300" y="16735960"/>
          <a:ext cx="838200" cy="7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21223</xdr:rowOff>
    </xdr:from>
    <xdr:ext cx="534377" cy="259045"/>
    <xdr:sp macro="" textlink="">
      <xdr:nvSpPr>
        <xdr:cNvPr id="661" name="積立金平均値テキスト"/>
        <xdr:cNvSpPr txBox="1"/>
      </xdr:nvSpPr>
      <xdr:spPr>
        <a:xfrm>
          <a:off x="16370300" y="16823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62" name="フローチャート : 判断 661"/>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5350</xdr:rowOff>
    </xdr:from>
    <xdr:to>
      <xdr:col>22</xdr:col>
      <xdr:colOff>365125</xdr:colOff>
      <xdr:row>98</xdr:row>
      <xdr:rowOff>114686</xdr:rowOff>
    </xdr:to>
    <xdr:cxnSp macro="">
      <xdr:nvCxnSpPr>
        <xdr:cNvPr id="663" name="直線コネクタ 662"/>
        <xdr:cNvCxnSpPr/>
      </xdr:nvCxnSpPr>
      <xdr:spPr>
        <a:xfrm flipV="1">
          <a:off x="14592300" y="16807450"/>
          <a:ext cx="889000" cy="10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4" name="フローチャート : 判断 663"/>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111279</xdr:rowOff>
    </xdr:from>
    <xdr:ext cx="534377" cy="259045"/>
    <xdr:sp macro="" textlink="">
      <xdr:nvSpPr>
        <xdr:cNvPr id="665" name="テキスト ボックス 664"/>
        <xdr:cNvSpPr txBox="1"/>
      </xdr:nvSpPr>
      <xdr:spPr>
        <a:xfrm>
          <a:off x="15214111" y="1691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114686</xdr:rowOff>
    </xdr:from>
    <xdr:to>
      <xdr:col>21</xdr:col>
      <xdr:colOff>161925</xdr:colOff>
      <xdr:row>98</xdr:row>
      <xdr:rowOff>123785</xdr:rowOff>
    </xdr:to>
    <xdr:cxnSp macro="">
      <xdr:nvCxnSpPr>
        <xdr:cNvPr id="666" name="直線コネクタ 665"/>
        <xdr:cNvCxnSpPr/>
      </xdr:nvCxnSpPr>
      <xdr:spPr>
        <a:xfrm flipV="1">
          <a:off x="13703300" y="16916786"/>
          <a:ext cx="889000" cy="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7" name="フローチャート : 判断 666"/>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142034</xdr:rowOff>
    </xdr:from>
    <xdr:ext cx="534377" cy="259045"/>
    <xdr:sp macro="" textlink="">
      <xdr:nvSpPr>
        <xdr:cNvPr id="668" name="テキスト ボックス 667"/>
        <xdr:cNvSpPr txBox="1"/>
      </xdr:nvSpPr>
      <xdr:spPr>
        <a:xfrm>
          <a:off x="14325111" y="166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97117</xdr:rowOff>
    </xdr:from>
    <xdr:to>
      <xdr:col>19</xdr:col>
      <xdr:colOff>644525</xdr:colOff>
      <xdr:row>98</xdr:row>
      <xdr:rowOff>123785</xdr:rowOff>
    </xdr:to>
    <xdr:cxnSp macro="">
      <xdr:nvCxnSpPr>
        <xdr:cNvPr id="669" name="直線コネクタ 668"/>
        <xdr:cNvCxnSpPr/>
      </xdr:nvCxnSpPr>
      <xdr:spPr>
        <a:xfrm>
          <a:off x="12814300" y="16899217"/>
          <a:ext cx="889000" cy="2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70" name="フローチャート : 判断 669"/>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79838</xdr:rowOff>
    </xdr:from>
    <xdr:ext cx="534377" cy="259045"/>
    <xdr:sp macro="" textlink="">
      <xdr:nvSpPr>
        <xdr:cNvPr id="671" name="テキスト ボックス 670"/>
        <xdr:cNvSpPr txBox="1"/>
      </xdr:nvSpPr>
      <xdr:spPr>
        <a:xfrm>
          <a:off x="13436111" y="165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72" name="フローチャート : 判断 671"/>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146733</xdr:rowOff>
    </xdr:from>
    <xdr:ext cx="534377" cy="259045"/>
    <xdr:sp macro="" textlink="">
      <xdr:nvSpPr>
        <xdr:cNvPr id="673" name="テキスト ボックス 672"/>
        <xdr:cNvSpPr txBox="1"/>
      </xdr:nvSpPr>
      <xdr:spPr>
        <a:xfrm>
          <a:off x="12547111" y="1660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54510</xdr:rowOff>
    </xdr:from>
    <xdr:to>
      <xdr:col>23</xdr:col>
      <xdr:colOff>568325</xdr:colOff>
      <xdr:row>97</xdr:row>
      <xdr:rowOff>156110</xdr:rowOff>
    </xdr:to>
    <xdr:sp macro="" textlink="">
      <xdr:nvSpPr>
        <xdr:cNvPr id="679" name="円/楕円 678"/>
        <xdr:cNvSpPr/>
      </xdr:nvSpPr>
      <xdr:spPr>
        <a:xfrm>
          <a:off x="16268700" y="166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77387</xdr:rowOff>
    </xdr:from>
    <xdr:ext cx="534377" cy="259045"/>
    <xdr:sp macro="" textlink="">
      <xdr:nvSpPr>
        <xdr:cNvPr id="680" name="積立金該当値テキスト"/>
        <xdr:cNvSpPr txBox="1"/>
      </xdr:nvSpPr>
      <xdr:spPr>
        <a:xfrm>
          <a:off x="16370300" y="1653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90,044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126000</xdr:rowOff>
    </xdr:from>
    <xdr:to>
      <xdr:col>22</xdr:col>
      <xdr:colOff>415925</xdr:colOff>
      <xdr:row>98</xdr:row>
      <xdr:rowOff>56150</xdr:rowOff>
    </xdr:to>
    <xdr:sp macro="" textlink="">
      <xdr:nvSpPr>
        <xdr:cNvPr id="681" name="円/楕円 680"/>
        <xdr:cNvSpPr/>
      </xdr:nvSpPr>
      <xdr:spPr>
        <a:xfrm>
          <a:off x="15430500" y="1675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72677</xdr:rowOff>
    </xdr:from>
    <xdr:ext cx="534377" cy="259045"/>
    <xdr:sp macro="" textlink="">
      <xdr:nvSpPr>
        <xdr:cNvPr id="682" name="テキスト ボックス 681"/>
        <xdr:cNvSpPr txBox="1"/>
      </xdr:nvSpPr>
      <xdr:spPr>
        <a:xfrm>
          <a:off x="15214111" y="1653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58,771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63886</xdr:rowOff>
    </xdr:from>
    <xdr:to>
      <xdr:col>21</xdr:col>
      <xdr:colOff>212725</xdr:colOff>
      <xdr:row>98</xdr:row>
      <xdr:rowOff>165486</xdr:rowOff>
    </xdr:to>
    <xdr:sp macro="" textlink="">
      <xdr:nvSpPr>
        <xdr:cNvPr id="683" name="円/楕円 682"/>
        <xdr:cNvSpPr/>
      </xdr:nvSpPr>
      <xdr:spPr>
        <a:xfrm>
          <a:off x="14541500" y="1686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156613</xdr:rowOff>
    </xdr:from>
    <xdr:ext cx="534377" cy="259045"/>
    <xdr:sp macro="" textlink="">
      <xdr:nvSpPr>
        <xdr:cNvPr id="684" name="テキスト ボックス 683"/>
        <xdr:cNvSpPr txBox="1"/>
      </xdr:nvSpPr>
      <xdr:spPr>
        <a:xfrm>
          <a:off x="14325111" y="169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72985</xdr:rowOff>
    </xdr:from>
    <xdr:to>
      <xdr:col>20</xdr:col>
      <xdr:colOff>9525</xdr:colOff>
      <xdr:row>99</xdr:row>
      <xdr:rowOff>3135</xdr:rowOff>
    </xdr:to>
    <xdr:sp macro="" textlink="">
      <xdr:nvSpPr>
        <xdr:cNvPr id="685" name="円/楕円 684"/>
        <xdr:cNvSpPr/>
      </xdr:nvSpPr>
      <xdr:spPr>
        <a:xfrm>
          <a:off x="13652500" y="1687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165712</xdr:rowOff>
    </xdr:from>
    <xdr:ext cx="469744" cy="259045"/>
    <xdr:sp macro="" textlink="">
      <xdr:nvSpPr>
        <xdr:cNvPr id="686" name="テキスト ボックス 685"/>
        <xdr:cNvSpPr txBox="1"/>
      </xdr:nvSpPr>
      <xdr:spPr>
        <a:xfrm>
          <a:off x="13468427" y="16967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46317</xdr:rowOff>
    </xdr:from>
    <xdr:to>
      <xdr:col>18</xdr:col>
      <xdr:colOff>492125</xdr:colOff>
      <xdr:row>98</xdr:row>
      <xdr:rowOff>147917</xdr:rowOff>
    </xdr:to>
    <xdr:sp macro="" textlink="">
      <xdr:nvSpPr>
        <xdr:cNvPr id="687" name="円/楕円 686"/>
        <xdr:cNvSpPr/>
      </xdr:nvSpPr>
      <xdr:spPr>
        <a:xfrm>
          <a:off x="12763500" y="1684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139044</xdr:rowOff>
    </xdr:from>
    <xdr:ext cx="534377" cy="259045"/>
    <xdr:sp macro="" textlink="">
      <xdr:nvSpPr>
        <xdr:cNvPr id="688" name="テキスト ボックス 687"/>
        <xdr:cNvSpPr txBox="1"/>
      </xdr:nvSpPr>
      <xdr:spPr>
        <a:xfrm>
          <a:off x="12547111" y="1694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18,628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10" name="直線コネクタ 709"/>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13"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4" name="直線コネクタ 713"/>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29514</xdr:rowOff>
    </xdr:from>
    <xdr:to>
      <xdr:col>32</xdr:col>
      <xdr:colOff>187325</xdr:colOff>
      <xdr:row>38</xdr:row>
      <xdr:rowOff>69840</xdr:rowOff>
    </xdr:to>
    <xdr:cxnSp macro="">
      <xdr:nvCxnSpPr>
        <xdr:cNvPr id="715" name="直線コネクタ 714"/>
        <xdr:cNvCxnSpPr/>
      </xdr:nvCxnSpPr>
      <xdr:spPr>
        <a:xfrm flipV="1">
          <a:off x="21323300" y="6544614"/>
          <a:ext cx="838200" cy="4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160870</xdr:rowOff>
    </xdr:from>
    <xdr:ext cx="469744" cy="259045"/>
    <xdr:sp macro="" textlink="">
      <xdr:nvSpPr>
        <xdr:cNvPr id="716" name="投資及び出資金平均値テキスト"/>
        <xdr:cNvSpPr txBox="1"/>
      </xdr:nvSpPr>
      <xdr:spPr>
        <a:xfrm>
          <a:off x="22212300" y="6504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7" name="フローチャート : 判断 716"/>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69840</xdr:rowOff>
    </xdr:from>
    <xdr:to>
      <xdr:col>31</xdr:col>
      <xdr:colOff>34925</xdr:colOff>
      <xdr:row>38</xdr:row>
      <xdr:rowOff>71257</xdr:rowOff>
    </xdr:to>
    <xdr:cxnSp macro="">
      <xdr:nvCxnSpPr>
        <xdr:cNvPr id="718" name="直線コネクタ 717"/>
        <xdr:cNvCxnSpPr/>
      </xdr:nvCxnSpPr>
      <xdr:spPr>
        <a:xfrm flipV="1">
          <a:off x="20434300" y="6584940"/>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9" name="フローチャート : 判断 718"/>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20" name="テキスト ボックス 719"/>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67783</xdr:rowOff>
    </xdr:from>
    <xdr:to>
      <xdr:col>29</xdr:col>
      <xdr:colOff>517525</xdr:colOff>
      <xdr:row>38</xdr:row>
      <xdr:rowOff>71257</xdr:rowOff>
    </xdr:to>
    <xdr:cxnSp macro="">
      <xdr:nvCxnSpPr>
        <xdr:cNvPr id="721" name="直線コネクタ 720"/>
        <xdr:cNvCxnSpPr/>
      </xdr:nvCxnSpPr>
      <xdr:spPr>
        <a:xfrm>
          <a:off x="19545300" y="6582883"/>
          <a:ext cx="8890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2" name="フローチャート : 判断 721"/>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3" name="テキスト ボックス 722"/>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52284</xdr:rowOff>
    </xdr:from>
    <xdr:to>
      <xdr:col>28</xdr:col>
      <xdr:colOff>314325</xdr:colOff>
      <xdr:row>38</xdr:row>
      <xdr:rowOff>67783</xdr:rowOff>
    </xdr:to>
    <xdr:cxnSp macro="">
      <xdr:nvCxnSpPr>
        <xdr:cNvPr id="724" name="直線コネクタ 723"/>
        <xdr:cNvCxnSpPr/>
      </xdr:nvCxnSpPr>
      <xdr:spPr>
        <a:xfrm>
          <a:off x="18656300" y="6567384"/>
          <a:ext cx="889000" cy="1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5" name="フローチャート : 判断 724"/>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111538</xdr:rowOff>
    </xdr:from>
    <xdr:ext cx="469744" cy="259045"/>
    <xdr:sp macro="" textlink="">
      <xdr:nvSpPr>
        <xdr:cNvPr id="726" name="テキスト ボックス 725"/>
        <xdr:cNvSpPr txBox="1"/>
      </xdr:nvSpPr>
      <xdr:spPr>
        <a:xfrm>
          <a:off x="19310427" y="662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7" name="フローチャート : 判断 726"/>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112453</xdr:rowOff>
    </xdr:from>
    <xdr:ext cx="469744" cy="259045"/>
    <xdr:sp macro="" textlink="">
      <xdr:nvSpPr>
        <xdr:cNvPr id="728" name="テキスト ボックス 727"/>
        <xdr:cNvSpPr txBox="1"/>
      </xdr:nvSpPr>
      <xdr:spPr>
        <a:xfrm>
          <a:off x="18421427" y="662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150165</xdr:rowOff>
    </xdr:from>
    <xdr:to>
      <xdr:col>32</xdr:col>
      <xdr:colOff>238125</xdr:colOff>
      <xdr:row>38</xdr:row>
      <xdr:rowOff>80314</xdr:rowOff>
    </xdr:to>
    <xdr:sp macro="" textlink="">
      <xdr:nvSpPr>
        <xdr:cNvPr id="734" name="円/楕円 733"/>
        <xdr:cNvSpPr/>
      </xdr:nvSpPr>
      <xdr:spPr>
        <a:xfrm>
          <a:off x="22110700" y="64938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109542</xdr:rowOff>
    </xdr:from>
    <xdr:ext cx="469744" cy="259045"/>
    <xdr:sp macro="" textlink="">
      <xdr:nvSpPr>
        <xdr:cNvPr id="735" name="投資及び出資金該当値テキスト"/>
        <xdr:cNvSpPr txBox="1"/>
      </xdr:nvSpPr>
      <xdr:spPr>
        <a:xfrm>
          <a:off x="22212300" y="62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19040</xdr:rowOff>
    </xdr:from>
    <xdr:to>
      <xdr:col>31</xdr:col>
      <xdr:colOff>85725</xdr:colOff>
      <xdr:row>38</xdr:row>
      <xdr:rowOff>120640</xdr:rowOff>
    </xdr:to>
    <xdr:sp macro="" textlink="">
      <xdr:nvSpPr>
        <xdr:cNvPr id="736" name="円/楕円 735"/>
        <xdr:cNvSpPr/>
      </xdr:nvSpPr>
      <xdr:spPr>
        <a:xfrm>
          <a:off x="21272500" y="653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111767</xdr:rowOff>
    </xdr:from>
    <xdr:ext cx="469744" cy="259045"/>
    <xdr:sp macro="" textlink="">
      <xdr:nvSpPr>
        <xdr:cNvPr id="737" name="テキスト ボックス 736"/>
        <xdr:cNvSpPr txBox="1"/>
      </xdr:nvSpPr>
      <xdr:spPr>
        <a:xfrm>
          <a:off x="21088427" y="662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20457</xdr:rowOff>
    </xdr:from>
    <xdr:to>
      <xdr:col>29</xdr:col>
      <xdr:colOff>568325</xdr:colOff>
      <xdr:row>38</xdr:row>
      <xdr:rowOff>122057</xdr:rowOff>
    </xdr:to>
    <xdr:sp macro="" textlink="">
      <xdr:nvSpPr>
        <xdr:cNvPr id="738" name="円/楕円 737"/>
        <xdr:cNvSpPr/>
      </xdr:nvSpPr>
      <xdr:spPr>
        <a:xfrm>
          <a:off x="20383500" y="653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113184</xdr:rowOff>
    </xdr:from>
    <xdr:ext cx="469744" cy="259045"/>
    <xdr:sp macro="" textlink="">
      <xdr:nvSpPr>
        <xdr:cNvPr id="739" name="テキスト ボックス 738"/>
        <xdr:cNvSpPr txBox="1"/>
      </xdr:nvSpPr>
      <xdr:spPr>
        <a:xfrm>
          <a:off x="20199427" y="662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16983</xdr:rowOff>
    </xdr:from>
    <xdr:to>
      <xdr:col>28</xdr:col>
      <xdr:colOff>365125</xdr:colOff>
      <xdr:row>38</xdr:row>
      <xdr:rowOff>118583</xdr:rowOff>
    </xdr:to>
    <xdr:sp macro="" textlink="">
      <xdr:nvSpPr>
        <xdr:cNvPr id="740" name="円/楕円 739"/>
        <xdr:cNvSpPr/>
      </xdr:nvSpPr>
      <xdr:spPr>
        <a:xfrm>
          <a:off x="19494500" y="653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135109</xdr:rowOff>
    </xdr:from>
    <xdr:ext cx="469744" cy="259045"/>
    <xdr:sp macro="" textlink="">
      <xdr:nvSpPr>
        <xdr:cNvPr id="741" name="テキスト ボックス 740"/>
        <xdr:cNvSpPr txBox="1"/>
      </xdr:nvSpPr>
      <xdr:spPr>
        <a:xfrm>
          <a:off x="19310427" y="630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1484</xdr:rowOff>
    </xdr:from>
    <xdr:to>
      <xdr:col>27</xdr:col>
      <xdr:colOff>161925</xdr:colOff>
      <xdr:row>38</xdr:row>
      <xdr:rowOff>103084</xdr:rowOff>
    </xdr:to>
    <xdr:sp macro="" textlink="">
      <xdr:nvSpPr>
        <xdr:cNvPr id="742" name="円/楕円 741"/>
        <xdr:cNvSpPr/>
      </xdr:nvSpPr>
      <xdr:spPr>
        <a:xfrm>
          <a:off x="18605500" y="651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119610</xdr:rowOff>
    </xdr:from>
    <xdr:ext cx="469744" cy="259045"/>
    <xdr:sp macro="" textlink="">
      <xdr:nvSpPr>
        <xdr:cNvPr id="743" name="テキスト ボックス 742"/>
        <xdr:cNvSpPr txBox="1"/>
      </xdr:nvSpPr>
      <xdr:spPr>
        <a:xfrm>
          <a:off x="18421427" y="629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5" name="テキスト ボックス 76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7" name="直線コネクタ 766"/>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70"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71" name="直線コネクタ 770"/>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99752</xdr:rowOff>
    </xdr:from>
    <xdr:to>
      <xdr:col>32</xdr:col>
      <xdr:colOff>187325</xdr:colOff>
      <xdr:row>58</xdr:row>
      <xdr:rowOff>157912</xdr:rowOff>
    </xdr:to>
    <xdr:cxnSp macro="">
      <xdr:nvCxnSpPr>
        <xdr:cNvPr id="772" name="直線コネクタ 771"/>
        <xdr:cNvCxnSpPr/>
      </xdr:nvCxnSpPr>
      <xdr:spPr>
        <a:xfrm flipV="1">
          <a:off x="21323300" y="10043852"/>
          <a:ext cx="838200" cy="5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62342</xdr:rowOff>
    </xdr:from>
    <xdr:ext cx="469744" cy="259045"/>
    <xdr:sp macro="" textlink="">
      <xdr:nvSpPr>
        <xdr:cNvPr id="773" name="貸付金平均値テキスト"/>
        <xdr:cNvSpPr txBox="1"/>
      </xdr:nvSpPr>
      <xdr:spPr>
        <a:xfrm>
          <a:off x="22212300" y="9834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4" name="フローチャート : 判断 773"/>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157359</xdr:rowOff>
    </xdr:from>
    <xdr:to>
      <xdr:col>31</xdr:col>
      <xdr:colOff>34925</xdr:colOff>
      <xdr:row>58</xdr:row>
      <xdr:rowOff>157912</xdr:rowOff>
    </xdr:to>
    <xdr:cxnSp macro="">
      <xdr:nvCxnSpPr>
        <xdr:cNvPr id="775" name="直線コネクタ 774"/>
        <xdr:cNvCxnSpPr/>
      </xdr:nvCxnSpPr>
      <xdr:spPr>
        <a:xfrm>
          <a:off x="20434300" y="10101459"/>
          <a:ext cx="889000" cy="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6" name="フローチャート : 判断 775"/>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151896</xdr:rowOff>
    </xdr:from>
    <xdr:ext cx="469744" cy="259045"/>
    <xdr:sp macro="" textlink="">
      <xdr:nvSpPr>
        <xdr:cNvPr id="777" name="テキスト ボックス 776"/>
        <xdr:cNvSpPr txBox="1"/>
      </xdr:nvSpPr>
      <xdr:spPr>
        <a:xfrm>
          <a:off x="21088427" y="97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148120</xdr:rowOff>
    </xdr:from>
    <xdr:to>
      <xdr:col>29</xdr:col>
      <xdr:colOff>517525</xdr:colOff>
      <xdr:row>58</xdr:row>
      <xdr:rowOff>157359</xdr:rowOff>
    </xdr:to>
    <xdr:cxnSp macro="">
      <xdr:nvCxnSpPr>
        <xdr:cNvPr id="778" name="直線コネクタ 777"/>
        <xdr:cNvCxnSpPr/>
      </xdr:nvCxnSpPr>
      <xdr:spPr>
        <a:xfrm>
          <a:off x="19545300" y="10092220"/>
          <a:ext cx="889000" cy="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79" name="フローチャート : 判断 778"/>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145743</xdr:rowOff>
    </xdr:from>
    <xdr:ext cx="469744" cy="259045"/>
    <xdr:sp macro="" textlink="">
      <xdr:nvSpPr>
        <xdr:cNvPr id="780" name="テキスト ボックス 779"/>
        <xdr:cNvSpPr txBox="1"/>
      </xdr:nvSpPr>
      <xdr:spPr>
        <a:xfrm>
          <a:off x="20199427" y="97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92075</xdr:rowOff>
    </xdr:from>
    <xdr:to>
      <xdr:col>28</xdr:col>
      <xdr:colOff>314325</xdr:colOff>
      <xdr:row>58</xdr:row>
      <xdr:rowOff>148120</xdr:rowOff>
    </xdr:to>
    <xdr:cxnSp macro="">
      <xdr:nvCxnSpPr>
        <xdr:cNvPr id="781" name="直線コネクタ 780"/>
        <xdr:cNvCxnSpPr/>
      </xdr:nvCxnSpPr>
      <xdr:spPr>
        <a:xfrm>
          <a:off x="18656300" y="10036175"/>
          <a:ext cx="889000" cy="5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82" name="フローチャート : 判断 781"/>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143762</xdr:rowOff>
    </xdr:from>
    <xdr:ext cx="469744" cy="259045"/>
    <xdr:sp macro="" textlink="">
      <xdr:nvSpPr>
        <xdr:cNvPr id="783" name="テキスト ボックス 782"/>
        <xdr:cNvSpPr txBox="1"/>
      </xdr:nvSpPr>
      <xdr:spPr>
        <a:xfrm>
          <a:off x="19310427" y="974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4" name="フローチャート : 判断 783"/>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136465</xdr:rowOff>
    </xdr:from>
    <xdr:ext cx="469744" cy="259045"/>
    <xdr:sp macro="" textlink="">
      <xdr:nvSpPr>
        <xdr:cNvPr id="785" name="テキスト ボックス 784"/>
        <xdr:cNvSpPr txBox="1"/>
      </xdr:nvSpPr>
      <xdr:spPr>
        <a:xfrm>
          <a:off x="18421427" y="973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48952</xdr:rowOff>
    </xdr:from>
    <xdr:to>
      <xdr:col>32</xdr:col>
      <xdr:colOff>238125</xdr:colOff>
      <xdr:row>58</xdr:row>
      <xdr:rowOff>150552</xdr:rowOff>
    </xdr:to>
    <xdr:sp macro="" textlink="">
      <xdr:nvSpPr>
        <xdr:cNvPr id="791" name="円/楕円 790"/>
        <xdr:cNvSpPr/>
      </xdr:nvSpPr>
      <xdr:spPr>
        <a:xfrm>
          <a:off x="22110700" y="999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17892</xdr:rowOff>
    </xdr:from>
    <xdr:ext cx="469744" cy="259045"/>
    <xdr:sp macro="" textlink="">
      <xdr:nvSpPr>
        <xdr:cNvPr id="792" name="貸付金該当値テキスト"/>
        <xdr:cNvSpPr txBox="1"/>
      </xdr:nvSpPr>
      <xdr:spPr>
        <a:xfrm>
          <a:off x="22212300" y="9961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6,097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107112</xdr:rowOff>
    </xdr:from>
    <xdr:to>
      <xdr:col>31</xdr:col>
      <xdr:colOff>85725</xdr:colOff>
      <xdr:row>59</xdr:row>
      <xdr:rowOff>37262</xdr:rowOff>
    </xdr:to>
    <xdr:sp macro="" textlink="">
      <xdr:nvSpPr>
        <xdr:cNvPr id="793" name="円/楕円 792"/>
        <xdr:cNvSpPr/>
      </xdr:nvSpPr>
      <xdr:spPr>
        <a:xfrm>
          <a:off x="21272500" y="1005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28389</xdr:rowOff>
    </xdr:from>
    <xdr:ext cx="469744" cy="259045"/>
    <xdr:sp macro="" textlink="">
      <xdr:nvSpPr>
        <xdr:cNvPr id="794" name="テキスト ボックス 793"/>
        <xdr:cNvSpPr txBox="1"/>
      </xdr:nvSpPr>
      <xdr:spPr>
        <a:xfrm>
          <a:off x="21088427" y="1014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106559</xdr:rowOff>
    </xdr:from>
    <xdr:to>
      <xdr:col>29</xdr:col>
      <xdr:colOff>568325</xdr:colOff>
      <xdr:row>59</xdr:row>
      <xdr:rowOff>36709</xdr:rowOff>
    </xdr:to>
    <xdr:sp macro="" textlink="">
      <xdr:nvSpPr>
        <xdr:cNvPr id="795" name="円/楕円 794"/>
        <xdr:cNvSpPr/>
      </xdr:nvSpPr>
      <xdr:spPr>
        <a:xfrm>
          <a:off x="20383500" y="1005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27836</xdr:rowOff>
    </xdr:from>
    <xdr:ext cx="469744" cy="259045"/>
    <xdr:sp macro="" textlink="">
      <xdr:nvSpPr>
        <xdr:cNvPr id="796" name="テキスト ボックス 795"/>
        <xdr:cNvSpPr txBox="1"/>
      </xdr:nvSpPr>
      <xdr:spPr>
        <a:xfrm>
          <a:off x="20199427" y="10143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97320</xdr:rowOff>
    </xdr:from>
    <xdr:to>
      <xdr:col>28</xdr:col>
      <xdr:colOff>365125</xdr:colOff>
      <xdr:row>59</xdr:row>
      <xdr:rowOff>27470</xdr:rowOff>
    </xdr:to>
    <xdr:sp macro="" textlink="">
      <xdr:nvSpPr>
        <xdr:cNvPr id="797" name="円/楕円 796"/>
        <xdr:cNvSpPr/>
      </xdr:nvSpPr>
      <xdr:spPr>
        <a:xfrm>
          <a:off x="19494500" y="1004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18597</xdr:rowOff>
    </xdr:from>
    <xdr:ext cx="469744" cy="259045"/>
    <xdr:sp macro="" textlink="">
      <xdr:nvSpPr>
        <xdr:cNvPr id="798" name="テキスト ボックス 797"/>
        <xdr:cNvSpPr txBox="1"/>
      </xdr:nvSpPr>
      <xdr:spPr>
        <a:xfrm>
          <a:off x="19310427" y="1013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41275</xdr:rowOff>
    </xdr:from>
    <xdr:to>
      <xdr:col>27</xdr:col>
      <xdr:colOff>161925</xdr:colOff>
      <xdr:row>58</xdr:row>
      <xdr:rowOff>142875</xdr:rowOff>
    </xdr:to>
    <xdr:sp macro="" textlink="">
      <xdr:nvSpPr>
        <xdr:cNvPr id="799" name="円/楕円 798"/>
        <xdr:cNvSpPr/>
      </xdr:nvSpPr>
      <xdr:spPr>
        <a:xfrm>
          <a:off x="18605500" y="998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134002</xdr:rowOff>
    </xdr:from>
    <xdr:ext cx="469744" cy="259045"/>
    <xdr:sp macro="" textlink="">
      <xdr:nvSpPr>
        <xdr:cNvPr id="800" name="テキスト ボックス 799"/>
        <xdr:cNvSpPr txBox="1"/>
      </xdr:nvSpPr>
      <xdr:spPr>
        <a:xfrm>
          <a:off x="18421427" y="1007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49,503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5" name="直線コネクタ 824"/>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6"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7" name="直線コネクタ 826"/>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8"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9" name="直線コネクタ 828"/>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104210</xdr:rowOff>
    </xdr:from>
    <xdr:to>
      <xdr:col>32</xdr:col>
      <xdr:colOff>187325</xdr:colOff>
      <xdr:row>76</xdr:row>
      <xdr:rowOff>25</xdr:rowOff>
    </xdr:to>
    <xdr:cxnSp macro="">
      <xdr:nvCxnSpPr>
        <xdr:cNvPr id="830" name="直線コネクタ 829"/>
        <xdr:cNvCxnSpPr/>
      </xdr:nvCxnSpPr>
      <xdr:spPr>
        <a:xfrm flipV="1">
          <a:off x="21323300" y="12962960"/>
          <a:ext cx="838200" cy="6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59142</xdr:rowOff>
    </xdr:from>
    <xdr:ext cx="534377" cy="259045"/>
    <xdr:sp macro="" textlink="">
      <xdr:nvSpPr>
        <xdr:cNvPr id="831" name="繰出金平均値テキスト"/>
        <xdr:cNvSpPr txBox="1"/>
      </xdr:nvSpPr>
      <xdr:spPr>
        <a:xfrm>
          <a:off x="22212300" y="12574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32" name="フローチャート : 判断 831"/>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25</xdr:rowOff>
    </xdr:from>
    <xdr:to>
      <xdr:col>31</xdr:col>
      <xdr:colOff>34925</xdr:colOff>
      <xdr:row>76</xdr:row>
      <xdr:rowOff>33382</xdr:rowOff>
    </xdr:to>
    <xdr:cxnSp macro="">
      <xdr:nvCxnSpPr>
        <xdr:cNvPr id="833" name="直線コネクタ 832"/>
        <xdr:cNvCxnSpPr/>
      </xdr:nvCxnSpPr>
      <xdr:spPr>
        <a:xfrm flipV="1">
          <a:off x="20434300" y="13030225"/>
          <a:ext cx="889000" cy="3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4" name="フローチャート : 判断 833"/>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59294</xdr:rowOff>
    </xdr:from>
    <xdr:ext cx="534377" cy="259045"/>
    <xdr:sp macro="" textlink="">
      <xdr:nvSpPr>
        <xdr:cNvPr id="835" name="テキスト ボックス 834"/>
        <xdr:cNvSpPr txBox="1"/>
      </xdr:nvSpPr>
      <xdr:spPr>
        <a:xfrm>
          <a:off x="21056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33382</xdr:rowOff>
    </xdr:from>
    <xdr:to>
      <xdr:col>29</xdr:col>
      <xdr:colOff>517525</xdr:colOff>
      <xdr:row>76</xdr:row>
      <xdr:rowOff>57156</xdr:rowOff>
    </xdr:to>
    <xdr:cxnSp macro="">
      <xdr:nvCxnSpPr>
        <xdr:cNvPr id="836" name="直線コネクタ 835"/>
        <xdr:cNvCxnSpPr/>
      </xdr:nvCxnSpPr>
      <xdr:spPr>
        <a:xfrm flipV="1">
          <a:off x="19545300" y="13063582"/>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7" name="フローチャート : 判断 836"/>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73772</xdr:rowOff>
    </xdr:from>
    <xdr:ext cx="534377" cy="259045"/>
    <xdr:sp macro="" textlink="">
      <xdr:nvSpPr>
        <xdr:cNvPr id="838" name="テキスト ボックス 837"/>
        <xdr:cNvSpPr txBox="1"/>
      </xdr:nvSpPr>
      <xdr:spPr>
        <a:xfrm>
          <a:off x="20167111" y="12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57156</xdr:rowOff>
    </xdr:from>
    <xdr:to>
      <xdr:col>28</xdr:col>
      <xdr:colOff>314325</xdr:colOff>
      <xdr:row>76</xdr:row>
      <xdr:rowOff>70796</xdr:rowOff>
    </xdr:to>
    <xdr:cxnSp macro="">
      <xdr:nvCxnSpPr>
        <xdr:cNvPr id="839" name="直線コネクタ 838"/>
        <xdr:cNvCxnSpPr/>
      </xdr:nvCxnSpPr>
      <xdr:spPr>
        <a:xfrm flipV="1">
          <a:off x="18656300" y="13087356"/>
          <a:ext cx="889000" cy="1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40" name="フローチャート : 判断 839"/>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104747</xdr:rowOff>
    </xdr:from>
    <xdr:ext cx="534377" cy="259045"/>
    <xdr:sp macro="" textlink="">
      <xdr:nvSpPr>
        <xdr:cNvPr id="841" name="テキスト ボックス 840"/>
        <xdr:cNvSpPr txBox="1"/>
      </xdr:nvSpPr>
      <xdr:spPr>
        <a:xfrm>
          <a:off x="19278111" y="1262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42" name="フローチャート : 判断 841"/>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143515</xdr:rowOff>
    </xdr:from>
    <xdr:ext cx="534377" cy="259045"/>
    <xdr:sp macro="" textlink="">
      <xdr:nvSpPr>
        <xdr:cNvPr id="843" name="テキスト ボックス 842"/>
        <xdr:cNvSpPr txBox="1"/>
      </xdr:nvSpPr>
      <xdr:spPr>
        <a:xfrm>
          <a:off x="18389111" y="1265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53410</xdr:rowOff>
    </xdr:from>
    <xdr:to>
      <xdr:col>32</xdr:col>
      <xdr:colOff>238125</xdr:colOff>
      <xdr:row>75</xdr:row>
      <xdr:rowOff>155011</xdr:rowOff>
    </xdr:to>
    <xdr:sp macro="" textlink="">
      <xdr:nvSpPr>
        <xdr:cNvPr id="849" name="円/楕円 848"/>
        <xdr:cNvSpPr/>
      </xdr:nvSpPr>
      <xdr:spPr>
        <a:xfrm>
          <a:off x="22110700" y="129121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31837</xdr:rowOff>
    </xdr:from>
    <xdr:ext cx="534377" cy="259045"/>
    <xdr:sp macro="" textlink="">
      <xdr:nvSpPr>
        <xdr:cNvPr id="850" name="繰出金該当値テキスト"/>
        <xdr:cNvSpPr txBox="1"/>
      </xdr:nvSpPr>
      <xdr:spPr>
        <a:xfrm>
          <a:off x="22212300" y="1289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52,863</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120676</xdr:rowOff>
    </xdr:from>
    <xdr:to>
      <xdr:col>31</xdr:col>
      <xdr:colOff>85725</xdr:colOff>
      <xdr:row>76</xdr:row>
      <xdr:rowOff>50825</xdr:rowOff>
    </xdr:to>
    <xdr:sp macro="" textlink="">
      <xdr:nvSpPr>
        <xdr:cNvPr id="851" name="円/楕円 850"/>
        <xdr:cNvSpPr/>
      </xdr:nvSpPr>
      <xdr:spPr>
        <a:xfrm>
          <a:off x="21272500" y="129794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41952</xdr:rowOff>
    </xdr:from>
    <xdr:ext cx="534377" cy="259045"/>
    <xdr:sp macro="" textlink="">
      <xdr:nvSpPr>
        <xdr:cNvPr id="852" name="テキスト ボックス 851"/>
        <xdr:cNvSpPr txBox="1"/>
      </xdr:nvSpPr>
      <xdr:spPr>
        <a:xfrm>
          <a:off x="21056111" y="1307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49,332</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154032</xdr:rowOff>
    </xdr:from>
    <xdr:to>
      <xdr:col>29</xdr:col>
      <xdr:colOff>568325</xdr:colOff>
      <xdr:row>76</xdr:row>
      <xdr:rowOff>84182</xdr:rowOff>
    </xdr:to>
    <xdr:sp macro="" textlink="">
      <xdr:nvSpPr>
        <xdr:cNvPr id="853" name="円/楕円 852"/>
        <xdr:cNvSpPr/>
      </xdr:nvSpPr>
      <xdr:spPr>
        <a:xfrm>
          <a:off x="20383500" y="1301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75309</xdr:rowOff>
    </xdr:from>
    <xdr:ext cx="534377" cy="259045"/>
    <xdr:sp macro="" textlink="">
      <xdr:nvSpPr>
        <xdr:cNvPr id="854" name="テキスト ボックス 853"/>
        <xdr:cNvSpPr txBox="1"/>
      </xdr:nvSpPr>
      <xdr:spPr>
        <a:xfrm>
          <a:off x="20167111" y="1310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47,581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6356</xdr:rowOff>
    </xdr:from>
    <xdr:to>
      <xdr:col>28</xdr:col>
      <xdr:colOff>365125</xdr:colOff>
      <xdr:row>76</xdr:row>
      <xdr:rowOff>107956</xdr:rowOff>
    </xdr:to>
    <xdr:sp macro="" textlink="">
      <xdr:nvSpPr>
        <xdr:cNvPr id="855" name="円/楕円 854"/>
        <xdr:cNvSpPr/>
      </xdr:nvSpPr>
      <xdr:spPr>
        <a:xfrm>
          <a:off x="19494500" y="1303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99083</xdr:rowOff>
    </xdr:from>
    <xdr:ext cx="534377" cy="259045"/>
    <xdr:sp macro="" textlink="">
      <xdr:nvSpPr>
        <xdr:cNvPr id="856" name="テキスト ボックス 855"/>
        <xdr:cNvSpPr txBox="1"/>
      </xdr:nvSpPr>
      <xdr:spPr>
        <a:xfrm>
          <a:off x="19278111" y="131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46,333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19996</xdr:rowOff>
    </xdr:from>
    <xdr:to>
      <xdr:col>27</xdr:col>
      <xdr:colOff>161925</xdr:colOff>
      <xdr:row>76</xdr:row>
      <xdr:rowOff>121596</xdr:rowOff>
    </xdr:to>
    <xdr:sp macro="" textlink="">
      <xdr:nvSpPr>
        <xdr:cNvPr id="857" name="円/楕円 856"/>
        <xdr:cNvSpPr/>
      </xdr:nvSpPr>
      <xdr:spPr>
        <a:xfrm>
          <a:off x="18605500" y="1305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112723</xdr:rowOff>
    </xdr:from>
    <xdr:ext cx="534377" cy="259045"/>
    <xdr:sp macro="" textlink="">
      <xdr:nvSpPr>
        <xdr:cNvPr id="858" name="テキスト ボックス 857"/>
        <xdr:cNvSpPr txBox="1"/>
      </xdr:nvSpPr>
      <xdr:spPr>
        <a:xfrm>
          <a:off x="18389111" y="1314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45,617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72" name="テキスト ボックス 871"/>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4" name="テキスト ボックス 873"/>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6" name="テキスト ボックス 875"/>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8" name="テキスト ボックス 877"/>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80" name="テキスト ボックス 879"/>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82" name="テキスト ボックス 88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4" name="直線コネクタ 883"/>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5"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7"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8" name="直線コネクタ 887"/>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90"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91" name="フローチャート : 判断 890"/>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93" name="フローチャート : 判断 892"/>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160817</xdr:rowOff>
    </xdr:from>
    <xdr:ext cx="313932" cy="259045"/>
    <xdr:sp macro="" textlink="">
      <xdr:nvSpPr>
        <xdr:cNvPr id="894" name="テキスト ボックス 893"/>
        <xdr:cNvSpPr txBox="1"/>
      </xdr:nvSpPr>
      <xdr:spPr>
        <a:xfrm>
          <a:off x="21166333" y="16791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6" name="フローチャート : 判断 895"/>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161960</xdr:rowOff>
    </xdr:from>
    <xdr:ext cx="313932" cy="259045"/>
    <xdr:sp macro="" textlink="">
      <xdr:nvSpPr>
        <xdr:cNvPr id="897" name="テキスト ボックス 896"/>
        <xdr:cNvSpPr txBox="1"/>
      </xdr:nvSpPr>
      <xdr:spPr>
        <a:xfrm>
          <a:off x="20277333" y="16792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899" name="フローチャート : 判断 898"/>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163592</xdr:rowOff>
    </xdr:from>
    <xdr:ext cx="313932" cy="259045"/>
    <xdr:sp macro="" textlink="">
      <xdr:nvSpPr>
        <xdr:cNvPr id="900" name="テキスト ボックス 899"/>
        <xdr:cNvSpPr txBox="1"/>
      </xdr:nvSpPr>
      <xdr:spPr>
        <a:xfrm>
          <a:off x="19388333" y="1679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901" name="フローチャート : 判断 900"/>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159021</xdr:rowOff>
    </xdr:from>
    <xdr:ext cx="313932" cy="259045"/>
    <xdr:sp macro="" textlink="">
      <xdr:nvSpPr>
        <xdr:cNvPr id="902" name="テキスト ボックス 901"/>
        <xdr:cNvSpPr txBox="1"/>
      </xdr:nvSpPr>
      <xdr:spPr>
        <a:xfrm>
          <a:off x="18499333" y="16789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9"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人件費は、定員適正化計画の実施に伴い総額で減少したものの人口減少の影響により住民一人あたりのコストは増加した。</a:t>
          </a:r>
          <a:endParaRPr kumimoji="1" lang="en-US" altLang="ja-JP" sz="1300">
            <a:latin typeface="+mn-ea"/>
            <a:ea typeface="+mn-ea"/>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ea"/>
              <a:ea typeface="+mn-ea"/>
              <a:cs typeface="+mn-cs"/>
            </a:rPr>
            <a:t>物件費は、ふるさと納税の推進による</a:t>
          </a:r>
          <a:r>
            <a:rPr kumimoji="1" lang="ja-JP" altLang="en-US" sz="1300">
              <a:solidFill>
                <a:schemeClr val="dk1"/>
              </a:solidFill>
              <a:effectLst/>
              <a:latin typeface="+mn-ea"/>
              <a:ea typeface="+mn-ea"/>
              <a:cs typeface="+mn-cs"/>
            </a:rPr>
            <a:t>寄附金の伸びに伴い</a:t>
          </a:r>
          <a:r>
            <a:rPr kumimoji="1" lang="ja-JP" altLang="ja-JP" sz="1300">
              <a:solidFill>
                <a:schemeClr val="dk1"/>
              </a:solidFill>
              <a:effectLst/>
              <a:latin typeface="+mn-ea"/>
              <a:ea typeface="+mn-ea"/>
              <a:cs typeface="+mn-cs"/>
            </a:rPr>
            <a:t>返礼品</a:t>
          </a:r>
          <a:r>
            <a:rPr kumimoji="1" lang="ja-JP" altLang="en-US" sz="1300">
              <a:solidFill>
                <a:schemeClr val="dk1"/>
              </a:solidFill>
              <a:effectLst/>
              <a:latin typeface="+mn-ea"/>
              <a:ea typeface="+mn-ea"/>
              <a:cs typeface="+mn-cs"/>
            </a:rPr>
            <a:t>経費が</a:t>
          </a:r>
          <a:r>
            <a:rPr kumimoji="1" lang="ja-JP" altLang="ja-JP" sz="1300">
              <a:solidFill>
                <a:schemeClr val="dk1"/>
              </a:solidFill>
              <a:effectLst/>
              <a:latin typeface="+mn-ea"/>
              <a:ea typeface="+mn-ea"/>
              <a:cs typeface="+mn-cs"/>
            </a:rPr>
            <a:t>増加</a:t>
          </a:r>
          <a:r>
            <a:rPr kumimoji="1" lang="ja-JP" altLang="en-US" sz="1300">
              <a:solidFill>
                <a:schemeClr val="dk1"/>
              </a:solidFill>
              <a:effectLst/>
              <a:latin typeface="+mn-ea"/>
              <a:ea typeface="+mn-ea"/>
              <a:cs typeface="+mn-cs"/>
            </a:rPr>
            <a:t>したことが大きく影響している。また、経常的な管理経費についても年々増加傾向にあるので</a:t>
          </a:r>
          <a:r>
            <a:rPr kumimoji="1" lang="ja-JP" altLang="ja-JP" sz="1300">
              <a:solidFill>
                <a:schemeClr val="dk1"/>
              </a:solidFill>
              <a:effectLst/>
              <a:latin typeface="+mn-ea"/>
              <a:ea typeface="+mn-ea"/>
              <a:cs typeface="+mn-cs"/>
            </a:rPr>
            <a:t>今後も積極的な見直しを行</a:t>
          </a:r>
          <a:r>
            <a:rPr kumimoji="1" lang="ja-JP" altLang="en-US" sz="1300">
              <a:solidFill>
                <a:schemeClr val="dk1"/>
              </a:solidFill>
              <a:effectLst/>
              <a:latin typeface="+mn-ea"/>
              <a:ea typeface="+mn-ea"/>
              <a:cs typeface="+mn-cs"/>
            </a:rPr>
            <a:t>い抑制に努める。</a:t>
          </a:r>
          <a:endParaRPr lang="ja-JP" altLang="ja-JP" sz="1300">
            <a:effectLst/>
            <a:latin typeface="+mn-ea"/>
            <a:ea typeface="+mn-ea"/>
          </a:endParaRPr>
        </a:p>
        <a:p>
          <a:pPr rtl="0" fontAlgn="base"/>
          <a:r>
            <a:rPr kumimoji="1" lang="ja-JP" altLang="en-US" sz="1300">
              <a:latin typeface="+mn-ea"/>
              <a:ea typeface="+mn-ea"/>
            </a:rPr>
            <a:t>扶助費は、</a:t>
          </a:r>
          <a:r>
            <a:rPr lang="ja-JP" altLang="ja-JP" sz="1300" b="0" i="0" baseline="0">
              <a:solidFill>
                <a:schemeClr val="dk1"/>
              </a:solidFill>
              <a:effectLst/>
              <a:latin typeface="+mn-ea"/>
              <a:ea typeface="+mn-ea"/>
              <a:cs typeface="+mn-cs"/>
            </a:rPr>
            <a:t>高齢化や長引く景気低迷などの社会情勢による障害者自立支援給付や生活保護費の増</a:t>
          </a:r>
          <a:r>
            <a:rPr lang="ja-JP" altLang="en-US" sz="1300" b="0" i="0" baseline="0">
              <a:solidFill>
                <a:schemeClr val="dk1"/>
              </a:solidFill>
              <a:effectLst/>
              <a:latin typeface="+mn-ea"/>
              <a:ea typeface="+mn-ea"/>
              <a:cs typeface="+mn-cs"/>
            </a:rPr>
            <a:t>により年々増加傾向にある</a:t>
          </a:r>
          <a:r>
            <a:rPr lang="ja-JP" altLang="ja-JP" sz="1300" b="0" i="0" baseline="0">
              <a:solidFill>
                <a:schemeClr val="dk1"/>
              </a:solidFill>
              <a:effectLst/>
              <a:latin typeface="+mn-ea"/>
              <a:ea typeface="+mn-ea"/>
              <a:cs typeface="+mn-cs"/>
            </a:rPr>
            <a:t>。今後も引き続き資格審査等の認定や給付の適正化に努める。</a:t>
          </a:r>
          <a:endParaRPr lang="ja-JP" altLang="ja-JP" sz="1300">
            <a:effectLst/>
            <a:latin typeface="+mn-ea"/>
            <a:ea typeface="+mn-ea"/>
          </a:endParaRPr>
        </a:p>
        <a:p>
          <a:r>
            <a:rPr kumimoji="1" lang="ja-JP" altLang="en-US" sz="1300">
              <a:latin typeface="+mn-ea"/>
              <a:ea typeface="+mn-ea"/>
            </a:rPr>
            <a:t>普通建設事業費（うち更新整備）は、本庁舎や消防庁舎の整備など大型建設事業が終了したことにより大幅に減少した。</a:t>
          </a:r>
          <a:endParaRPr kumimoji="1" lang="en-US" altLang="ja-JP" sz="1300">
            <a:latin typeface="+mn-ea"/>
            <a:ea typeface="+mn-ea"/>
          </a:endParaRPr>
        </a:p>
        <a:p>
          <a:r>
            <a:rPr kumimoji="1" lang="ja-JP" altLang="en-US" sz="1300">
              <a:latin typeface="+mn-ea"/>
              <a:ea typeface="+mn-ea"/>
            </a:rPr>
            <a:t>積立金は、ふるさと納税の推進により増加した「やらんば！平戸」応援基金寄附金の積立により大幅に増加した。</a:t>
          </a:r>
          <a:endParaRPr kumimoji="1" lang="en-US" altLang="ja-JP" sz="1300">
            <a:latin typeface="+mn-ea"/>
            <a:ea typeface="+mn-ea"/>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長崎県平戸市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33,216
33,094
235.08
28,899,704
28,268,491
495,059
13,788,930
28,720,385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37021</xdr:rowOff>
    </xdr:from>
    <xdr:to>
      <xdr:col>6</xdr:col>
      <xdr:colOff>511175</xdr:colOff>
      <xdr:row>34</xdr:row>
      <xdr:rowOff>117602</xdr:rowOff>
    </xdr:to>
    <xdr:cxnSp macro="">
      <xdr:nvCxnSpPr>
        <xdr:cNvPr id="61" name="直線コネクタ 60"/>
        <xdr:cNvCxnSpPr/>
      </xdr:nvCxnSpPr>
      <xdr:spPr>
        <a:xfrm flipV="1">
          <a:off x="3797300" y="5866321"/>
          <a:ext cx="838200" cy="8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156862</xdr:rowOff>
    </xdr:from>
    <xdr:ext cx="469744" cy="259045"/>
    <xdr:sp macro="" textlink="">
      <xdr:nvSpPr>
        <xdr:cNvPr id="62" name="議会費平均値テキスト"/>
        <xdr:cNvSpPr txBox="1"/>
      </xdr:nvSpPr>
      <xdr:spPr>
        <a:xfrm>
          <a:off x="4686300" y="5986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79311</xdr:rowOff>
    </xdr:from>
    <xdr:to>
      <xdr:col>5</xdr:col>
      <xdr:colOff>358775</xdr:colOff>
      <xdr:row>34</xdr:row>
      <xdr:rowOff>117602</xdr:rowOff>
    </xdr:to>
    <xdr:cxnSp macro="">
      <xdr:nvCxnSpPr>
        <xdr:cNvPr id="64" name="直線コネクタ 63"/>
        <xdr:cNvCxnSpPr/>
      </xdr:nvCxnSpPr>
      <xdr:spPr>
        <a:xfrm>
          <a:off x="2908300" y="5908611"/>
          <a:ext cx="889000" cy="3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144670</xdr:rowOff>
    </xdr:from>
    <xdr:ext cx="469744" cy="259045"/>
    <xdr:sp macro="" textlink="">
      <xdr:nvSpPr>
        <xdr:cNvPr id="66" name="テキスト ボックス 65"/>
        <xdr:cNvSpPr txBox="1"/>
      </xdr:nvSpPr>
      <xdr:spPr>
        <a:xfrm>
          <a:off x="3562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38926</xdr:rowOff>
    </xdr:from>
    <xdr:to>
      <xdr:col>4</xdr:col>
      <xdr:colOff>155575</xdr:colOff>
      <xdr:row>34</xdr:row>
      <xdr:rowOff>79311</xdr:rowOff>
    </xdr:to>
    <xdr:cxnSp macro="">
      <xdr:nvCxnSpPr>
        <xdr:cNvPr id="67" name="直線コネクタ 66"/>
        <xdr:cNvCxnSpPr/>
      </xdr:nvCxnSpPr>
      <xdr:spPr>
        <a:xfrm>
          <a:off x="2019300" y="5868226"/>
          <a:ext cx="889000" cy="4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158386</xdr:rowOff>
    </xdr:from>
    <xdr:ext cx="469744" cy="259045"/>
    <xdr:sp macro="" textlink="">
      <xdr:nvSpPr>
        <xdr:cNvPr id="69" name="テキスト ボックス 68"/>
        <xdr:cNvSpPr txBox="1"/>
      </xdr:nvSpPr>
      <xdr:spPr>
        <a:xfrm>
          <a:off x="2673427"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84265</xdr:rowOff>
    </xdr:from>
    <xdr:to>
      <xdr:col>2</xdr:col>
      <xdr:colOff>638175</xdr:colOff>
      <xdr:row>34</xdr:row>
      <xdr:rowOff>38926</xdr:rowOff>
    </xdr:to>
    <xdr:cxnSp macro="">
      <xdr:nvCxnSpPr>
        <xdr:cNvPr id="70" name="直線コネクタ 69"/>
        <xdr:cNvCxnSpPr/>
      </xdr:nvCxnSpPr>
      <xdr:spPr>
        <a:xfrm>
          <a:off x="1130300" y="5742115"/>
          <a:ext cx="889000" cy="12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121429</xdr:rowOff>
    </xdr:from>
    <xdr:ext cx="469744" cy="259045"/>
    <xdr:sp macro="" textlink="">
      <xdr:nvSpPr>
        <xdr:cNvPr id="72" name="テキスト ボックス 71"/>
        <xdr:cNvSpPr txBox="1"/>
      </xdr:nvSpPr>
      <xdr:spPr>
        <a:xfrm>
          <a:off x="1784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152099</xdr:rowOff>
    </xdr:from>
    <xdr:ext cx="469744" cy="259045"/>
    <xdr:sp macro="" textlink="">
      <xdr:nvSpPr>
        <xdr:cNvPr id="74" name="テキスト ボックス 73"/>
        <xdr:cNvSpPr txBox="1"/>
      </xdr:nvSpPr>
      <xdr:spPr>
        <a:xfrm>
          <a:off x="895427" y="598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157671</xdr:rowOff>
    </xdr:from>
    <xdr:to>
      <xdr:col>6</xdr:col>
      <xdr:colOff>561975</xdr:colOff>
      <xdr:row>34</xdr:row>
      <xdr:rowOff>87821</xdr:rowOff>
    </xdr:to>
    <xdr:sp macro="" textlink="">
      <xdr:nvSpPr>
        <xdr:cNvPr id="80" name="円/楕円 79"/>
        <xdr:cNvSpPr/>
      </xdr:nvSpPr>
      <xdr:spPr>
        <a:xfrm>
          <a:off x="4584700" y="581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9098</xdr:rowOff>
    </xdr:from>
    <xdr:ext cx="469744" cy="259045"/>
    <xdr:sp macro="" textlink="">
      <xdr:nvSpPr>
        <xdr:cNvPr id="81" name="議会費該当値テキスト"/>
        <xdr:cNvSpPr txBox="1"/>
      </xdr:nvSpPr>
      <xdr:spPr>
        <a:xfrm>
          <a:off x="4686300" y="5666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6,539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66802</xdr:rowOff>
    </xdr:from>
    <xdr:to>
      <xdr:col>5</xdr:col>
      <xdr:colOff>409575</xdr:colOff>
      <xdr:row>34</xdr:row>
      <xdr:rowOff>168402</xdr:rowOff>
    </xdr:to>
    <xdr:sp macro="" textlink="">
      <xdr:nvSpPr>
        <xdr:cNvPr id="82" name="円/楕円 81"/>
        <xdr:cNvSpPr/>
      </xdr:nvSpPr>
      <xdr:spPr>
        <a:xfrm>
          <a:off x="3746500" y="589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13479</xdr:rowOff>
    </xdr:from>
    <xdr:ext cx="469744" cy="259045"/>
    <xdr:sp macro="" textlink="">
      <xdr:nvSpPr>
        <xdr:cNvPr id="83" name="テキスト ボックス 82"/>
        <xdr:cNvSpPr txBox="1"/>
      </xdr:nvSpPr>
      <xdr:spPr>
        <a:xfrm>
          <a:off x="3562427" y="567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6,116</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28511</xdr:rowOff>
    </xdr:from>
    <xdr:to>
      <xdr:col>4</xdr:col>
      <xdr:colOff>206375</xdr:colOff>
      <xdr:row>34</xdr:row>
      <xdr:rowOff>130111</xdr:rowOff>
    </xdr:to>
    <xdr:sp macro="" textlink="">
      <xdr:nvSpPr>
        <xdr:cNvPr id="84" name="円/楕円 83"/>
        <xdr:cNvSpPr/>
      </xdr:nvSpPr>
      <xdr:spPr>
        <a:xfrm>
          <a:off x="2857500" y="585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146638</xdr:rowOff>
    </xdr:from>
    <xdr:ext cx="469744" cy="259045"/>
    <xdr:sp macro="" textlink="">
      <xdr:nvSpPr>
        <xdr:cNvPr id="85" name="テキスト ボックス 84"/>
        <xdr:cNvSpPr txBox="1"/>
      </xdr:nvSpPr>
      <xdr:spPr>
        <a:xfrm>
          <a:off x="2673427" y="5633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6,317</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159576</xdr:rowOff>
    </xdr:from>
    <xdr:to>
      <xdr:col>3</xdr:col>
      <xdr:colOff>3175</xdr:colOff>
      <xdr:row>34</xdr:row>
      <xdr:rowOff>89726</xdr:rowOff>
    </xdr:to>
    <xdr:sp macro="" textlink="">
      <xdr:nvSpPr>
        <xdr:cNvPr id="86" name="円/楕円 85"/>
        <xdr:cNvSpPr/>
      </xdr:nvSpPr>
      <xdr:spPr>
        <a:xfrm>
          <a:off x="1968500" y="581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106253</xdr:rowOff>
    </xdr:from>
    <xdr:ext cx="469744" cy="259045"/>
    <xdr:sp macro="" textlink="">
      <xdr:nvSpPr>
        <xdr:cNvPr id="87" name="テキスト ボックス 86"/>
        <xdr:cNvSpPr txBox="1"/>
      </xdr:nvSpPr>
      <xdr:spPr>
        <a:xfrm>
          <a:off x="1784427" y="559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6,529</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33465</xdr:rowOff>
    </xdr:from>
    <xdr:to>
      <xdr:col>1</xdr:col>
      <xdr:colOff>485775</xdr:colOff>
      <xdr:row>33</xdr:row>
      <xdr:rowOff>135065</xdr:rowOff>
    </xdr:to>
    <xdr:sp macro="" textlink="">
      <xdr:nvSpPr>
        <xdr:cNvPr id="88" name="円/楕円 87"/>
        <xdr:cNvSpPr/>
      </xdr:nvSpPr>
      <xdr:spPr>
        <a:xfrm>
          <a:off x="1079500" y="569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151592</xdr:rowOff>
    </xdr:from>
    <xdr:ext cx="469744" cy="259045"/>
    <xdr:sp macro="" textlink="">
      <xdr:nvSpPr>
        <xdr:cNvPr id="89" name="テキスト ボックス 88"/>
        <xdr:cNvSpPr txBox="1"/>
      </xdr:nvSpPr>
      <xdr:spPr>
        <a:xfrm>
          <a:off x="895427" y="546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66,212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26829</xdr:rowOff>
    </xdr:from>
    <xdr:to>
      <xdr:col>6</xdr:col>
      <xdr:colOff>511175</xdr:colOff>
      <xdr:row>57</xdr:row>
      <xdr:rowOff>115622</xdr:rowOff>
    </xdr:to>
    <xdr:cxnSp macro="">
      <xdr:nvCxnSpPr>
        <xdr:cNvPr id="118" name="直線コネクタ 117"/>
        <xdr:cNvCxnSpPr/>
      </xdr:nvCxnSpPr>
      <xdr:spPr>
        <a:xfrm flipV="1">
          <a:off x="3797300" y="9799479"/>
          <a:ext cx="838200" cy="8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157763</xdr:rowOff>
    </xdr:from>
    <xdr:ext cx="534377" cy="259045"/>
    <xdr:sp macro="" textlink="">
      <xdr:nvSpPr>
        <xdr:cNvPr id="119" name="総務費平均値テキスト"/>
        <xdr:cNvSpPr txBox="1"/>
      </xdr:nvSpPr>
      <xdr:spPr>
        <a:xfrm>
          <a:off x="4686300" y="993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115622</xdr:rowOff>
    </xdr:from>
    <xdr:to>
      <xdr:col>5</xdr:col>
      <xdr:colOff>358775</xdr:colOff>
      <xdr:row>58</xdr:row>
      <xdr:rowOff>71955</xdr:rowOff>
    </xdr:to>
    <xdr:cxnSp macro="">
      <xdr:nvCxnSpPr>
        <xdr:cNvPr id="121" name="直線コネクタ 120"/>
        <xdr:cNvCxnSpPr/>
      </xdr:nvCxnSpPr>
      <xdr:spPr>
        <a:xfrm flipV="1">
          <a:off x="2908300" y="9888272"/>
          <a:ext cx="889000" cy="12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86930</xdr:rowOff>
    </xdr:from>
    <xdr:ext cx="534377" cy="259045"/>
    <xdr:sp macro="" textlink="">
      <xdr:nvSpPr>
        <xdr:cNvPr id="123" name="テキスト ボックス 122"/>
        <xdr:cNvSpPr txBox="1"/>
      </xdr:nvSpPr>
      <xdr:spPr>
        <a:xfrm>
          <a:off x="3530111" y="1003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71955</xdr:rowOff>
    </xdr:from>
    <xdr:to>
      <xdr:col>4</xdr:col>
      <xdr:colOff>155575</xdr:colOff>
      <xdr:row>58</xdr:row>
      <xdr:rowOff>89299</xdr:rowOff>
    </xdr:to>
    <xdr:cxnSp macro="">
      <xdr:nvCxnSpPr>
        <xdr:cNvPr id="124" name="直線コネクタ 123"/>
        <xdr:cNvCxnSpPr/>
      </xdr:nvCxnSpPr>
      <xdr:spPr>
        <a:xfrm flipV="1">
          <a:off x="2019300" y="10016055"/>
          <a:ext cx="889000" cy="1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124802</xdr:rowOff>
    </xdr:from>
    <xdr:ext cx="534377" cy="259045"/>
    <xdr:sp macro="" textlink="">
      <xdr:nvSpPr>
        <xdr:cNvPr id="126" name="テキスト ボックス 125"/>
        <xdr:cNvSpPr txBox="1"/>
      </xdr:nvSpPr>
      <xdr:spPr>
        <a:xfrm>
          <a:off x="2641111" y="97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66592</xdr:rowOff>
    </xdr:from>
    <xdr:to>
      <xdr:col>2</xdr:col>
      <xdr:colOff>638175</xdr:colOff>
      <xdr:row>58</xdr:row>
      <xdr:rowOff>89299</xdr:rowOff>
    </xdr:to>
    <xdr:cxnSp macro="">
      <xdr:nvCxnSpPr>
        <xdr:cNvPr id="127" name="直線コネクタ 126"/>
        <xdr:cNvCxnSpPr/>
      </xdr:nvCxnSpPr>
      <xdr:spPr>
        <a:xfrm>
          <a:off x="1130300" y="10010692"/>
          <a:ext cx="889000" cy="2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73035</xdr:rowOff>
    </xdr:from>
    <xdr:ext cx="599010" cy="259045"/>
    <xdr:sp macro="" textlink="">
      <xdr:nvSpPr>
        <xdr:cNvPr id="129" name="テキスト ボックス 128"/>
        <xdr:cNvSpPr txBox="1"/>
      </xdr:nvSpPr>
      <xdr:spPr>
        <a:xfrm>
          <a:off x="1719794" y="967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132812</xdr:rowOff>
    </xdr:from>
    <xdr:ext cx="534377" cy="259045"/>
    <xdr:sp macro="" textlink="">
      <xdr:nvSpPr>
        <xdr:cNvPr id="131" name="テキスト ボックス 130"/>
        <xdr:cNvSpPr txBox="1"/>
      </xdr:nvSpPr>
      <xdr:spPr>
        <a:xfrm>
          <a:off x="863111" y="973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147479</xdr:rowOff>
    </xdr:from>
    <xdr:to>
      <xdr:col>6</xdr:col>
      <xdr:colOff>561975</xdr:colOff>
      <xdr:row>57</xdr:row>
      <xdr:rowOff>77629</xdr:rowOff>
    </xdr:to>
    <xdr:sp macro="" textlink="">
      <xdr:nvSpPr>
        <xdr:cNvPr id="137" name="円/楕円 136"/>
        <xdr:cNvSpPr/>
      </xdr:nvSpPr>
      <xdr:spPr>
        <a:xfrm>
          <a:off x="4584700" y="974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170356</xdr:rowOff>
    </xdr:from>
    <xdr:ext cx="599010" cy="259045"/>
    <xdr:sp macro="" textlink="">
      <xdr:nvSpPr>
        <xdr:cNvPr id="138" name="総務費該当値テキスト"/>
        <xdr:cNvSpPr txBox="1"/>
      </xdr:nvSpPr>
      <xdr:spPr>
        <a:xfrm>
          <a:off x="4686300" y="9600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189,250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64822</xdr:rowOff>
    </xdr:from>
    <xdr:to>
      <xdr:col>5</xdr:col>
      <xdr:colOff>409575</xdr:colOff>
      <xdr:row>57</xdr:row>
      <xdr:rowOff>166422</xdr:rowOff>
    </xdr:to>
    <xdr:sp macro="" textlink="">
      <xdr:nvSpPr>
        <xdr:cNvPr id="139" name="円/楕円 138"/>
        <xdr:cNvSpPr/>
      </xdr:nvSpPr>
      <xdr:spPr>
        <a:xfrm>
          <a:off x="3746500" y="983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11499</xdr:rowOff>
    </xdr:from>
    <xdr:ext cx="599010" cy="259045"/>
    <xdr:sp macro="" textlink="">
      <xdr:nvSpPr>
        <xdr:cNvPr id="140" name="テキスト ボックス 139"/>
        <xdr:cNvSpPr txBox="1"/>
      </xdr:nvSpPr>
      <xdr:spPr>
        <a:xfrm>
          <a:off x="3497794" y="9612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142,639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21155</xdr:rowOff>
    </xdr:from>
    <xdr:to>
      <xdr:col>4</xdr:col>
      <xdr:colOff>206375</xdr:colOff>
      <xdr:row>58</xdr:row>
      <xdr:rowOff>122755</xdr:rowOff>
    </xdr:to>
    <xdr:sp macro="" textlink="">
      <xdr:nvSpPr>
        <xdr:cNvPr id="141" name="円/楕円 140"/>
        <xdr:cNvSpPr/>
      </xdr:nvSpPr>
      <xdr:spPr>
        <a:xfrm>
          <a:off x="2857500" y="996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113882</xdr:rowOff>
    </xdr:from>
    <xdr:ext cx="534377" cy="259045"/>
    <xdr:sp macro="" textlink="">
      <xdr:nvSpPr>
        <xdr:cNvPr id="142" name="テキスト ボックス 141"/>
        <xdr:cNvSpPr txBox="1"/>
      </xdr:nvSpPr>
      <xdr:spPr>
        <a:xfrm>
          <a:off x="2641111" y="1005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75,562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38499</xdr:rowOff>
    </xdr:from>
    <xdr:to>
      <xdr:col>3</xdr:col>
      <xdr:colOff>3175</xdr:colOff>
      <xdr:row>58</xdr:row>
      <xdr:rowOff>140099</xdr:rowOff>
    </xdr:to>
    <xdr:sp macro="" textlink="">
      <xdr:nvSpPr>
        <xdr:cNvPr id="143" name="円/楕円 142"/>
        <xdr:cNvSpPr/>
      </xdr:nvSpPr>
      <xdr:spPr>
        <a:xfrm>
          <a:off x="1968500" y="998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131226</xdr:rowOff>
    </xdr:from>
    <xdr:ext cx="534377" cy="259045"/>
    <xdr:sp macro="" textlink="">
      <xdr:nvSpPr>
        <xdr:cNvPr id="144" name="テキスト ボックス 143"/>
        <xdr:cNvSpPr txBox="1"/>
      </xdr:nvSpPr>
      <xdr:spPr>
        <a:xfrm>
          <a:off x="1752111" y="1007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66,457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15792</xdr:rowOff>
    </xdr:from>
    <xdr:to>
      <xdr:col>1</xdr:col>
      <xdr:colOff>485775</xdr:colOff>
      <xdr:row>58</xdr:row>
      <xdr:rowOff>117392</xdr:rowOff>
    </xdr:to>
    <xdr:sp macro="" textlink="">
      <xdr:nvSpPr>
        <xdr:cNvPr id="145" name="円/楕円 144"/>
        <xdr:cNvSpPr/>
      </xdr:nvSpPr>
      <xdr:spPr>
        <a:xfrm>
          <a:off x="1079500" y="995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108519</xdr:rowOff>
    </xdr:from>
    <xdr:ext cx="534377" cy="259045"/>
    <xdr:sp macro="" textlink="">
      <xdr:nvSpPr>
        <xdr:cNvPr id="146" name="テキスト ボックス 145"/>
        <xdr:cNvSpPr txBox="1"/>
      </xdr:nvSpPr>
      <xdr:spPr>
        <a:xfrm>
          <a:off x="863111" y="1005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78,377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178,406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47734</xdr:rowOff>
    </xdr:from>
    <xdr:to>
      <xdr:col>6</xdr:col>
      <xdr:colOff>511175</xdr:colOff>
      <xdr:row>75</xdr:row>
      <xdr:rowOff>72217</xdr:rowOff>
    </xdr:to>
    <xdr:cxnSp macro="">
      <xdr:nvCxnSpPr>
        <xdr:cNvPr id="176" name="直線コネクタ 175"/>
        <xdr:cNvCxnSpPr/>
      </xdr:nvCxnSpPr>
      <xdr:spPr>
        <a:xfrm flipV="1">
          <a:off x="3797300" y="12906484"/>
          <a:ext cx="838200" cy="2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136273</xdr:rowOff>
    </xdr:from>
    <xdr:ext cx="599010" cy="259045"/>
    <xdr:sp macro="" textlink="">
      <xdr:nvSpPr>
        <xdr:cNvPr id="177" name="民生費平均値テキスト"/>
        <xdr:cNvSpPr txBox="1"/>
      </xdr:nvSpPr>
      <xdr:spPr>
        <a:xfrm>
          <a:off x="4686300" y="129950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72217</xdr:rowOff>
    </xdr:from>
    <xdr:to>
      <xdr:col>5</xdr:col>
      <xdr:colOff>358775</xdr:colOff>
      <xdr:row>75</xdr:row>
      <xdr:rowOff>136583</xdr:rowOff>
    </xdr:to>
    <xdr:cxnSp macro="">
      <xdr:nvCxnSpPr>
        <xdr:cNvPr id="179" name="直線コネクタ 178"/>
        <xdr:cNvCxnSpPr/>
      </xdr:nvCxnSpPr>
      <xdr:spPr>
        <a:xfrm flipV="1">
          <a:off x="2908300" y="12930967"/>
          <a:ext cx="889000" cy="6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136166</xdr:rowOff>
    </xdr:from>
    <xdr:ext cx="599010" cy="259045"/>
    <xdr:sp macro="" textlink="">
      <xdr:nvSpPr>
        <xdr:cNvPr id="181" name="テキスト ボックス 180"/>
        <xdr:cNvSpPr txBox="1"/>
      </xdr:nvSpPr>
      <xdr:spPr>
        <a:xfrm>
          <a:off x="3497794"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136583</xdr:rowOff>
    </xdr:from>
    <xdr:to>
      <xdr:col>4</xdr:col>
      <xdr:colOff>155575</xdr:colOff>
      <xdr:row>76</xdr:row>
      <xdr:rowOff>52603</xdr:rowOff>
    </xdr:to>
    <xdr:cxnSp macro="">
      <xdr:nvCxnSpPr>
        <xdr:cNvPr id="182" name="直線コネクタ 181"/>
        <xdr:cNvCxnSpPr/>
      </xdr:nvCxnSpPr>
      <xdr:spPr>
        <a:xfrm flipV="1">
          <a:off x="2019300" y="12995333"/>
          <a:ext cx="889000" cy="8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163270</xdr:rowOff>
    </xdr:from>
    <xdr:ext cx="599010" cy="259045"/>
    <xdr:sp macro="" textlink="">
      <xdr:nvSpPr>
        <xdr:cNvPr id="184" name="テキスト ボックス 183"/>
        <xdr:cNvSpPr txBox="1"/>
      </xdr:nvSpPr>
      <xdr:spPr>
        <a:xfrm>
          <a:off x="2608794" y="131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52603</xdr:rowOff>
    </xdr:from>
    <xdr:to>
      <xdr:col>2</xdr:col>
      <xdr:colOff>638175</xdr:colOff>
      <xdr:row>76</xdr:row>
      <xdr:rowOff>63973</xdr:rowOff>
    </xdr:to>
    <xdr:cxnSp macro="">
      <xdr:nvCxnSpPr>
        <xdr:cNvPr id="185" name="直線コネクタ 184"/>
        <xdr:cNvCxnSpPr/>
      </xdr:nvCxnSpPr>
      <xdr:spPr>
        <a:xfrm flipV="1">
          <a:off x="1130300" y="13082803"/>
          <a:ext cx="889000" cy="1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11975</xdr:rowOff>
    </xdr:from>
    <xdr:ext cx="599010" cy="259045"/>
    <xdr:sp macro="" textlink="">
      <xdr:nvSpPr>
        <xdr:cNvPr id="187" name="テキスト ボックス 186"/>
        <xdr:cNvSpPr txBox="1"/>
      </xdr:nvSpPr>
      <xdr:spPr>
        <a:xfrm>
          <a:off x="1719794" y="13213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168803</xdr:rowOff>
    </xdr:from>
    <xdr:ext cx="599010" cy="259045"/>
    <xdr:sp macro="" textlink="">
      <xdr:nvSpPr>
        <xdr:cNvPr id="189" name="テキスト ボックス 188"/>
        <xdr:cNvSpPr txBox="1"/>
      </xdr:nvSpPr>
      <xdr:spPr>
        <a:xfrm>
          <a:off x="830794" y="13199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168384</xdr:rowOff>
    </xdr:from>
    <xdr:to>
      <xdr:col>6</xdr:col>
      <xdr:colOff>561975</xdr:colOff>
      <xdr:row>75</xdr:row>
      <xdr:rowOff>98534</xdr:rowOff>
    </xdr:to>
    <xdr:sp macro="" textlink="">
      <xdr:nvSpPr>
        <xdr:cNvPr id="195" name="円/楕円 194"/>
        <xdr:cNvSpPr/>
      </xdr:nvSpPr>
      <xdr:spPr>
        <a:xfrm>
          <a:off x="4584700" y="1285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19811</xdr:rowOff>
    </xdr:from>
    <xdr:ext cx="599010" cy="259045"/>
    <xdr:sp macro="" textlink="">
      <xdr:nvSpPr>
        <xdr:cNvPr id="196" name="民生費該当値テキスト"/>
        <xdr:cNvSpPr txBox="1"/>
      </xdr:nvSpPr>
      <xdr:spPr>
        <a:xfrm>
          <a:off x="4686300" y="1270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189,569</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21417</xdr:rowOff>
    </xdr:from>
    <xdr:to>
      <xdr:col>5</xdr:col>
      <xdr:colOff>409575</xdr:colOff>
      <xdr:row>75</xdr:row>
      <xdr:rowOff>123017</xdr:rowOff>
    </xdr:to>
    <xdr:sp macro="" textlink="">
      <xdr:nvSpPr>
        <xdr:cNvPr id="197" name="円/楕円 196"/>
        <xdr:cNvSpPr/>
      </xdr:nvSpPr>
      <xdr:spPr>
        <a:xfrm>
          <a:off x="3746500" y="1288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139544</xdr:rowOff>
    </xdr:from>
    <xdr:ext cx="599010" cy="259045"/>
    <xdr:sp macro="" textlink="">
      <xdr:nvSpPr>
        <xdr:cNvPr id="198" name="テキスト ボックス 197"/>
        <xdr:cNvSpPr txBox="1"/>
      </xdr:nvSpPr>
      <xdr:spPr>
        <a:xfrm>
          <a:off x="3497794" y="12655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186,356</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85783</xdr:rowOff>
    </xdr:from>
    <xdr:to>
      <xdr:col>4</xdr:col>
      <xdr:colOff>206375</xdr:colOff>
      <xdr:row>76</xdr:row>
      <xdr:rowOff>15934</xdr:rowOff>
    </xdr:to>
    <xdr:sp macro="" textlink="">
      <xdr:nvSpPr>
        <xdr:cNvPr id="199" name="円/楕円 198"/>
        <xdr:cNvSpPr/>
      </xdr:nvSpPr>
      <xdr:spPr>
        <a:xfrm>
          <a:off x="2857500" y="129445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32460</xdr:rowOff>
    </xdr:from>
    <xdr:ext cx="599010" cy="259045"/>
    <xdr:sp macro="" textlink="">
      <xdr:nvSpPr>
        <xdr:cNvPr id="200" name="テキスト ボックス 199"/>
        <xdr:cNvSpPr txBox="1"/>
      </xdr:nvSpPr>
      <xdr:spPr>
        <a:xfrm>
          <a:off x="2608794" y="12719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177,909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1803</xdr:rowOff>
    </xdr:from>
    <xdr:to>
      <xdr:col>3</xdr:col>
      <xdr:colOff>3175</xdr:colOff>
      <xdr:row>76</xdr:row>
      <xdr:rowOff>103403</xdr:rowOff>
    </xdr:to>
    <xdr:sp macro="" textlink="">
      <xdr:nvSpPr>
        <xdr:cNvPr id="201" name="円/楕円 200"/>
        <xdr:cNvSpPr/>
      </xdr:nvSpPr>
      <xdr:spPr>
        <a:xfrm>
          <a:off x="1968500" y="1303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119931</xdr:rowOff>
    </xdr:from>
    <xdr:ext cx="599010" cy="259045"/>
    <xdr:sp macro="" textlink="">
      <xdr:nvSpPr>
        <xdr:cNvPr id="202" name="テキスト ボックス 201"/>
        <xdr:cNvSpPr txBox="1"/>
      </xdr:nvSpPr>
      <xdr:spPr>
        <a:xfrm>
          <a:off x="1719794" y="12807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166,430</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13173</xdr:rowOff>
    </xdr:from>
    <xdr:to>
      <xdr:col>1</xdr:col>
      <xdr:colOff>485775</xdr:colOff>
      <xdr:row>76</xdr:row>
      <xdr:rowOff>114773</xdr:rowOff>
    </xdr:to>
    <xdr:sp macro="" textlink="">
      <xdr:nvSpPr>
        <xdr:cNvPr id="203" name="円/楕円 202"/>
        <xdr:cNvSpPr/>
      </xdr:nvSpPr>
      <xdr:spPr>
        <a:xfrm>
          <a:off x="1079500" y="1304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131299</xdr:rowOff>
    </xdr:from>
    <xdr:ext cx="599010" cy="259045"/>
    <xdr:sp macro="" textlink="">
      <xdr:nvSpPr>
        <xdr:cNvPr id="204" name="テキスト ボックス 203"/>
        <xdr:cNvSpPr txBox="1"/>
      </xdr:nvSpPr>
      <xdr:spPr>
        <a:xfrm>
          <a:off x="830794" y="12818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164,938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86382</xdr:rowOff>
    </xdr:from>
    <xdr:to>
      <xdr:col>6</xdr:col>
      <xdr:colOff>511175</xdr:colOff>
      <xdr:row>94</xdr:row>
      <xdr:rowOff>152665</xdr:rowOff>
    </xdr:to>
    <xdr:cxnSp macro="">
      <xdr:nvCxnSpPr>
        <xdr:cNvPr id="235" name="直線コネクタ 234"/>
        <xdr:cNvCxnSpPr/>
      </xdr:nvCxnSpPr>
      <xdr:spPr>
        <a:xfrm flipV="1">
          <a:off x="3797300" y="16202682"/>
          <a:ext cx="838200" cy="6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154064</xdr:rowOff>
    </xdr:from>
    <xdr:ext cx="534377" cy="259045"/>
    <xdr:sp macro="" textlink="">
      <xdr:nvSpPr>
        <xdr:cNvPr id="236" name="衛生費平均値テキスト"/>
        <xdr:cNvSpPr txBox="1"/>
      </xdr:nvSpPr>
      <xdr:spPr>
        <a:xfrm>
          <a:off x="4686300" y="1644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117450</xdr:rowOff>
    </xdr:from>
    <xdr:to>
      <xdr:col>5</xdr:col>
      <xdr:colOff>358775</xdr:colOff>
      <xdr:row>94</xdr:row>
      <xdr:rowOff>152665</xdr:rowOff>
    </xdr:to>
    <xdr:cxnSp macro="">
      <xdr:nvCxnSpPr>
        <xdr:cNvPr id="238" name="直線コネクタ 237"/>
        <xdr:cNvCxnSpPr/>
      </xdr:nvCxnSpPr>
      <xdr:spPr>
        <a:xfrm>
          <a:off x="2908300" y="16233750"/>
          <a:ext cx="889000" cy="3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109292</xdr:rowOff>
    </xdr:from>
    <xdr:ext cx="534377" cy="259045"/>
    <xdr:sp macro="" textlink="">
      <xdr:nvSpPr>
        <xdr:cNvPr id="240" name="テキスト ボックス 239"/>
        <xdr:cNvSpPr txBox="1"/>
      </xdr:nvSpPr>
      <xdr:spPr>
        <a:xfrm>
          <a:off x="3530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104071</xdr:rowOff>
    </xdr:from>
    <xdr:to>
      <xdr:col>4</xdr:col>
      <xdr:colOff>155575</xdr:colOff>
      <xdr:row>94</xdr:row>
      <xdr:rowOff>117450</xdr:rowOff>
    </xdr:to>
    <xdr:cxnSp macro="">
      <xdr:nvCxnSpPr>
        <xdr:cNvPr id="241" name="直線コネクタ 240"/>
        <xdr:cNvCxnSpPr/>
      </xdr:nvCxnSpPr>
      <xdr:spPr>
        <a:xfrm>
          <a:off x="2019300" y="16220371"/>
          <a:ext cx="889000" cy="1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146161</xdr:rowOff>
    </xdr:from>
    <xdr:ext cx="534377" cy="259045"/>
    <xdr:sp macro="" textlink="">
      <xdr:nvSpPr>
        <xdr:cNvPr id="243" name="テキスト ボックス 242"/>
        <xdr:cNvSpPr txBox="1"/>
      </xdr:nvSpPr>
      <xdr:spPr>
        <a:xfrm>
          <a:off x="2641111" y="1660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104071</xdr:rowOff>
    </xdr:from>
    <xdr:to>
      <xdr:col>2</xdr:col>
      <xdr:colOff>638175</xdr:colOff>
      <xdr:row>94</xdr:row>
      <xdr:rowOff>111420</xdr:rowOff>
    </xdr:to>
    <xdr:cxnSp macro="">
      <xdr:nvCxnSpPr>
        <xdr:cNvPr id="244" name="直線コネクタ 243"/>
        <xdr:cNvCxnSpPr/>
      </xdr:nvCxnSpPr>
      <xdr:spPr>
        <a:xfrm flipV="1">
          <a:off x="1130300" y="16220371"/>
          <a:ext cx="889000" cy="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151778</xdr:rowOff>
    </xdr:from>
    <xdr:ext cx="534377" cy="259045"/>
    <xdr:sp macro="" textlink="">
      <xdr:nvSpPr>
        <xdr:cNvPr id="246" name="テキスト ボックス 245"/>
        <xdr:cNvSpPr txBox="1"/>
      </xdr:nvSpPr>
      <xdr:spPr>
        <a:xfrm>
          <a:off x="1752111" y="166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150570</xdr:rowOff>
    </xdr:from>
    <xdr:ext cx="534377" cy="259045"/>
    <xdr:sp macro="" textlink="">
      <xdr:nvSpPr>
        <xdr:cNvPr id="248" name="テキスト ボックス 247"/>
        <xdr:cNvSpPr txBox="1"/>
      </xdr:nvSpPr>
      <xdr:spPr>
        <a:xfrm>
          <a:off x="863111" y="1660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35582</xdr:rowOff>
    </xdr:from>
    <xdr:to>
      <xdr:col>6</xdr:col>
      <xdr:colOff>561975</xdr:colOff>
      <xdr:row>94</xdr:row>
      <xdr:rowOff>137182</xdr:rowOff>
    </xdr:to>
    <xdr:sp macro="" textlink="">
      <xdr:nvSpPr>
        <xdr:cNvPr id="254" name="円/楕円 253"/>
        <xdr:cNvSpPr/>
      </xdr:nvSpPr>
      <xdr:spPr>
        <a:xfrm>
          <a:off x="4584700" y="1615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58459</xdr:rowOff>
    </xdr:from>
    <xdr:ext cx="534377" cy="259045"/>
    <xdr:sp macro="" textlink="">
      <xdr:nvSpPr>
        <xdr:cNvPr id="255" name="衛生費該当値テキスト"/>
        <xdr:cNvSpPr txBox="1"/>
      </xdr:nvSpPr>
      <xdr:spPr>
        <a:xfrm>
          <a:off x="4686300" y="1600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79,898</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101865</xdr:rowOff>
    </xdr:from>
    <xdr:to>
      <xdr:col>5</xdr:col>
      <xdr:colOff>409575</xdr:colOff>
      <xdr:row>95</xdr:row>
      <xdr:rowOff>32015</xdr:rowOff>
    </xdr:to>
    <xdr:sp macro="" textlink="">
      <xdr:nvSpPr>
        <xdr:cNvPr id="256" name="円/楕円 255"/>
        <xdr:cNvSpPr/>
      </xdr:nvSpPr>
      <xdr:spPr>
        <a:xfrm>
          <a:off x="3746500" y="162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48542</xdr:rowOff>
    </xdr:from>
    <xdr:ext cx="534377" cy="259045"/>
    <xdr:sp macro="" textlink="">
      <xdr:nvSpPr>
        <xdr:cNvPr id="257" name="テキスト ボックス 256"/>
        <xdr:cNvSpPr txBox="1"/>
      </xdr:nvSpPr>
      <xdr:spPr>
        <a:xfrm>
          <a:off x="3530111" y="1599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73,809</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66650</xdr:rowOff>
    </xdr:from>
    <xdr:to>
      <xdr:col>4</xdr:col>
      <xdr:colOff>206375</xdr:colOff>
      <xdr:row>94</xdr:row>
      <xdr:rowOff>168250</xdr:rowOff>
    </xdr:to>
    <xdr:sp macro="" textlink="">
      <xdr:nvSpPr>
        <xdr:cNvPr id="258" name="円/楕円 257"/>
        <xdr:cNvSpPr/>
      </xdr:nvSpPr>
      <xdr:spPr>
        <a:xfrm>
          <a:off x="2857500" y="1618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13327</xdr:rowOff>
    </xdr:from>
    <xdr:ext cx="534377" cy="259045"/>
    <xdr:sp macro="" textlink="">
      <xdr:nvSpPr>
        <xdr:cNvPr id="259" name="テキスト ボックス 258"/>
        <xdr:cNvSpPr txBox="1"/>
      </xdr:nvSpPr>
      <xdr:spPr>
        <a:xfrm>
          <a:off x="2641111" y="1595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77,044</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53271</xdr:rowOff>
    </xdr:from>
    <xdr:to>
      <xdr:col>3</xdr:col>
      <xdr:colOff>3175</xdr:colOff>
      <xdr:row>94</xdr:row>
      <xdr:rowOff>154871</xdr:rowOff>
    </xdr:to>
    <xdr:sp macro="" textlink="">
      <xdr:nvSpPr>
        <xdr:cNvPr id="260" name="円/楕円 259"/>
        <xdr:cNvSpPr/>
      </xdr:nvSpPr>
      <xdr:spPr>
        <a:xfrm>
          <a:off x="1968500" y="1616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171398</xdr:rowOff>
    </xdr:from>
    <xdr:ext cx="534377" cy="259045"/>
    <xdr:sp macro="" textlink="">
      <xdr:nvSpPr>
        <xdr:cNvPr id="261" name="テキスト ボックス 260"/>
        <xdr:cNvSpPr txBox="1"/>
      </xdr:nvSpPr>
      <xdr:spPr>
        <a:xfrm>
          <a:off x="1752111" y="1594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78,273</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60620</xdr:rowOff>
    </xdr:from>
    <xdr:to>
      <xdr:col>1</xdr:col>
      <xdr:colOff>485775</xdr:colOff>
      <xdr:row>94</xdr:row>
      <xdr:rowOff>162220</xdr:rowOff>
    </xdr:to>
    <xdr:sp macro="" textlink="">
      <xdr:nvSpPr>
        <xdr:cNvPr id="262" name="円/楕円 261"/>
        <xdr:cNvSpPr/>
      </xdr:nvSpPr>
      <xdr:spPr>
        <a:xfrm>
          <a:off x="1079500" y="1617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7297</xdr:rowOff>
    </xdr:from>
    <xdr:ext cx="534377" cy="259045"/>
    <xdr:sp macro="" textlink="">
      <xdr:nvSpPr>
        <xdr:cNvPr id="263" name="テキスト ボックス 262"/>
        <xdr:cNvSpPr txBox="1"/>
      </xdr:nvSpPr>
      <xdr:spPr>
        <a:xfrm>
          <a:off x="863111" y="1595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77,598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90"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156083</xdr:rowOff>
    </xdr:from>
    <xdr:to>
      <xdr:col>15</xdr:col>
      <xdr:colOff>180975</xdr:colOff>
      <xdr:row>38</xdr:row>
      <xdr:rowOff>159766</xdr:rowOff>
    </xdr:to>
    <xdr:cxnSp macro="">
      <xdr:nvCxnSpPr>
        <xdr:cNvPr id="292" name="直線コネクタ 291"/>
        <xdr:cNvCxnSpPr/>
      </xdr:nvCxnSpPr>
      <xdr:spPr>
        <a:xfrm flipV="1">
          <a:off x="9639300" y="6671183"/>
          <a:ext cx="838200"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77614</xdr:rowOff>
    </xdr:from>
    <xdr:ext cx="378565" cy="259045"/>
    <xdr:sp macro="" textlink="">
      <xdr:nvSpPr>
        <xdr:cNvPr id="293" name="労働費平均値テキスト"/>
        <xdr:cNvSpPr txBox="1"/>
      </xdr:nvSpPr>
      <xdr:spPr>
        <a:xfrm>
          <a:off x="10528300" y="6421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147193</xdr:rowOff>
    </xdr:from>
    <xdr:to>
      <xdr:col>14</xdr:col>
      <xdr:colOff>28575</xdr:colOff>
      <xdr:row>38</xdr:row>
      <xdr:rowOff>159766</xdr:rowOff>
    </xdr:to>
    <xdr:cxnSp macro="">
      <xdr:nvCxnSpPr>
        <xdr:cNvPr id="295" name="直線コネクタ 294"/>
        <xdr:cNvCxnSpPr/>
      </xdr:nvCxnSpPr>
      <xdr:spPr>
        <a:xfrm>
          <a:off x="8750300" y="6490843"/>
          <a:ext cx="889000" cy="18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117348</xdr:rowOff>
    </xdr:from>
    <xdr:to>
      <xdr:col>14</xdr:col>
      <xdr:colOff>79375</xdr:colOff>
      <xdr:row>38</xdr:row>
      <xdr:rowOff>47498</xdr:rowOff>
    </xdr:to>
    <xdr:sp macro="" textlink="">
      <xdr:nvSpPr>
        <xdr:cNvPr id="296" name="フローチャート : 判断 295"/>
        <xdr:cNvSpPr/>
      </xdr:nvSpPr>
      <xdr:spPr>
        <a:xfrm>
          <a:off x="9588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64025</xdr:rowOff>
    </xdr:from>
    <xdr:ext cx="469744" cy="259045"/>
    <xdr:sp macro="" textlink="">
      <xdr:nvSpPr>
        <xdr:cNvPr id="297" name="テキスト ボックス 296"/>
        <xdr:cNvSpPr txBox="1"/>
      </xdr:nvSpPr>
      <xdr:spPr>
        <a:xfrm>
          <a:off x="9404427" y="623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121412</xdr:rowOff>
    </xdr:from>
    <xdr:to>
      <xdr:col>12</xdr:col>
      <xdr:colOff>511175</xdr:colOff>
      <xdr:row>37</xdr:row>
      <xdr:rowOff>147193</xdr:rowOff>
    </xdr:to>
    <xdr:cxnSp macro="">
      <xdr:nvCxnSpPr>
        <xdr:cNvPr id="298" name="直線コネクタ 297"/>
        <xdr:cNvCxnSpPr/>
      </xdr:nvCxnSpPr>
      <xdr:spPr>
        <a:xfrm>
          <a:off x="7861300" y="6293612"/>
          <a:ext cx="889000" cy="19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34798</xdr:rowOff>
    </xdr:from>
    <xdr:to>
      <xdr:col>12</xdr:col>
      <xdr:colOff>561975</xdr:colOff>
      <xdr:row>37</xdr:row>
      <xdr:rowOff>136398</xdr:rowOff>
    </xdr:to>
    <xdr:sp macro="" textlink="">
      <xdr:nvSpPr>
        <xdr:cNvPr id="299" name="フローチャート : 判断 298"/>
        <xdr:cNvSpPr/>
      </xdr:nvSpPr>
      <xdr:spPr>
        <a:xfrm>
          <a:off x="8699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152925</xdr:rowOff>
    </xdr:from>
    <xdr:ext cx="469744" cy="259045"/>
    <xdr:sp macro="" textlink="">
      <xdr:nvSpPr>
        <xdr:cNvPr id="300" name="テキスト ボックス 299"/>
        <xdr:cNvSpPr txBox="1"/>
      </xdr:nvSpPr>
      <xdr:spPr>
        <a:xfrm>
          <a:off x="8515427" y="615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133858</xdr:rowOff>
    </xdr:from>
    <xdr:to>
      <xdr:col>11</xdr:col>
      <xdr:colOff>307975</xdr:colOff>
      <xdr:row>36</xdr:row>
      <xdr:rowOff>121412</xdr:rowOff>
    </xdr:to>
    <xdr:cxnSp macro="">
      <xdr:nvCxnSpPr>
        <xdr:cNvPr id="301" name="直線コネクタ 300"/>
        <xdr:cNvCxnSpPr/>
      </xdr:nvCxnSpPr>
      <xdr:spPr>
        <a:xfrm>
          <a:off x="6972300" y="5791708"/>
          <a:ext cx="889000" cy="50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151638</xdr:rowOff>
    </xdr:from>
    <xdr:to>
      <xdr:col>11</xdr:col>
      <xdr:colOff>358775</xdr:colOff>
      <xdr:row>37</xdr:row>
      <xdr:rowOff>81788</xdr:rowOff>
    </xdr:to>
    <xdr:sp macro="" textlink="">
      <xdr:nvSpPr>
        <xdr:cNvPr id="302" name="フローチャート : 判断 301"/>
        <xdr:cNvSpPr/>
      </xdr:nvSpPr>
      <xdr:spPr>
        <a:xfrm>
          <a:off x="7810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72915</xdr:rowOff>
    </xdr:from>
    <xdr:ext cx="469744" cy="259045"/>
    <xdr:sp macro="" textlink="">
      <xdr:nvSpPr>
        <xdr:cNvPr id="303" name="テキスト ボックス 302"/>
        <xdr:cNvSpPr txBox="1"/>
      </xdr:nvSpPr>
      <xdr:spPr>
        <a:xfrm>
          <a:off x="7626427" y="641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127889</xdr:rowOff>
    </xdr:from>
    <xdr:to>
      <xdr:col>10</xdr:col>
      <xdr:colOff>155575</xdr:colOff>
      <xdr:row>36</xdr:row>
      <xdr:rowOff>58039</xdr:rowOff>
    </xdr:to>
    <xdr:sp macro="" textlink="">
      <xdr:nvSpPr>
        <xdr:cNvPr id="304" name="フローチャート : 判断 303"/>
        <xdr:cNvSpPr/>
      </xdr:nvSpPr>
      <xdr:spPr>
        <a:xfrm>
          <a:off x="6921500" y="61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49166</xdr:rowOff>
    </xdr:from>
    <xdr:ext cx="469744" cy="259045"/>
    <xdr:sp macro="" textlink="">
      <xdr:nvSpPr>
        <xdr:cNvPr id="305" name="テキスト ボックス 304"/>
        <xdr:cNvSpPr txBox="1"/>
      </xdr:nvSpPr>
      <xdr:spPr>
        <a:xfrm>
          <a:off x="6737427" y="62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105283</xdr:rowOff>
    </xdr:from>
    <xdr:to>
      <xdr:col>15</xdr:col>
      <xdr:colOff>231775</xdr:colOff>
      <xdr:row>39</xdr:row>
      <xdr:rowOff>35433</xdr:rowOff>
    </xdr:to>
    <xdr:sp macro="" textlink="">
      <xdr:nvSpPr>
        <xdr:cNvPr id="311" name="円/楕円 310"/>
        <xdr:cNvSpPr/>
      </xdr:nvSpPr>
      <xdr:spPr>
        <a:xfrm>
          <a:off x="10426700" y="662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33164</xdr:rowOff>
    </xdr:from>
    <xdr:ext cx="378565" cy="259045"/>
    <xdr:sp macro="" textlink="">
      <xdr:nvSpPr>
        <xdr:cNvPr id="312" name="労働費該当値テキスト"/>
        <xdr:cNvSpPr txBox="1"/>
      </xdr:nvSpPr>
      <xdr:spPr>
        <a:xfrm>
          <a:off x="10528300" y="6548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108966</xdr:rowOff>
    </xdr:from>
    <xdr:to>
      <xdr:col>14</xdr:col>
      <xdr:colOff>79375</xdr:colOff>
      <xdr:row>39</xdr:row>
      <xdr:rowOff>39116</xdr:rowOff>
    </xdr:to>
    <xdr:sp macro="" textlink="">
      <xdr:nvSpPr>
        <xdr:cNvPr id="313" name="円/楕円 312"/>
        <xdr:cNvSpPr/>
      </xdr:nvSpPr>
      <xdr:spPr>
        <a:xfrm>
          <a:off x="9588500" y="662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30243</xdr:rowOff>
    </xdr:from>
    <xdr:ext cx="378565" cy="259045"/>
    <xdr:sp macro="" textlink="">
      <xdr:nvSpPr>
        <xdr:cNvPr id="314" name="テキスト ボックス 313"/>
        <xdr:cNvSpPr txBox="1"/>
      </xdr:nvSpPr>
      <xdr:spPr>
        <a:xfrm>
          <a:off x="9450017" y="6716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96393</xdr:rowOff>
    </xdr:from>
    <xdr:to>
      <xdr:col>12</xdr:col>
      <xdr:colOff>561975</xdr:colOff>
      <xdr:row>38</xdr:row>
      <xdr:rowOff>26543</xdr:rowOff>
    </xdr:to>
    <xdr:sp macro="" textlink="">
      <xdr:nvSpPr>
        <xdr:cNvPr id="315" name="円/楕円 314"/>
        <xdr:cNvSpPr/>
      </xdr:nvSpPr>
      <xdr:spPr>
        <a:xfrm>
          <a:off x="8699500" y="64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17670</xdr:rowOff>
    </xdr:from>
    <xdr:ext cx="469744" cy="259045"/>
    <xdr:sp macro="" textlink="">
      <xdr:nvSpPr>
        <xdr:cNvPr id="316" name="テキスト ボックス 315"/>
        <xdr:cNvSpPr txBox="1"/>
      </xdr:nvSpPr>
      <xdr:spPr>
        <a:xfrm>
          <a:off x="8515427" y="6532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70612</xdr:rowOff>
    </xdr:from>
    <xdr:to>
      <xdr:col>11</xdr:col>
      <xdr:colOff>358775</xdr:colOff>
      <xdr:row>37</xdr:row>
      <xdr:rowOff>762</xdr:rowOff>
    </xdr:to>
    <xdr:sp macro="" textlink="">
      <xdr:nvSpPr>
        <xdr:cNvPr id="317" name="円/楕円 316"/>
        <xdr:cNvSpPr/>
      </xdr:nvSpPr>
      <xdr:spPr>
        <a:xfrm>
          <a:off x="7810500" y="624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17289</xdr:rowOff>
    </xdr:from>
    <xdr:ext cx="469744" cy="259045"/>
    <xdr:sp macro="" textlink="">
      <xdr:nvSpPr>
        <xdr:cNvPr id="318" name="テキスト ボックス 317"/>
        <xdr:cNvSpPr txBox="1"/>
      </xdr:nvSpPr>
      <xdr:spPr>
        <a:xfrm>
          <a:off x="7626427" y="601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3,444</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83058</xdr:rowOff>
    </xdr:from>
    <xdr:to>
      <xdr:col>10</xdr:col>
      <xdr:colOff>155575</xdr:colOff>
      <xdr:row>34</xdr:row>
      <xdr:rowOff>13208</xdr:rowOff>
    </xdr:to>
    <xdr:sp macro="" textlink="">
      <xdr:nvSpPr>
        <xdr:cNvPr id="319" name="円/楕円 318"/>
        <xdr:cNvSpPr/>
      </xdr:nvSpPr>
      <xdr:spPr>
        <a:xfrm>
          <a:off x="6921500" y="574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29735</xdr:rowOff>
    </xdr:from>
    <xdr:ext cx="469744" cy="259045"/>
    <xdr:sp macro="" textlink="">
      <xdr:nvSpPr>
        <xdr:cNvPr id="320" name="テキスト ボックス 319"/>
        <xdr:cNvSpPr txBox="1"/>
      </xdr:nvSpPr>
      <xdr:spPr>
        <a:xfrm>
          <a:off x="6737427" y="551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131480</xdr:rowOff>
    </xdr:from>
    <xdr:to>
      <xdr:col>15</xdr:col>
      <xdr:colOff>180975</xdr:colOff>
      <xdr:row>55</xdr:row>
      <xdr:rowOff>141666</xdr:rowOff>
    </xdr:to>
    <xdr:cxnSp macro="">
      <xdr:nvCxnSpPr>
        <xdr:cNvPr id="347" name="直線コネクタ 346"/>
        <xdr:cNvCxnSpPr/>
      </xdr:nvCxnSpPr>
      <xdr:spPr>
        <a:xfrm flipV="1">
          <a:off x="9639300" y="9561230"/>
          <a:ext cx="838200" cy="1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114693</xdr:rowOff>
    </xdr:from>
    <xdr:ext cx="534377" cy="259045"/>
    <xdr:sp macro="" textlink="">
      <xdr:nvSpPr>
        <xdr:cNvPr id="348" name="農林水産業費平均値テキスト"/>
        <xdr:cNvSpPr txBox="1"/>
      </xdr:nvSpPr>
      <xdr:spPr>
        <a:xfrm>
          <a:off x="10528300" y="9715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141666</xdr:rowOff>
    </xdr:from>
    <xdr:to>
      <xdr:col>14</xdr:col>
      <xdr:colOff>28575</xdr:colOff>
      <xdr:row>56</xdr:row>
      <xdr:rowOff>1580</xdr:rowOff>
    </xdr:to>
    <xdr:cxnSp macro="">
      <xdr:nvCxnSpPr>
        <xdr:cNvPr id="350" name="直線コネクタ 349"/>
        <xdr:cNvCxnSpPr/>
      </xdr:nvCxnSpPr>
      <xdr:spPr>
        <a:xfrm flipV="1">
          <a:off x="8750300" y="9571416"/>
          <a:ext cx="889000" cy="3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51" name="フローチャート : 判断 350"/>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86492</xdr:rowOff>
    </xdr:from>
    <xdr:ext cx="534377" cy="259045"/>
    <xdr:sp macro="" textlink="">
      <xdr:nvSpPr>
        <xdr:cNvPr id="352" name="テキスト ボックス 351"/>
        <xdr:cNvSpPr txBox="1"/>
      </xdr:nvSpPr>
      <xdr:spPr>
        <a:xfrm>
          <a:off x="9372111" y="985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1580</xdr:rowOff>
    </xdr:from>
    <xdr:to>
      <xdr:col>12</xdr:col>
      <xdr:colOff>511175</xdr:colOff>
      <xdr:row>56</xdr:row>
      <xdr:rowOff>64006</xdr:rowOff>
    </xdr:to>
    <xdr:cxnSp macro="">
      <xdr:nvCxnSpPr>
        <xdr:cNvPr id="353" name="直線コネクタ 352"/>
        <xdr:cNvCxnSpPr/>
      </xdr:nvCxnSpPr>
      <xdr:spPr>
        <a:xfrm flipV="1">
          <a:off x="7861300" y="9602780"/>
          <a:ext cx="889000" cy="6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4" name="フローチャート : 判断 353"/>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88303</xdr:rowOff>
    </xdr:from>
    <xdr:ext cx="534377" cy="259045"/>
    <xdr:sp macro="" textlink="">
      <xdr:nvSpPr>
        <xdr:cNvPr id="355" name="テキスト ボックス 354"/>
        <xdr:cNvSpPr txBox="1"/>
      </xdr:nvSpPr>
      <xdr:spPr>
        <a:xfrm>
          <a:off x="8483111" y="986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31975</xdr:rowOff>
    </xdr:from>
    <xdr:to>
      <xdr:col>11</xdr:col>
      <xdr:colOff>307975</xdr:colOff>
      <xdr:row>56</xdr:row>
      <xdr:rowOff>64006</xdr:rowOff>
    </xdr:to>
    <xdr:cxnSp macro="">
      <xdr:nvCxnSpPr>
        <xdr:cNvPr id="356" name="直線コネクタ 355"/>
        <xdr:cNvCxnSpPr/>
      </xdr:nvCxnSpPr>
      <xdr:spPr>
        <a:xfrm>
          <a:off x="6972300" y="9633175"/>
          <a:ext cx="889000" cy="3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7" name="フローチャート : 判断 356"/>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113888</xdr:rowOff>
    </xdr:from>
    <xdr:ext cx="534377" cy="259045"/>
    <xdr:sp macro="" textlink="">
      <xdr:nvSpPr>
        <xdr:cNvPr id="358" name="テキスト ボックス 357"/>
        <xdr:cNvSpPr txBox="1"/>
      </xdr:nvSpPr>
      <xdr:spPr>
        <a:xfrm>
          <a:off x="7594111" y="988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9" name="フローチャート : 判断 358"/>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130951</xdr:rowOff>
    </xdr:from>
    <xdr:ext cx="534377" cy="259045"/>
    <xdr:sp macro="" textlink="">
      <xdr:nvSpPr>
        <xdr:cNvPr id="360" name="テキスト ボックス 359"/>
        <xdr:cNvSpPr txBox="1"/>
      </xdr:nvSpPr>
      <xdr:spPr>
        <a:xfrm>
          <a:off x="6705111" y="990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80680</xdr:rowOff>
    </xdr:from>
    <xdr:to>
      <xdr:col>15</xdr:col>
      <xdr:colOff>231775</xdr:colOff>
      <xdr:row>56</xdr:row>
      <xdr:rowOff>10830</xdr:rowOff>
    </xdr:to>
    <xdr:sp macro="" textlink="">
      <xdr:nvSpPr>
        <xdr:cNvPr id="366" name="円/楕円 365"/>
        <xdr:cNvSpPr/>
      </xdr:nvSpPr>
      <xdr:spPr>
        <a:xfrm>
          <a:off x="10426700" y="95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103557</xdr:rowOff>
    </xdr:from>
    <xdr:ext cx="534377" cy="259045"/>
    <xdr:sp macro="" textlink="">
      <xdr:nvSpPr>
        <xdr:cNvPr id="367" name="農林水産業費該当値テキスト"/>
        <xdr:cNvSpPr txBox="1"/>
      </xdr:nvSpPr>
      <xdr:spPr>
        <a:xfrm>
          <a:off x="10528300" y="936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57,149</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90866</xdr:rowOff>
    </xdr:from>
    <xdr:to>
      <xdr:col>14</xdr:col>
      <xdr:colOff>79375</xdr:colOff>
      <xdr:row>56</xdr:row>
      <xdr:rowOff>21016</xdr:rowOff>
    </xdr:to>
    <xdr:sp macro="" textlink="">
      <xdr:nvSpPr>
        <xdr:cNvPr id="368" name="円/楕円 367"/>
        <xdr:cNvSpPr/>
      </xdr:nvSpPr>
      <xdr:spPr>
        <a:xfrm>
          <a:off x="9588500" y="952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37543</xdr:rowOff>
    </xdr:from>
    <xdr:ext cx="534377" cy="259045"/>
    <xdr:sp macro="" textlink="">
      <xdr:nvSpPr>
        <xdr:cNvPr id="369" name="テキスト ボックス 368"/>
        <xdr:cNvSpPr txBox="1"/>
      </xdr:nvSpPr>
      <xdr:spPr>
        <a:xfrm>
          <a:off x="9372111" y="929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56,035</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122230</xdr:rowOff>
    </xdr:from>
    <xdr:to>
      <xdr:col>12</xdr:col>
      <xdr:colOff>561975</xdr:colOff>
      <xdr:row>56</xdr:row>
      <xdr:rowOff>52380</xdr:rowOff>
    </xdr:to>
    <xdr:sp macro="" textlink="">
      <xdr:nvSpPr>
        <xdr:cNvPr id="370" name="円/楕円 369"/>
        <xdr:cNvSpPr/>
      </xdr:nvSpPr>
      <xdr:spPr>
        <a:xfrm>
          <a:off x="8699500" y="95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68907</xdr:rowOff>
    </xdr:from>
    <xdr:ext cx="534377" cy="259045"/>
    <xdr:sp macro="" textlink="">
      <xdr:nvSpPr>
        <xdr:cNvPr id="371" name="テキスト ボックス 370"/>
        <xdr:cNvSpPr txBox="1"/>
      </xdr:nvSpPr>
      <xdr:spPr>
        <a:xfrm>
          <a:off x="8483111" y="932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52,605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13206</xdr:rowOff>
    </xdr:from>
    <xdr:to>
      <xdr:col>11</xdr:col>
      <xdr:colOff>358775</xdr:colOff>
      <xdr:row>56</xdr:row>
      <xdr:rowOff>114806</xdr:rowOff>
    </xdr:to>
    <xdr:sp macro="" textlink="">
      <xdr:nvSpPr>
        <xdr:cNvPr id="372" name="円/楕円 371"/>
        <xdr:cNvSpPr/>
      </xdr:nvSpPr>
      <xdr:spPr>
        <a:xfrm>
          <a:off x="7810500" y="961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131333</xdr:rowOff>
    </xdr:from>
    <xdr:ext cx="534377" cy="259045"/>
    <xdr:sp macro="" textlink="">
      <xdr:nvSpPr>
        <xdr:cNvPr id="373" name="テキスト ボックス 372"/>
        <xdr:cNvSpPr txBox="1"/>
      </xdr:nvSpPr>
      <xdr:spPr>
        <a:xfrm>
          <a:off x="7594111" y="938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45,778</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152625</xdr:rowOff>
    </xdr:from>
    <xdr:to>
      <xdr:col>10</xdr:col>
      <xdr:colOff>155575</xdr:colOff>
      <xdr:row>56</xdr:row>
      <xdr:rowOff>82775</xdr:rowOff>
    </xdr:to>
    <xdr:sp macro="" textlink="">
      <xdr:nvSpPr>
        <xdr:cNvPr id="374" name="円/楕円 373"/>
        <xdr:cNvSpPr/>
      </xdr:nvSpPr>
      <xdr:spPr>
        <a:xfrm>
          <a:off x="6921500" y="958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99302</xdr:rowOff>
    </xdr:from>
    <xdr:ext cx="534377" cy="259045"/>
    <xdr:sp macro="" textlink="">
      <xdr:nvSpPr>
        <xdr:cNvPr id="375" name="テキスト ボックス 374"/>
        <xdr:cNvSpPr txBox="1"/>
      </xdr:nvSpPr>
      <xdr:spPr>
        <a:xfrm>
          <a:off x="6705111" y="935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49,281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68410</xdr:rowOff>
    </xdr:from>
    <xdr:to>
      <xdr:col>15</xdr:col>
      <xdr:colOff>180975</xdr:colOff>
      <xdr:row>78</xdr:row>
      <xdr:rowOff>35933</xdr:rowOff>
    </xdr:to>
    <xdr:cxnSp macro="">
      <xdr:nvCxnSpPr>
        <xdr:cNvPr id="406" name="直線コネクタ 405"/>
        <xdr:cNvCxnSpPr/>
      </xdr:nvCxnSpPr>
      <xdr:spPr>
        <a:xfrm flipV="1">
          <a:off x="9639300" y="13270060"/>
          <a:ext cx="838200" cy="13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68846</xdr:rowOff>
    </xdr:from>
    <xdr:ext cx="534377" cy="259045"/>
    <xdr:sp macro="" textlink="">
      <xdr:nvSpPr>
        <xdr:cNvPr id="407" name="商工費平均値テキスト"/>
        <xdr:cNvSpPr txBox="1"/>
      </xdr:nvSpPr>
      <xdr:spPr>
        <a:xfrm>
          <a:off x="10528300" y="13270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12387</xdr:rowOff>
    </xdr:from>
    <xdr:to>
      <xdr:col>14</xdr:col>
      <xdr:colOff>28575</xdr:colOff>
      <xdr:row>78</xdr:row>
      <xdr:rowOff>35933</xdr:rowOff>
    </xdr:to>
    <xdr:cxnSp macro="">
      <xdr:nvCxnSpPr>
        <xdr:cNvPr id="409" name="直線コネクタ 408"/>
        <xdr:cNvCxnSpPr/>
      </xdr:nvCxnSpPr>
      <xdr:spPr>
        <a:xfrm>
          <a:off x="8750300" y="13385487"/>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10" name="フローチャート : 判断 409"/>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82424</xdr:rowOff>
    </xdr:from>
    <xdr:ext cx="534377" cy="259045"/>
    <xdr:sp macro="" textlink="">
      <xdr:nvSpPr>
        <xdr:cNvPr id="411" name="テキスト ボックス 410"/>
        <xdr:cNvSpPr txBox="1"/>
      </xdr:nvSpPr>
      <xdr:spPr>
        <a:xfrm>
          <a:off x="9372111" y="1311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12387</xdr:rowOff>
    </xdr:from>
    <xdr:to>
      <xdr:col>12</xdr:col>
      <xdr:colOff>511175</xdr:colOff>
      <xdr:row>78</xdr:row>
      <xdr:rowOff>47704</xdr:rowOff>
    </xdr:to>
    <xdr:cxnSp macro="">
      <xdr:nvCxnSpPr>
        <xdr:cNvPr id="412" name="直線コネクタ 411"/>
        <xdr:cNvCxnSpPr/>
      </xdr:nvCxnSpPr>
      <xdr:spPr>
        <a:xfrm flipV="1">
          <a:off x="7861300" y="13385487"/>
          <a:ext cx="889000" cy="3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3" name="フローチャート : 判断 412"/>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76063</xdr:rowOff>
    </xdr:from>
    <xdr:ext cx="534377" cy="259045"/>
    <xdr:sp macro="" textlink="">
      <xdr:nvSpPr>
        <xdr:cNvPr id="414" name="テキスト ボックス 413"/>
        <xdr:cNvSpPr txBox="1"/>
      </xdr:nvSpPr>
      <xdr:spPr>
        <a:xfrm>
          <a:off x="8483111" y="1344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159147</xdr:rowOff>
    </xdr:from>
    <xdr:to>
      <xdr:col>11</xdr:col>
      <xdr:colOff>307975</xdr:colOff>
      <xdr:row>78</xdr:row>
      <xdr:rowOff>47704</xdr:rowOff>
    </xdr:to>
    <xdr:cxnSp macro="">
      <xdr:nvCxnSpPr>
        <xdr:cNvPr id="415" name="直線コネクタ 414"/>
        <xdr:cNvCxnSpPr/>
      </xdr:nvCxnSpPr>
      <xdr:spPr>
        <a:xfrm>
          <a:off x="6972300" y="13360797"/>
          <a:ext cx="8890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6" name="フローチャート : 判断 415"/>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94204</xdr:rowOff>
    </xdr:from>
    <xdr:ext cx="534377" cy="259045"/>
    <xdr:sp macro="" textlink="">
      <xdr:nvSpPr>
        <xdr:cNvPr id="417" name="テキスト ボックス 416"/>
        <xdr:cNvSpPr txBox="1"/>
      </xdr:nvSpPr>
      <xdr:spPr>
        <a:xfrm>
          <a:off x="7594111" y="1346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8" name="フローチャート : 判断 417"/>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95852</xdr:rowOff>
    </xdr:from>
    <xdr:ext cx="534377" cy="259045"/>
    <xdr:sp macro="" textlink="">
      <xdr:nvSpPr>
        <xdr:cNvPr id="419" name="テキスト ボックス 418"/>
        <xdr:cNvSpPr txBox="1"/>
      </xdr:nvSpPr>
      <xdr:spPr>
        <a:xfrm>
          <a:off x="6705111" y="1346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17610</xdr:rowOff>
    </xdr:from>
    <xdr:to>
      <xdr:col>15</xdr:col>
      <xdr:colOff>231775</xdr:colOff>
      <xdr:row>77</xdr:row>
      <xdr:rowOff>119210</xdr:rowOff>
    </xdr:to>
    <xdr:sp macro="" textlink="">
      <xdr:nvSpPr>
        <xdr:cNvPr id="425" name="円/楕円 424"/>
        <xdr:cNvSpPr/>
      </xdr:nvSpPr>
      <xdr:spPr>
        <a:xfrm>
          <a:off x="10426700" y="132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40487</xdr:rowOff>
    </xdr:from>
    <xdr:ext cx="534377" cy="259045"/>
    <xdr:sp macro="" textlink="">
      <xdr:nvSpPr>
        <xdr:cNvPr id="426" name="商工費該当値テキスト"/>
        <xdr:cNvSpPr txBox="1"/>
      </xdr:nvSpPr>
      <xdr:spPr>
        <a:xfrm>
          <a:off x="10528300" y="1307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22,866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156583</xdr:rowOff>
    </xdr:from>
    <xdr:to>
      <xdr:col>14</xdr:col>
      <xdr:colOff>79375</xdr:colOff>
      <xdr:row>78</xdr:row>
      <xdr:rowOff>86733</xdr:rowOff>
    </xdr:to>
    <xdr:sp macro="" textlink="">
      <xdr:nvSpPr>
        <xdr:cNvPr id="427" name="円/楕円 426"/>
        <xdr:cNvSpPr/>
      </xdr:nvSpPr>
      <xdr:spPr>
        <a:xfrm>
          <a:off x="9588500" y="1335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77860</xdr:rowOff>
    </xdr:from>
    <xdr:ext cx="534377" cy="259045"/>
    <xdr:sp macro="" textlink="">
      <xdr:nvSpPr>
        <xdr:cNvPr id="428" name="テキスト ボックス 427"/>
        <xdr:cNvSpPr txBox="1"/>
      </xdr:nvSpPr>
      <xdr:spPr>
        <a:xfrm>
          <a:off x="9372111" y="1345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14,355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133037</xdr:rowOff>
    </xdr:from>
    <xdr:to>
      <xdr:col>12</xdr:col>
      <xdr:colOff>561975</xdr:colOff>
      <xdr:row>78</xdr:row>
      <xdr:rowOff>63187</xdr:rowOff>
    </xdr:to>
    <xdr:sp macro="" textlink="">
      <xdr:nvSpPr>
        <xdr:cNvPr id="429" name="円/楕円 428"/>
        <xdr:cNvSpPr/>
      </xdr:nvSpPr>
      <xdr:spPr>
        <a:xfrm>
          <a:off x="8699500" y="1333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79714</xdr:rowOff>
    </xdr:from>
    <xdr:ext cx="534377" cy="259045"/>
    <xdr:sp macro="" textlink="">
      <xdr:nvSpPr>
        <xdr:cNvPr id="430" name="テキスト ボックス 429"/>
        <xdr:cNvSpPr txBox="1"/>
      </xdr:nvSpPr>
      <xdr:spPr>
        <a:xfrm>
          <a:off x="8483111" y="1310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15,797</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168354</xdr:rowOff>
    </xdr:from>
    <xdr:to>
      <xdr:col>11</xdr:col>
      <xdr:colOff>358775</xdr:colOff>
      <xdr:row>78</xdr:row>
      <xdr:rowOff>98504</xdr:rowOff>
    </xdr:to>
    <xdr:sp macro="" textlink="">
      <xdr:nvSpPr>
        <xdr:cNvPr id="431" name="円/楕円 430"/>
        <xdr:cNvSpPr/>
      </xdr:nvSpPr>
      <xdr:spPr>
        <a:xfrm>
          <a:off x="7810500" y="1337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115031</xdr:rowOff>
    </xdr:from>
    <xdr:ext cx="534377" cy="259045"/>
    <xdr:sp macro="" textlink="">
      <xdr:nvSpPr>
        <xdr:cNvPr id="432" name="テキスト ボックス 431"/>
        <xdr:cNvSpPr txBox="1"/>
      </xdr:nvSpPr>
      <xdr:spPr>
        <a:xfrm>
          <a:off x="7594111" y="1314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13,634</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108347</xdr:rowOff>
    </xdr:from>
    <xdr:to>
      <xdr:col>10</xdr:col>
      <xdr:colOff>155575</xdr:colOff>
      <xdr:row>78</xdr:row>
      <xdr:rowOff>38497</xdr:rowOff>
    </xdr:to>
    <xdr:sp macro="" textlink="">
      <xdr:nvSpPr>
        <xdr:cNvPr id="433" name="円/楕円 432"/>
        <xdr:cNvSpPr/>
      </xdr:nvSpPr>
      <xdr:spPr>
        <a:xfrm>
          <a:off x="6921500" y="1330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55024</xdr:rowOff>
    </xdr:from>
    <xdr:ext cx="534377" cy="259045"/>
    <xdr:sp macro="" textlink="">
      <xdr:nvSpPr>
        <xdr:cNvPr id="434" name="テキスト ボックス 433"/>
        <xdr:cNvSpPr txBox="1"/>
      </xdr:nvSpPr>
      <xdr:spPr>
        <a:xfrm>
          <a:off x="6705111" y="1308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17,309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45,963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90591</xdr:rowOff>
    </xdr:from>
    <xdr:to>
      <xdr:col>15</xdr:col>
      <xdr:colOff>180975</xdr:colOff>
      <xdr:row>98</xdr:row>
      <xdr:rowOff>91323</xdr:rowOff>
    </xdr:to>
    <xdr:cxnSp macro="">
      <xdr:nvCxnSpPr>
        <xdr:cNvPr id="461" name="直線コネクタ 460"/>
        <xdr:cNvCxnSpPr/>
      </xdr:nvCxnSpPr>
      <xdr:spPr>
        <a:xfrm>
          <a:off x="9639300" y="16892691"/>
          <a:ext cx="8382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19824</xdr:rowOff>
    </xdr:from>
    <xdr:ext cx="534377" cy="259045"/>
    <xdr:sp macro="" textlink="">
      <xdr:nvSpPr>
        <xdr:cNvPr id="462" name="土木費平均値テキスト"/>
        <xdr:cNvSpPr txBox="1"/>
      </xdr:nvSpPr>
      <xdr:spPr>
        <a:xfrm>
          <a:off x="10528300" y="1682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82812</xdr:rowOff>
    </xdr:from>
    <xdr:to>
      <xdr:col>14</xdr:col>
      <xdr:colOff>28575</xdr:colOff>
      <xdr:row>98</xdr:row>
      <xdr:rowOff>90591</xdr:rowOff>
    </xdr:to>
    <xdr:cxnSp macro="">
      <xdr:nvCxnSpPr>
        <xdr:cNvPr id="464" name="直線コネクタ 463"/>
        <xdr:cNvCxnSpPr/>
      </xdr:nvCxnSpPr>
      <xdr:spPr>
        <a:xfrm>
          <a:off x="8750300" y="16884912"/>
          <a:ext cx="889000" cy="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5" name="フローチャート : 判断 464"/>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141978</xdr:rowOff>
    </xdr:from>
    <xdr:ext cx="534377" cy="259045"/>
    <xdr:sp macro="" textlink="">
      <xdr:nvSpPr>
        <xdr:cNvPr id="466" name="テキスト ボックス 465"/>
        <xdr:cNvSpPr txBox="1"/>
      </xdr:nvSpPr>
      <xdr:spPr>
        <a:xfrm>
          <a:off x="9372111" y="166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82812</xdr:rowOff>
    </xdr:from>
    <xdr:to>
      <xdr:col>12</xdr:col>
      <xdr:colOff>511175</xdr:colOff>
      <xdr:row>98</xdr:row>
      <xdr:rowOff>90274</xdr:rowOff>
    </xdr:to>
    <xdr:cxnSp macro="">
      <xdr:nvCxnSpPr>
        <xdr:cNvPr id="467" name="直線コネクタ 466"/>
        <xdr:cNvCxnSpPr/>
      </xdr:nvCxnSpPr>
      <xdr:spPr>
        <a:xfrm flipV="1">
          <a:off x="7861300" y="16884912"/>
          <a:ext cx="889000" cy="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8" name="フローチャート : 判断 467"/>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126252</xdr:rowOff>
    </xdr:from>
    <xdr:ext cx="534377" cy="259045"/>
    <xdr:sp macro="" textlink="">
      <xdr:nvSpPr>
        <xdr:cNvPr id="469" name="テキスト ボックス 468"/>
        <xdr:cNvSpPr txBox="1"/>
      </xdr:nvSpPr>
      <xdr:spPr>
        <a:xfrm>
          <a:off x="8483111" y="1692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81235</xdr:rowOff>
    </xdr:from>
    <xdr:to>
      <xdr:col>11</xdr:col>
      <xdr:colOff>307975</xdr:colOff>
      <xdr:row>98</xdr:row>
      <xdr:rowOff>90274</xdr:rowOff>
    </xdr:to>
    <xdr:cxnSp macro="">
      <xdr:nvCxnSpPr>
        <xdr:cNvPr id="470" name="直線コネクタ 469"/>
        <xdr:cNvCxnSpPr/>
      </xdr:nvCxnSpPr>
      <xdr:spPr>
        <a:xfrm>
          <a:off x="6972300" y="16883335"/>
          <a:ext cx="889000" cy="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71" name="フローチャート : 判断 470"/>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132552</xdr:rowOff>
    </xdr:from>
    <xdr:ext cx="534377" cy="259045"/>
    <xdr:sp macro="" textlink="">
      <xdr:nvSpPr>
        <xdr:cNvPr id="472" name="テキスト ボックス 471"/>
        <xdr:cNvSpPr txBox="1"/>
      </xdr:nvSpPr>
      <xdr:spPr>
        <a:xfrm>
          <a:off x="7594111" y="1693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3" name="フローチャート : 判断 472"/>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134847</xdr:rowOff>
    </xdr:from>
    <xdr:ext cx="534377" cy="259045"/>
    <xdr:sp macro="" textlink="">
      <xdr:nvSpPr>
        <xdr:cNvPr id="474" name="テキスト ボックス 473"/>
        <xdr:cNvSpPr txBox="1"/>
      </xdr:nvSpPr>
      <xdr:spPr>
        <a:xfrm>
          <a:off x="6705111" y="1693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40523</xdr:rowOff>
    </xdr:from>
    <xdr:to>
      <xdr:col>15</xdr:col>
      <xdr:colOff>231775</xdr:colOff>
      <xdr:row>98</xdr:row>
      <xdr:rowOff>142123</xdr:rowOff>
    </xdr:to>
    <xdr:sp macro="" textlink="">
      <xdr:nvSpPr>
        <xdr:cNvPr id="480" name="円/楕円 479"/>
        <xdr:cNvSpPr/>
      </xdr:nvSpPr>
      <xdr:spPr>
        <a:xfrm>
          <a:off x="10426700" y="1684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171350</xdr:rowOff>
    </xdr:from>
    <xdr:ext cx="534377" cy="259045"/>
    <xdr:sp macro="" textlink="">
      <xdr:nvSpPr>
        <xdr:cNvPr id="481" name="土木費該当値テキスト"/>
        <xdr:cNvSpPr txBox="1"/>
      </xdr:nvSpPr>
      <xdr:spPr>
        <a:xfrm>
          <a:off x="10528300" y="1663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52,905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39791</xdr:rowOff>
    </xdr:from>
    <xdr:to>
      <xdr:col>14</xdr:col>
      <xdr:colOff>79375</xdr:colOff>
      <xdr:row>98</xdr:row>
      <xdr:rowOff>141391</xdr:rowOff>
    </xdr:to>
    <xdr:sp macro="" textlink="">
      <xdr:nvSpPr>
        <xdr:cNvPr id="482" name="円/楕円 481"/>
        <xdr:cNvSpPr/>
      </xdr:nvSpPr>
      <xdr:spPr>
        <a:xfrm>
          <a:off x="9588500" y="1684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132518</xdr:rowOff>
    </xdr:from>
    <xdr:ext cx="534377" cy="259045"/>
    <xdr:sp macro="" textlink="">
      <xdr:nvSpPr>
        <xdr:cNvPr id="483" name="テキスト ボックス 482"/>
        <xdr:cNvSpPr txBox="1"/>
      </xdr:nvSpPr>
      <xdr:spPr>
        <a:xfrm>
          <a:off x="9372111" y="1693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53,706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32012</xdr:rowOff>
    </xdr:from>
    <xdr:to>
      <xdr:col>12</xdr:col>
      <xdr:colOff>561975</xdr:colOff>
      <xdr:row>98</xdr:row>
      <xdr:rowOff>133612</xdr:rowOff>
    </xdr:to>
    <xdr:sp macro="" textlink="">
      <xdr:nvSpPr>
        <xdr:cNvPr id="484" name="円/楕円 483"/>
        <xdr:cNvSpPr/>
      </xdr:nvSpPr>
      <xdr:spPr>
        <a:xfrm>
          <a:off x="8699500" y="1683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150139</xdr:rowOff>
    </xdr:from>
    <xdr:ext cx="534377" cy="259045"/>
    <xdr:sp macro="" textlink="">
      <xdr:nvSpPr>
        <xdr:cNvPr id="485" name="テキスト ボックス 484"/>
        <xdr:cNvSpPr txBox="1"/>
      </xdr:nvSpPr>
      <xdr:spPr>
        <a:xfrm>
          <a:off x="8483111" y="1660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62,213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39474</xdr:rowOff>
    </xdr:from>
    <xdr:to>
      <xdr:col>11</xdr:col>
      <xdr:colOff>358775</xdr:colOff>
      <xdr:row>98</xdr:row>
      <xdr:rowOff>141074</xdr:rowOff>
    </xdr:to>
    <xdr:sp macro="" textlink="">
      <xdr:nvSpPr>
        <xdr:cNvPr id="486" name="円/楕円 485"/>
        <xdr:cNvSpPr/>
      </xdr:nvSpPr>
      <xdr:spPr>
        <a:xfrm>
          <a:off x="7810500" y="1684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157601</xdr:rowOff>
    </xdr:from>
    <xdr:ext cx="534377" cy="259045"/>
    <xdr:sp macro="" textlink="">
      <xdr:nvSpPr>
        <xdr:cNvPr id="487" name="テキスト ボックス 486"/>
        <xdr:cNvSpPr txBox="1"/>
      </xdr:nvSpPr>
      <xdr:spPr>
        <a:xfrm>
          <a:off x="7594111" y="1661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54,054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30435</xdr:rowOff>
    </xdr:from>
    <xdr:to>
      <xdr:col>10</xdr:col>
      <xdr:colOff>155575</xdr:colOff>
      <xdr:row>98</xdr:row>
      <xdr:rowOff>132035</xdr:rowOff>
    </xdr:to>
    <xdr:sp macro="" textlink="">
      <xdr:nvSpPr>
        <xdr:cNvPr id="488" name="円/楕円 487"/>
        <xdr:cNvSpPr/>
      </xdr:nvSpPr>
      <xdr:spPr>
        <a:xfrm>
          <a:off x="6921500" y="1683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148562</xdr:rowOff>
    </xdr:from>
    <xdr:ext cx="534377" cy="259045"/>
    <xdr:sp macro="" textlink="">
      <xdr:nvSpPr>
        <xdr:cNvPr id="489" name="テキスト ボックス 488"/>
        <xdr:cNvSpPr txBox="1"/>
      </xdr:nvSpPr>
      <xdr:spPr>
        <a:xfrm>
          <a:off x="6705111" y="1660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63,937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46448</xdr:rowOff>
    </xdr:from>
    <xdr:to>
      <xdr:col>23</xdr:col>
      <xdr:colOff>517525</xdr:colOff>
      <xdr:row>36</xdr:row>
      <xdr:rowOff>108986</xdr:rowOff>
    </xdr:to>
    <xdr:cxnSp macro="">
      <xdr:nvCxnSpPr>
        <xdr:cNvPr id="520" name="直線コネクタ 519"/>
        <xdr:cNvCxnSpPr/>
      </xdr:nvCxnSpPr>
      <xdr:spPr>
        <a:xfrm>
          <a:off x="15481300" y="5532848"/>
          <a:ext cx="838200" cy="74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139793</xdr:rowOff>
    </xdr:from>
    <xdr:ext cx="534377" cy="259045"/>
    <xdr:sp macro="" textlink="">
      <xdr:nvSpPr>
        <xdr:cNvPr id="521" name="消防費平均値テキスト"/>
        <xdr:cNvSpPr txBox="1"/>
      </xdr:nvSpPr>
      <xdr:spPr>
        <a:xfrm>
          <a:off x="16370300" y="631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46448</xdr:rowOff>
    </xdr:from>
    <xdr:to>
      <xdr:col>22</xdr:col>
      <xdr:colOff>365125</xdr:colOff>
      <xdr:row>37</xdr:row>
      <xdr:rowOff>54040</xdr:rowOff>
    </xdr:to>
    <xdr:cxnSp macro="">
      <xdr:nvCxnSpPr>
        <xdr:cNvPr id="523" name="直線コネクタ 522"/>
        <xdr:cNvCxnSpPr/>
      </xdr:nvCxnSpPr>
      <xdr:spPr>
        <a:xfrm flipV="1">
          <a:off x="14592300" y="5532848"/>
          <a:ext cx="889000" cy="86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4" name="フローチャート : 判断 523"/>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76716</xdr:rowOff>
    </xdr:from>
    <xdr:ext cx="534377" cy="259045"/>
    <xdr:sp macro="" textlink="">
      <xdr:nvSpPr>
        <xdr:cNvPr id="525" name="テキスト ボックス 524"/>
        <xdr:cNvSpPr txBox="1"/>
      </xdr:nvSpPr>
      <xdr:spPr>
        <a:xfrm>
          <a:off x="15214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114326</xdr:rowOff>
    </xdr:from>
    <xdr:to>
      <xdr:col>21</xdr:col>
      <xdr:colOff>161925</xdr:colOff>
      <xdr:row>37</xdr:row>
      <xdr:rowOff>54040</xdr:rowOff>
    </xdr:to>
    <xdr:cxnSp macro="">
      <xdr:nvCxnSpPr>
        <xdr:cNvPr id="526" name="直線コネクタ 525"/>
        <xdr:cNvCxnSpPr/>
      </xdr:nvCxnSpPr>
      <xdr:spPr>
        <a:xfrm>
          <a:off x="13703300" y="6115076"/>
          <a:ext cx="889000" cy="28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7" name="フローチャート : 判断 526"/>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116469</xdr:rowOff>
    </xdr:from>
    <xdr:ext cx="534377" cy="259045"/>
    <xdr:sp macro="" textlink="">
      <xdr:nvSpPr>
        <xdr:cNvPr id="528" name="テキスト ボックス 527"/>
        <xdr:cNvSpPr txBox="1"/>
      </xdr:nvSpPr>
      <xdr:spPr>
        <a:xfrm>
          <a:off x="14325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114326</xdr:rowOff>
    </xdr:from>
    <xdr:to>
      <xdr:col>19</xdr:col>
      <xdr:colOff>644525</xdr:colOff>
      <xdr:row>36</xdr:row>
      <xdr:rowOff>109933</xdr:rowOff>
    </xdr:to>
    <xdr:cxnSp macro="">
      <xdr:nvCxnSpPr>
        <xdr:cNvPr id="529" name="直線コネクタ 528"/>
        <xdr:cNvCxnSpPr/>
      </xdr:nvCxnSpPr>
      <xdr:spPr>
        <a:xfrm flipV="1">
          <a:off x="12814300" y="6115076"/>
          <a:ext cx="889000" cy="16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30" name="フローチャート : 判断 529"/>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126061</xdr:rowOff>
    </xdr:from>
    <xdr:ext cx="534377" cy="259045"/>
    <xdr:sp macro="" textlink="">
      <xdr:nvSpPr>
        <xdr:cNvPr id="531" name="テキスト ボックス 530"/>
        <xdr:cNvSpPr txBox="1"/>
      </xdr:nvSpPr>
      <xdr:spPr>
        <a:xfrm>
          <a:off x="13436111" y="646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2" name="フローチャート : 判断 531"/>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147713</xdr:rowOff>
    </xdr:from>
    <xdr:ext cx="534377" cy="259045"/>
    <xdr:sp macro="" textlink="">
      <xdr:nvSpPr>
        <xdr:cNvPr id="533" name="テキスト ボックス 532"/>
        <xdr:cNvSpPr txBox="1"/>
      </xdr:nvSpPr>
      <xdr:spPr>
        <a:xfrm>
          <a:off x="12547111" y="649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58186</xdr:rowOff>
    </xdr:from>
    <xdr:to>
      <xdr:col>23</xdr:col>
      <xdr:colOff>568325</xdr:colOff>
      <xdr:row>36</xdr:row>
      <xdr:rowOff>159786</xdr:rowOff>
    </xdr:to>
    <xdr:sp macro="" textlink="">
      <xdr:nvSpPr>
        <xdr:cNvPr id="539" name="円/楕円 538"/>
        <xdr:cNvSpPr/>
      </xdr:nvSpPr>
      <xdr:spPr>
        <a:xfrm>
          <a:off x="16268700" y="623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81063</xdr:rowOff>
    </xdr:from>
    <xdr:ext cx="534377" cy="259045"/>
    <xdr:sp macro="" textlink="">
      <xdr:nvSpPr>
        <xdr:cNvPr id="540" name="消防費該当値テキスト"/>
        <xdr:cNvSpPr txBox="1"/>
      </xdr:nvSpPr>
      <xdr:spPr>
        <a:xfrm>
          <a:off x="16370300" y="608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30,881</a:t>
          </a:r>
          <a:endParaRPr kumimoji="1" lang="ja-JP" altLang="en-US" sz="1000" b="1">
            <a:solidFill>
              <a:srgbClr val="FF0000"/>
            </a:solidFill>
            <a:latin typeface="ＭＳ Ｐゴシック"/>
          </a:endParaRPr>
        </a:p>
      </xdr:txBody>
    </xdr:sp>
    <xdr:clientData/>
  </xdr:oneCellAnchor>
  <xdr:twoCellAnchor>
    <xdr:from>
      <xdr:col>22</xdr:col>
      <xdr:colOff>314325</xdr:colOff>
      <xdr:row>31</xdr:row>
      <xdr:rowOff>167098</xdr:rowOff>
    </xdr:from>
    <xdr:to>
      <xdr:col>22</xdr:col>
      <xdr:colOff>415925</xdr:colOff>
      <xdr:row>32</xdr:row>
      <xdr:rowOff>97248</xdr:rowOff>
    </xdr:to>
    <xdr:sp macro="" textlink="">
      <xdr:nvSpPr>
        <xdr:cNvPr id="541" name="円/楕円 540"/>
        <xdr:cNvSpPr/>
      </xdr:nvSpPr>
      <xdr:spPr>
        <a:xfrm>
          <a:off x="15430500" y="548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30</xdr:row>
      <xdr:rowOff>113775</xdr:rowOff>
    </xdr:from>
    <xdr:ext cx="534377" cy="259045"/>
    <xdr:sp macro="" textlink="">
      <xdr:nvSpPr>
        <xdr:cNvPr id="542" name="テキスト ボックス 541"/>
        <xdr:cNvSpPr txBox="1"/>
      </xdr:nvSpPr>
      <xdr:spPr>
        <a:xfrm>
          <a:off x="15214111" y="525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76,711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3240</xdr:rowOff>
    </xdr:from>
    <xdr:to>
      <xdr:col>21</xdr:col>
      <xdr:colOff>212725</xdr:colOff>
      <xdr:row>37</xdr:row>
      <xdr:rowOff>104840</xdr:rowOff>
    </xdr:to>
    <xdr:sp macro="" textlink="">
      <xdr:nvSpPr>
        <xdr:cNvPr id="543" name="円/楕円 542"/>
        <xdr:cNvSpPr/>
      </xdr:nvSpPr>
      <xdr:spPr>
        <a:xfrm>
          <a:off x="14541500" y="634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95967</xdr:rowOff>
    </xdr:from>
    <xdr:ext cx="534377" cy="259045"/>
    <xdr:sp macro="" textlink="">
      <xdr:nvSpPr>
        <xdr:cNvPr id="544" name="テキスト ボックス 543"/>
        <xdr:cNvSpPr txBox="1"/>
      </xdr:nvSpPr>
      <xdr:spPr>
        <a:xfrm>
          <a:off x="14325111" y="643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23,746</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63526</xdr:rowOff>
    </xdr:from>
    <xdr:to>
      <xdr:col>20</xdr:col>
      <xdr:colOff>9525</xdr:colOff>
      <xdr:row>35</xdr:row>
      <xdr:rowOff>165126</xdr:rowOff>
    </xdr:to>
    <xdr:sp macro="" textlink="">
      <xdr:nvSpPr>
        <xdr:cNvPr id="545" name="円/楕円 544"/>
        <xdr:cNvSpPr/>
      </xdr:nvSpPr>
      <xdr:spPr>
        <a:xfrm>
          <a:off x="13652500" y="606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10203</xdr:rowOff>
    </xdr:from>
    <xdr:ext cx="534377" cy="259045"/>
    <xdr:sp macro="" textlink="">
      <xdr:nvSpPr>
        <xdr:cNvPr id="546" name="テキスト ボックス 545"/>
        <xdr:cNvSpPr txBox="1"/>
      </xdr:nvSpPr>
      <xdr:spPr>
        <a:xfrm>
          <a:off x="13436111" y="583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41,054</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59133</xdr:rowOff>
    </xdr:from>
    <xdr:to>
      <xdr:col>18</xdr:col>
      <xdr:colOff>492125</xdr:colOff>
      <xdr:row>36</xdr:row>
      <xdr:rowOff>160733</xdr:rowOff>
    </xdr:to>
    <xdr:sp macro="" textlink="">
      <xdr:nvSpPr>
        <xdr:cNvPr id="547" name="円/楕円 546"/>
        <xdr:cNvSpPr/>
      </xdr:nvSpPr>
      <xdr:spPr>
        <a:xfrm>
          <a:off x="12763500" y="623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5810</xdr:rowOff>
    </xdr:from>
    <xdr:ext cx="534377" cy="259045"/>
    <xdr:sp macro="" textlink="">
      <xdr:nvSpPr>
        <xdr:cNvPr id="548" name="テキスト ボックス 547"/>
        <xdr:cNvSpPr txBox="1"/>
      </xdr:nvSpPr>
      <xdr:spPr>
        <a:xfrm>
          <a:off x="12547111" y="600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30,823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42,208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20142</xdr:rowOff>
    </xdr:from>
    <xdr:to>
      <xdr:col>23</xdr:col>
      <xdr:colOff>517525</xdr:colOff>
      <xdr:row>56</xdr:row>
      <xdr:rowOff>39521</xdr:rowOff>
    </xdr:to>
    <xdr:cxnSp macro="">
      <xdr:nvCxnSpPr>
        <xdr:cNvPr id="579" name="直線コネクタ 578"/>
        <xdr:cNvCxnSpPr/>
      </xdr:nvCxnSpPr>
      <xdr:spPr>
        <a:xfrm flipV="1">
          <a:off x="15481300" y="9621342"/>
          <a:ext cx="838200" cy="1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147676</xdr:rowOff>
    </xdr:from>
    <xdr:ext cx="534377" cy="259045"/>
    <xdr:sp macro="" textlink="">
      <xdr:nvSpPr>
        <xdr:cNvPr id="580" name="教育費平均値テキスト"/>
        <xdr:cNvSpPr txBox="1"/>
      </xdr:nvSpPr>
      <xdr:spPr>
        <a:xfrm>
          <a:off x="16370300" y="9748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39521</xdr:rowOff>
    </xdr:from>
    <xdr:to>
      <xdr:col>22</xdr:col>
      <xdr:colOff>365125</xdr:colOff>
      <xdr:row>57</xdr:row>
      <xdr:rowOff>34055</xdr:rowOff>
    </xdr:to>
    <xdr:cxnSp macro="">
      <xdr:nvCxnSpPr>
        <xdr:cNvPr id="582" name="直線コネクタ 581"/>
        <xdr:cNvCxnSpPr/>
      </xdr:nvCxnSpPr>
      <xdr:spPr>
        <a:xfrm flipV="1">
          <a:off x="14592300" y="9640721"/>
          <a:ext cx="889000" cy="16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3" name="フローチャート : 判断 582"/>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87091</xdr:rowOff>
    </xdr:from>
    <xdr:ext cx="534377" cy="259045"/>
    <xdr:sp macro="" textlink="">
      <xdr:nvSpPr>
        <xdr:cNvPr id="584" name="テキスト ボックス 583"/>
        <xdr:cNvSpPr txBox="1"/>
      </xdr:nvSpPr>
      <xdr:spPr>
        <a:xfrm>
          <a:off x="15214111" y="985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87684</xdr:rowOff>
    </xdr:from>
    <xdr:to>
      <xdr:col>21</xdr:col>
      <xdr:colOff>161925</xdr:colOff>
      <xdr:row>57</xdr:row>
      <xdr:rowOff>34055</xdr:rowOff>
    </xdr:to>
    <xdr:cxnSp macro="">
      <xdr:nvCxnSpPr>
        <xdr:cNvPr id="585" name="直線コネクタ 584"/>
        <xdr:cNvCxnSpPr/>
      </xdr:nvCxnSpPr>
      <xdr:spPr>
        <a:xfrm>
          <a:off x="13703300" y="9688884"/>
          <a:ext cx="889000" cy="11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6" name="フローチャート : 判断 585"/>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121806</xdr:rowOff>
    </xdr:from>
    <xdr:ext cx="534377" cy="259045"/>
    <xdr:sp macro="" textlink="">
      <xdr:nvSpPr>
        <xdr:cNvPr id="587" name="テキスト ボックス 586"/>
        <xdr:cNvSpPr txBox="1"/>
      </xdr:nvSpPr>
      <xdr:spPr>
        <a:xfrm>
          <a:off x="14325111" y="989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47770</xdr:rowOff>
    </xdr:from>
    <xdr:to>
      <xdr:col>19</xdr:col>
      <xdr:colOff>644525</xdr:colOff>
      <xdr:row>56</xdr:row>
      <xdr:rowOff>87684</xdr:rowOff>
    </xdr:to>
    <xdr:cxnSp macro="">
      <xdr:nvCxnSpPr>
        <xdr:cNvPr id="588" name="直線コネクタ 587"/>
        <xdr:cNvCxnSpPr/>
      </xdr:nvCxnSpPr>
      <xdr:spPr>
        <a:xfrm>
          <a:off x="12814300" y="9648970"/>
          <a:ext cx="889000" cy="3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9" name="フローチャート : 判断 588"/>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133471</xdr:rowOff>
    </xdr:from>
    <xdr:ext cx="534377" cy="259045"/>
    <xdr:sp macro="" textlink="">
      <xdr:nvSpPr>
        <xdr:cNvPr id="590" name="テキスト ボックス 589"/>
        <xdr:cNvSpPr txBox="1"/>
      </xdr:nvSpPr>
      <xdr:spPr>
        <a:xfrm>
          <a:off x="13436111" y="99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91" name="フローチャート : 判断 590"/>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145162</xdr:rowOff>
    </xdr:from>
    <xdr:ext cx="534377" cy="259045"/>
    <xdr:sp macro="" textlink="">
      <xdr:nvSpPr>
        <xdr:cNvPr id="592" name="テキスト ボックス 591"/>
        <xdr:cNvSpPr txBox="1"/>
      </xdr:nvSpPr>
      <xdr:spPr>
        <a:xfrm>
          <a:off x="12547111" y="991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140792</xdr:rowOff>
    </xdr:from>
    <xdr:to>
      <xdr:col>23</xdr:col>
      <xdr:colOff>568325</xdr:colOff>
      <xdr:row>56</xdr:row>
      <xdr:rowOff>70942</xdr:rowOff>
    </xdr:to>
    <xdr:sp macro="" textlink="">
      <xdr:nvSpPr>
        <xdr:cNvPr id="598" name="円/楕円 597"/>
        <xdr:cNvSpPr/>
      </xdr:nvSpPr>
      <xdr:spPr>
        <a:xfrm>
          <a:off x="16268700" y="957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163669</xdr:rowOff>
    </xdr:from>
    <xdr:ext cx="534377" cy="259045"/>
    <xdr:sp macro="" textlink="">
      <xdr:nvSpPr>
        <xdr:cNvPr id="599" name="教育費該当値テキスト"/>
        <xdr:cNvSpPr txBox="1"/>
      </xdr:nvSpPr>
      <xdr:spPr>
        <a:xfrm>
          <a:off x="16370300" y="942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90,805</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160171</xdr:rowOff>
    </xdr:from>
    <xdr:to>
      <xdr:col>22</xdr:col>
      <xdr:colOff>415925</xdr:colOff>
      <xdr:row>56</xdr:row>
      <xdr:rowOff>90321</xdr:rowOff>
    </xdr:to>
    <xdr:sp macro="" textlink="">
      <xdr:nvSpPr>
        <xdr:cNvPr id="600" name="円/楕円 599"/>
        <xdr:cNvSpPr/>
      </xdr:nvSpPr>
      <xdr:spPr>
        <a:xfrm>
          <a:off x="15430500" y="958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106848</xdr:rowOff>
    </xdr:from>
    <xdr:ext cx="534377" cy="259045"/>
    <xdr:sp macro="" textlink="">
      <xdr:nvSpPr>
        <xdr:cNvPr id="601" name="テキスト ボックス 600"/>
        <xdr:cNvSpPr txBox="1"/>
      </xdr:nvSpPr>
      <xdr:spPr>
        <a:xfrm>
          <a:off x="15214111" y="936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87,838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154705</xdr:rowOff>
    </xdr:from>
    <xdr:to>
      <xdr:col>21</xdr:col>
      <xdr:colOff>212725</xdr:colOff>
      <xdr:row>57</xdr:row>
      <xdr:rowOff>84855</xdr:rowOff>
    </xdr:to>
    <xdr:sp macro="" textlink="">
      <xdr:nvSpPr>
        <xdr:cNvPr id="602" name="円/楕円 601"/>
        <xdr:cNvSpPr/>
      </xdr:nvSpPr>
      <xdr:spPr>
        <a:xfrm>
          <a:off x="14541500" y="975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101382</xdr:rowOff>
    </xdr:from>
    <xdr:ext cx="534377" cy="259045"/>
    <xdr:sp macro="" textlink="">
      <xdr:nvSpPr>
        <xdr:cNvPr id="603" name="テキスト ボックス 602"/>
        <xdr:cNvSpPr txBox="1"/>
      </xdr:nvSpPr>
      <xdr:spPr>
        <a:xfrm>
          <a:off x="14325111" y="953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62,425</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36884</xdr:rowOff>
    </xdr:from>
    <xdr:to>
      <xdr:col>20</xdr:col>
      <xdr:colOff>9525</xdr:colOff>
      <xdr:row>56</xdr:row>
      <xdr:rowOff>138484</xdr:rowOff>
    </xdr:to>
    <xdr:sp macro="" textlink="">
      <xdr:nvSpPr>
        <xdr:cNvPr id="604" name="円/楕円 603"/>
        <xdr:cNvSpPr/>
      </xdr:nvSpPr>
      <xdr:spPr>
        <a:xfrm>
          <a:off x="13652500" y="963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155011</xdr:rowOff>
    </xdr:from>
    <xdr:ext cx="534377" cy="259045"/>
    <xdr:sp macro="" textlink="">
      <xdr:nvSpPr>
        <xdr:cNvPr id="605" name="テキスト ボックス 604"/>
        <xdr:cNvSpPr txBox="1"/>
      </xdr:nvSpPr>
      <xdr:spPr>
        <a:xfrm>
          <a:off x="13436111" y="941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80,464</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168420</xdr:rowOff>
    </xdr:from>
    <xdr:to>
      <xdr:col>18</xdr:col>
      <xdr:colOff>492125</xdr:colOff>
      <xdr:row>56</xdr:row>
      <xdr:rowOff>98570</xdr:rowOff>
    </xdr:to>
    <xdr:sp macro="" textlink="">
      <xdr:nvSpPr>
        <xdr:cNvPr id="606" name="円/楕円 605"/>
        <xdr:cNvSpPr/>
      </xdr:nvSpPr>
      <xdr:spPr>
        <a:xfrm>
          <a:off x="12763500" y="959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115097</xdr:rowOff>
    </xdr:from>
    <xdr:ext cx="534377" cy="259045"/>
    <xdr:sp macro="" textlink="">
      <xdr:nvSpPr>
        <xdr:cNvPr id="607" name="テキスト ボックス 606"/>
        <xdr:cNvSpPr txBox="1"/>
      </xdr:nvSpPr>
      <xdr:spPr>
        <a:xfrm>
          <a:off x="12547111" y="937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86,575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21098</xdr:rowOff>
    </xdr:from>
    <xdr:to>
      <xdr:col>23</xdr:col>
      <xdr:colOff>517525</xdr:colOff>
      <xdr:row>78</xdr:row>
      <xdr:rowOff>83277</xdr:rowOff>
    </xdr:to>
    <xdr:cxnSp macro="">
      <xdr:nvCxnSpPr>
        <xdr:cNvPr id="634" name="直線コネクタ 633"/>
        <xdr:cNvCxnSpPr/>
      </xdr:nvCxnSpPr>
      <xdr:spPr>
        <a:xfrm>
          <a:off x="15481300" y="13394198"/>
          <a:ext cx="8382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44618</xdr:rowOff>
    </xdr:from>
    <xdr:ext cx="469744" cy="259045"/>
    <xdr:sp macro="" textlink="">
      <xdr:nvSpPr>
        <xdr:cNvPr id="635" name="災害復旧費平均値テキスト"/>
        <xdr:cNvSpPr txBox="1"/>
      </xdr:nvSpPr>
      <xdr:spPr>
        <a:xfrm>
          <a:off x="16370300" y="13417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21098</xdr:rowOff>
    </xdr:from>
    <xdr:to>
      <xdr:col>22</xdr:col>
      <xdr:colOff>365125</xdr:colOff>
      <xdr:row>78</xdr:row>
      <xdr:rowOff>70101</xdr:rowOff>
    </xdr:to>
    <xdr:cxnSp macro="">
      <xdr:nvCxnSpPr>
        <xdr:cNvPr id="637" name="直線コネクタ 636"/>
        <xdr:cNvCxnSpPr/>
      </xdr:nvCxnSpPr>
      <xdr:spPr>
        <a:xfrm flipV="1">
          <a:off x="14592300" y="13394198"/>
          <a:ext cx="889000" cy="4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8" name="フローチャート : 判断 637"/>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144544</xdr:rowOff>
    </xdr:from>
    <xdr:ext cx="469744" cy="259045"/>
    <xdr:sp macro="" textlink="">
      <xdr:nvSpPr>
        <xdr:cNvPr id="639" name="テキスト ボックス 638"/>
        <xdr:cNvSpPr txBox="1"/>
      </xdr:nvSpPr>
      <xdr:spPr>
        <a:xfrm>
          <a:off x="15246427" y="1351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46089</xdr:rowOff>
    </xdr:from>
    <xdr:to>
      <xdr:col>21</xdr:col>
      <xdr:colOff>161925</xdr:colOff>
      <xdr:row>78</xdr:row>
      <xdr:rowOff>70101</xdr:rowOff>
    </xdr:to>
    <xdr:cxnSp macro="">
      <xdr:nvCxnSpPr>
        <xdr:cNvPr id="640" name="直線コネクタ 639"/>
        <xdr:cNvCxnSpPr/>
      </xdr:nvCxnSpPr>
      <xdr:spPr>
        <a:xfrm>
          <a:off x="13703300" y="13419189"/>
          <a:ext cx="889000" cy="2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41" name="フローチャート : 判断 640"/>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145466</xdr:rowOff>
    </xdr:from>
    <xdr:ext cx="469744" cy="259045"/>
    <xdr:sp macro="" textlink="">
      <xdr:nvSpPr>
        <xdr:cNvPr id="642" name="テキスト ボックス 641"/>
        <xdr:cNvSpPr txBox="1"/>
      </xdr:nvSpPr>
      <xdr:spPr>
        <a:xfrm>
          <a:off x="14357427" y="1351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46089</xdr:rowOff>
    </xdr:from>
    <xdr:to>
      <xdr:col>19</xdr:col>
      <xdr:colOff>644525</xdr:colOff>
      <xdr:row>78</xdr:row>
      <xdr:rowOff>94487</xdr:rowOff>
    </xdr:to>
    <xdr:cxnSp macro="">
      <xdr:nvCxnSpPr>
        <xdr:cNvPr id="643" name="直線コネクタ 642"/>
        <xdr:cNvCxnSpPr/>
      </xdr:nvCxnSpPr>
      <xdr:spPr>
        <a:xfrm flipV="1">
          <a:off x="12814300" y="13419189"/>
          <a:ext cx="889000" cy="4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4" name="フローチャート : 判断 643"/>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130398</xdr:rowOff>
    </xdr:from>
    <xdr:ext cx="534377" cy="259045"/>
    <xdr:sp macro="" textlink="">
      <xdr:nvSpPr>
        <xdr:cNvPr id="645" name="テキスト ボックス 644"/>
        <xdr:cNvSpPr txBox="1"/>
      </xdr:nvSpPr>
      <xdr:spPr>
        <a:xfrm>
          <a:off x="13436111" y="1350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6" name="フローチャート : 判断 645"/>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149020</xdr:rowOff>
    </xdr:from>
    <xdr:ext cx="469744" cy="259045"/>
    <xdr:sp macro="" textlink="">
      <xdr:nvSpPr>
        <xdr:cNvPr id="647" name="テキスト ボックス 646"/>
        <xdr:cNvSpPr txBox="1"/>
      </xdr:nvSpPr>
      <xdr:spPr>
        <a:xfrm>
          <a:off x="12579427" y="1352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32477</xdr:rowOff>
    </xdr:from>
    <xdr:to>
      <xdr:col>23</xdr:col>
      <xdr:colOff>568325</xdr:colOff>
      <xdr:row>78</xdr:row>
      <xdr:rowOff>134077</xdr:rowOff>
    </xdr:to>
    <xdr:sp macro="" textlink="">
      <xdr:nvSpPr>
        <xdr:cNvPr id="653" name="円/楕円 652"/>
        <xdr:cNvSpPr/>
      </xdr:nvSpPr>
      <xdr:spPr>
        <a:xfrm>
          <a:off x="16268700" y="1340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163304</xdr:rowOff>
    </xdr:from>
    <xdr:ext cx="534377" cy="259045"/>
    <xdr:sp macro="" textlink="">
      <xdr:nvSpPr>
        <xdr:cNvPr id="654" name="災害復旧費該当値テキスト"/>
        <xdr:cNvSpPr txBox="1"/>
      </xdr:nvSpPr>
      <xdr:spPr>
        <a:xfrm>
          <a:off x="16370300" y="1319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12,341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141748</xdr:rowOff>
    </xdr:from>
    <xdr:to>
      <xdr:col>22</xdr:col>
      <xdr:colOff>415925</xdr:colOff>
      <xdr:row>78</xdr:row>
      <xdr:rowOff>71898</xdr:rowOff>
    </xdr:to>
    <xdr:sp macro="" textlink="">
      <xdr:nvSpPr>
        <xdr:cNvPr id="655" name="円/楕円 654"/>
        <xdr:cNvSpPr/>
      </xdr:nvSpPr>
      <xdr:spPr>
        <a:xfrm>
          <a:off x="15430500" y="1334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88425</xdr:rowOff>
    </xdr:from>
    <xdr:ext cx="534377" cy="259045"/>
    <xdr:sp macro="" textlink="">
      <xdr:nvSpPr>
        <xdr:cNvPr id="656" name="テキスト ボックス 655"/>
        <xdr:cNvSpPr txBox="1"/>
      </xdr:nvSpPr>
      <xdr:spPr>
        <a:xfrm>
          <a:off x="15214111" y="1311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25,941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19301</xdr:rowOff>
    </xdr:from>
    <xdr:to>
      <xdr:col>21</xdr:col>
      <xdr:colOff>212725</xdr:colOff>
      <xdr:row>78</xdr:row>
      <xdr:rowOff>120901</xdr:rowOff>
    </xdr:to>
    <xdr:sp macro="" textlink="">
      <xdr:nvSpPr>
        <xdr:cNvPr id="657" name="円/楕円 656"/>
        <xdr:cNvSpPr/>
      </xdr:nvSpPr>
      <xdr:spPr>
        <a:xfrm>
          <a:off x="14541500" y="1339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137428</xdr:rowOff>
    </xdr:from>
    <xdr:ext cx="534377" cy="259045"/>
    <xdr:sp macro="" textlink="">
      <xdr:nvSpPr>
        <xdr:cNvPr id="658" name="テキスト ボックス 657"/>
        <xdr:cNvSpPr txBox="1"/>
      </xdr:nvSpPr>
      <xdr:spPr>
        <a:xfrm>
          <a:off x="14325111" y="1316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15,223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166739</xdr:rowOff>
    </xdr:from>
    <xdr:to>
      <xdr:col>20</xdr:col>
      <xdr:colOff>9525</xdr:colOff>
      <xdr:row>78</xdr:row>
      <xdr:rowOff>96889</xdr:rowOff>
    </xdr:to>
    <xdr:sp macro="" textlink="">
      <xdr:nvSpPr>
        <xdr:cNvPr id="659" name="円/楕円 658"/>
        <xdr:cNvSpPr/>
      </xdr:nvSpPr>
      <xdr:spPr>
        <a:xfrm>
          <a:off x="13652500" y="1336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113416</xdr:rowOff>
    </xdr:from>
    <xdr:ext cx="534377" cy="259045"/>
    <xdr:sp macro="" textlink="">
      <xdr:nvSpPr>
        <xdr:cNvPr id="660" name="テキスト ボックス 659"/>
        <xdr:cNvSpPr txBox="1"/>
      </xdr:nvSpPr>
      <xdr:spPr>
        <a:xfrm>
          <a:off x="13436111" y="1314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20,475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43687</xdr:rowOff>
    </xdr:from>
    <xdr:to>
      <xdr:col>18</xdr:col>
      <xdr:colOff>492125</xdr:colOff>
      <xdr:row>78</xdr:row>
      <xdr:rowOff>145287</xdr:rowOff>
    </xdr:to>
    <xdr:sp macro="" textlink="">
      <xdr:nvSpPr>
        <xdr:cNvPr id="661" name="円/楕円 660"/>
        <xdr:cNvSpPr/>
      </xdr:nvSpPr>
      <xdr:spPr>
        <a:xfrm>
          <a:off x="12763500" y="134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161814</xdr:rowOff>
    </xdr:from>
    <xdr:ext cx="469744" cy="259045"/>
    <xdr:sp macro="" textlink="">
      <xdr:nvSpPr>
        <xdr:cNvPr id="662" name="テキスト ボックス 661"/>
        <xdr:cNvSpPr txBox="1"/>
      </xdr:nvSpPr>
      <xdr:spPr>
        <a:xfrm>
          <a:off x="12579427" y="1319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109544</xdr:rowOff>
    </xdr:from>
    <xdr:to>
      <xdr:col>23</xdr:col>
      <xdr:colOff>517525</xdr:colOff>
      <xdr:row>96</xdr:row>
      <xdr:rowOff>150048</xdr:rowOff>
    </xdr:to>
    <xdr:cxnSp macro="">
      <xdr:nvCxnSpPr>
        <xdr:cNvPr id="691" name="直線コネクタ 690"/>
        <xdr:cNvCxnSpPr/>
      </xdr:nvCxnSpPr>
      <xdr:spPr>
        <a:xfrm flipV="1">
          <a:off x="15481300" y="16568744"/>
          <a:ext cx="838200" cy="4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45770</xdr:rowOff>
    </xdr:from>
    <xdr:ext cx="534377" cy="259045"/>
    <xdr:sp macro="" textlink="">
      <xdr:nvSpPr>
        <xdr:cNvPr id="692" name="公債費平均値テキスト"/>
        <xdr:cNvSpPr txBox="1"/>
      </xdr:nvSpPr>
      <xdr:spPr>
        <a:xfrm>
          <a:off x="16370300" y="16676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150048</xdr:rowOff>
    </xdr:from>
    <xdr:to>
      <xdr:col>22</xdr:col>
      <xdr:colOff>365125</xdr:colOff>
      <xdr:row>96</xdr:row>
      <xdr:rowOff>162175</xdr:rowOff>
    </xdr:to>
    <xdr:cxnSp macro="">
      <xdr:nvCxnSpPr>
        <xdr:cNvPr id="694" name="直線コネクタ 693"/>
        <xdr:cNvCxnSpPr/>
      </xdr:nvCxnSpPr>
      <xdr:spPr>
        <a:xfrm flipV="1">
          <a:off x="14592300" y="16609248"/>
          <a:ext cx="889000" cy="1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5" name="フローチャート : 判断 694"/>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170871</xdr:rowOff>
    </xdr:from>
    <xdr:ext cx="534377" cy="259045"/>
    <xdr:sp macro="" textlink="">
      <xdr:nvSpPr>
        <xdr:cNvPr id="696" name="テキスト ボックス 695"/>
        <xdr:cNvSpPr txBox="1"/>
      </xdr:nvSpPr>
      <xdr:spPr>
        <a:xfrm>
          <a:off x="15214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68171</xdr:rowOff>
    </xdr:from>
    <xdr:to>
      <xdr:col>21</xdr:col>
      <xdr:colOff>161925</xdr:colOff>
      <xdr:row>96</xdr:row>
      <xdr:rowOff>162175</xdr:rowOff>
    </xdr:to>
    <xdr:cxnSp macro="">
      <xdr:nvCxnSpPr>
        <xdr:cNvPr id="697" name="直線コネクタ 696"/>
        <xdr:cNvCxnSpPr/>
      </xdr:nvCxnSpPr>
      <xdr:spPr>
        <a:xfrm>
          <a:off x="13703300" y="16527371"/>
          <a:ext cx="889000" cy="9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8" name="フローチャート : 判断 697"/>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168871</xdr:rowOff>
    </xdr:from>
    <xdr:ext cx="534377" cy="259045"/>
    <xdr:sp macro="" textlink="">
      <xdr:nvSpPr>
        <xdr:cNvPr id="699" name="テキスト ボックス 698"/>
        <xdr:cNvSpPr txBox="1"/>
      </xdr:nvSpPr>
      <xdr:spPr>
        <a:xfrm>
          <a:off x="14325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68171</xdr:rowOff>
    </xdr:from>
    <xdr:to>
      <xdr:col>19</xdr:col>
      <xdr:colOff>644525</xdr:colOff>
      <xdr:row>96</xdr:row>
      <xdr:rowOff>156220</xdr:rowOff>
    </xdr:to>
    <xdr:cxnSp macro="">
      <xdr:nvCxnSpPr>
        <xdr:cNvPr id="700" name="直線コネクタ 699"/>
        <xdr:cNvCxnSpPr/>
      </xdr:nvCxnSpPr>
      <xdr:spPr>
        <a:xfrm flipV="1">
          <a:off x="12814300" y="16527371"/>
          <a:ext cx="889000" cy="8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701" name="フローチャート : 判断 700"/>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168124</xdr:rowOff>
    </xdr:from>
    <xdr:ext cx="534377" cy="259045"/>
    <xdr:sp macro="" textlink="">
      <xdr:nvSpPr>
        <xdr:cNvPr id="702" name="テキスト ボックス 701"/>
        <xdr:cNvSpPr txBox="1"/>
      </xdr:nvSpPr>
      <xdr:spPr>
        <a:xfrm>
          <a:off x="13436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3" name="フローチャート : 判断 702"/>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163720</xdr:rowOff>
    </xdr:from>
    <xdr:ext cx="534377" cy="259045"/>
    <xdr:sp macro="" textlink="">
      <xdr:nvSpPr>
        <xdr:cNvPr id="704" name="テキスト ボックス 703"/>
        <xdr:cNvSpPr txBox="1"/>
      </xdr:nvSpPr>
      <xdr:spPr>
        <a:xfrm>
          <a:off x="12547111" y="1679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58744</xdr:rowOff>
    </xdr:from>
    <xdr:to>
      <xdr:col>23</xdr:col>
      <xdr:colOff>568325</xdr:colOff>
      <xdr:row>96</xdr:row>
      <xdr:rowOff>160344</xdr:rowOff>
    </xdr:to>
    <xdr:sp macro="" textlink="">
      <xdr:nvSpPr>
        <xdr:cNvPr id="710" name="円/楕円 709"/>
        <xdr:cNvSpPr/>
      </xdr:nvSpPr>
      <xdr:spPr>
        <a:xfrm>
          <a:off x="16268700" y="1651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81621</xdr:rowOff>
    </xdr:from>
    <xdr:ext cx="599010" cy="259045"/>
    <xdr:sp macro="" textlink="">
      <xdr:nvSpPr>
        <xdr:cNvPr id="711" name="公債費該当値テキスト"/>
        <xdr:cNvSpPr txBox="1"/>
      </xdr:nvSpPr>
      <xdr:spPr>
        <a:xfrm>
          <a:off x="16370300" y="1636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117,915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99248</xdr:rowOff>
    </xdr:from>
    <xdr:to>
      <xdr:col>22</xdr:col>
      <xdr:colOff>415925</xdr:colOff>
      <xdr:row>97</xdr:row>
      <xdr:rowOff>29398</xdr:rowOff>
    </xdr:to>
    <xdr:sp macro="" textlink="">
      <xdr:nvSpPr>
        <xdr:cNvPr id="712" name="円/楕円 711"/>
        <xdr:cNvSpPr/>
      </xdr:nvSpPr>
      <xdr:spPr>
        <a:xfrm>
          <a:off x="15430500" y="1655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45925</xdr:rowOff>
    </xdr:from>
    <xdr:ext cx="599010" cy="259045"/>
    <xdr:sp macro="" textlink="">
      <xdr:nvSpPr>
        <xdr:cNvPr id="713" name="テキスト ボックス 712"/>
        <xdr:cNvSpPr txBox="1"/>
      </xdr:nvSpPr>
      <xdr:spPr>
        <a:xfrm>
          <a:off x="15181794" y="1633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107,284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111375</xdr:rowOff>
    </xdr:from>
    <xdr:to>
      <xdr:col>21</xdr:col>
      <xdr:colOff>212725</xdr:colOff>
      <xdr:row>97</xdr:row>
      <xdr:rowOff>41525</xdr:rowOff>
    </xdr:to>
    <xdr:sp macro="" textlink="">
      <xdr:nvSpPr>
        <xdr:cNvPr id="714" name="円/楕円 713"/>
        <xdr:cNvSpPr/>
      </xdr:nvSpPr>
      <xdr:spPr>
        <a:xfrm>
          <a:off x="14541500" y="165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58052</xdr:rowOff>
    </xdr:from>
    <xdr:ext cx="599010" cy="259045"/>
    <xdr:sp macro="" textlink="">
      <xdr:nvSpPr>
        <xdr:cNvPr id="715" name="テキスト ボックス 714"/>
        <xdr:cNvSpPr txBox="1"/>
      </xdr:nvSpPr>
      <xdr:spPr>
        <a:xfrm>
          <a:off x="14292794" y="16345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104,101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17371</xdr:rowOff>
    </xdr:from>
    <xdr:to>
      <xdr:col>20</xdr:col>
      <xdr:colOff>9525</xdr:colOff>
      <xdr:row>96</xdr:row>
      <xdr:rowOff>118971</xdr:rowOff>
    </xdr:to>
    <xdr:sp macro="" textlink="">
      <xdr:nvSpPr>
        <xdr:cNvPr id="716" name="円/楕円 715"/>
        <xdr:cNvSpPr/>
      </xdr:nvSpPr>
      <xdr:spPr>
        <a:xfrm>
          <a:off x="13652500" y="1647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135498</xdr:rowOff>
    </xdr:from>
    <xdr:ext cx="599010" cy="259045"/>
    <xdr:sp macro="" textlink="">
      <xdr:nvSpPr>
        <xdr:cNvPr id="717" name="テキスト ボックス 716"/>
        <xdr:cNvSpPr txBox="1"/>
      </xdr:nvSpPr>
      <xdr:spPr>
        <a:xfrm>
          <a:off x="13403794" y="16251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128,774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105420</xdr:rowOff>
    </xdr:from>
    <xdr:to>
      <xdr:col>18</xdr:col>
      <xdr:colOff>492125</xdr:colOff>
      <xdr:row>97</xdr:row>
      <xdr:rowOff>35570</xdr:rowOff>
    </xdr:to>
    <xdr:sp macro="" textlink="">
      <xdr:nvSpPr>
        <xdr:cNvPr id="718" name="円/楕円 717"/>
        <xdr:cNvSpPr/>
      </xdr:nvSpPr>
      <xdr:spPr>
        <a:xfrm>
          <a:off x="12763500" y="1656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52097</xdr:rowOff>
    </xdr:from>
    <xdr:ext cx="599010" cy="259045"/>
    <xdr:sp macro="" textlink="">
      <xdr:nvSpPr>
        <xdr:cNvPr id="719" name="テキスト ボックス 718"/>
        <xdr:cNvSpPr txBox="1"/>
      </xdr:nvSpPr>
      <xdr:spPr>
        <a:xfrm>
          <a:off x="12514794" y="16339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105,664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3" name="直線コネクタ 742"/>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6"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7" name="直線コネクタ 746"/>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162941</xdr:rowOff>
    </xdr:from>
    <xdr:to>
      <xdr:col>32</xdr:col>
      <xdr:colOff>187325</xdr:colOff>
      <xdr:row>38</xdr:row>
      <xdr:rowOff>40259</xdr:rowOff>
    </xdr:to>
    <xdr:cxnSp macro="">
      <xdr:nvCxnSpPr>
        <xdr:cNvPr id="748" name="直線コネクタ 747"/>
        <xdr:cNvCxnSpPr/>
      </xdr:nvCxnSpPr>
      <xdr:spPr>
        <a:xfrm>
          <a:off x="21323300" y="6506591"/>
          <a:ext cx="8382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89425</xdr:rowOff>
    </xdr:from>
    <xdr:ext cx="378565" cy="259045"/>
    <xdr:sp macro="" textlink="">
      <xdr:nvSpPr>
        <xdr:cNvPr id="749" name="諸支出金平均値テキスト"/>
        <xdr:cNvSpPr txBox="1"/>
      </xdr:nvSpPr>
      <xdr:spPr>
        <a:xfrm>
          <a:off x="22212300" y="6604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0" name="フローチャート : 判断 749"/>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162941</xdr:rowOff>
    </xdr:from>
    <xdr:to>
      <xdr:col>31</xdr:col>
      <xdr:colOff>34925</xdr:colOff>
      <xdr:row>38</xdr:row>
      <xdr:rowOff>117983</xdr:rowOff>
    </xdr:to>
    <xdr:cxnSp macro="">
      <xdr:nvCxnSpPr>
        <xdr:cNvPr id="751" name="直線コネクタ 750"/>
        <xdr:cNvCxnSpPr/>
      </xdr:nvCxnSpPr>
      <xdr:spPr>
        <a:xfrm flipV="1">
          <a:off x="20434300" y="6506591"/>
          <a:ext cx="889000" cy="12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72898</xdr:rowOff>
    </xdr:from>
    <xdr:to>
      <xdr:col>31</xdr:col>
      <xdr:colOff>85725</xdr:colOff>
      <xdr:row>39</xdr:row>
      <xdr:rowOff>3048</xdr:rowOff>
    </xdr:to>
    <xdr:sp macro="" textlink="">
      <xdr:nvSpPr>
        <xdr:cNvPr id="752" name="フローチャート : 判断 751"/>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165625</xdr:rowOff>
    </xdr:from>
    <xdr:ext cx="378565" cy="259045"/>
    <xdr:sp macro="" textlink="">
      <xdr:nvSpPr>
        <xdr:cNvPr id="753" name="テキスト ボックス 752"/>
        <xdr:cNvSpPr txBox="1"/>
      </xdr:nvSpPr>
      <xdr:spPr>
        <a:xfrm>
          <a:off x="21134017" y="6680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65786</xdr:rowOff>
    </xdr:from>
    <xdr:to>
      <xdr:col>29</xdr:col>
      <xdr:colOff>517525</xdr:colOff>
      <xdr:row>38</xdr:row>
      <xdr:rowOff>117983</xdr:rowOff>
    </xdr:to>
    <xdr:cxnSp macro="">
      <xdr:nvCxnSpPr>
        <xdr:cNvPr id="754" name="直線コネクタ 753"/>
        <xdr:cNvCxnSpPr/>
      </xdr:nvCxnSpPr>
      <xdr:spPr>
        <a:xfrm>
          <a:off x="19545300" y="6066536"/>
          <a:ext cx="889000" cy="56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88138</xdr:rowOff>
    </xdr:from>
    <xdr:to>
      <xdr:col>29</xdr:col>
      <xdr:colOff>568325</xdr:colOff>
      <xdr:row>38</xdr:row>
      <xdr:rowOff>18288</xdr:rowOff>
    </xdr:to>
    <xdr:sp macro="" textlink="">
      <xdr:nvSpPr>
        <xdr:cNvPr id="755" name="フローチャート : 判断 754"/>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34815</xdr:rowOff>
    </xdr:from>
    <xdr:ext cx="378565" cy="259045"/>
    <xdr:sp macro="" textlink="">
      <xdr:nvSpPr>
        <xdr:cNvPr id="756" name="テキスト ボックス 755"/>
        <xdr:cNvSpPr txBox="1"/>
      </xdr:nvSpPr>
      <xdr:spPr>
        <a:xfrm>
          <a:off x="20245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34</xdr:row>
      <xdr:rowOff>122174</xdr:rowOff>
    </xdr:from>
    <xdr:to>
      <xdr:col>28</xdr:col>
      <xdr:colOff>314325</xdr:colOff>
      <xdr:row>35</xdr:row>
      <xdr:rowOff>65786</xdr:rowOff>
    </xdr:to>
    <xdr:cxnSp macro="">
      <xdr:nvCxnSpPr>
        <xdr:cNvPr id="757" name="直線コネクタ 756"/>
        <xdr:cNvCxnSpPr/>
      </xdr:nvCxnSpPr>
      <xdr:spPr>
        <a:xfrm>
          <a:off x="18656300" y="5951474"/>
          <a:ext cx="889000" cy="11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144907</xdr:rowOff>
    </xdr:from>
    <xdr:to>
      <xdr:col>28</xdr:col>
      <xdr:colOff>365125</xdr:colOff>
      <xdr:row>38</xdr:row>
      <xdr:rowOff>75057</xdr:rowOff>
    </xdr:to>
    <xdr:sp macro="" textlink="">
      <xdr:nvSpPr>
        <xdr:cNvPr id="758" name="フローチャート : 判断 757"/>
        <xdr:cNvSpPr/>
      </xdr:nvSpPr>
      <xdr:spPr>
        <a:xfrm>
          <a:off x="19494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66184</xdr:rowOff>
    </xdr:from>
    <xdr:ext cx="378565" cy="259045"/>
    <xdr:sp macro="" textlink="">
      <xdr:nvSpPr>
        <xdr:cNvPr id="759" name="テキスト ボックス 758"/>
        <xdr:cNvSpPr txBox="1"/>
      </xdr:nvSpPr>
      <xdr:spPr>
        <a:xfrm>
          <a:off x="19356017" y="6581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94615</xdr:rowOff>
    </xdr:from>
    <xdr:to>
      <xdr:col>27</xdr:col>
      <xdr:colOff>161925</xdr:colOff>
      <xdr:row>38</xdr:row>
      <xdr:rowOff>24765</xdr:rowOff>
    </xdr:to>
    <xdr:sp macro="" textlink="">
      <xdr:nvSpPr>
        <xdr:cNvPr id="760" name="フローチャート : 判断 759"/>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15892</xdr:rowOff>
    </xdr:from>
    <xdr:ext cx="378565" cy="259045"/>
    <xdr:sp macro="" textlink="">
      <xdr:nvSpPr>
        <xdr:cNvPr id="761" name="テキスト ボックス 760"/>
        <xdr:cNvSpPr txBox="1"/>
      </xdr:nvSpPr>
      <xdr:spPr>
        <a:xfrm>
          <a:off x="18467017" y="6530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160909</xdr:rowOff>
    </xdr:from>
    <xdr:to>
      <xdr:col>32</xdr:col>
      <xdr:colOff>238125</xdr:colOff>
      <xdr:row>38</xdr:row>
      <xdr:rowOff>91059</xdr:rowOff>
    </xdr:to>
    <xdr:sp macro="" textlink="">
      <xdr:nvSpPr>
        <xdr:cNvPr id="767" name="円/楕円 766"/>
        <xdr:cNvSpPr/>
      </xdr:nvSpPr>
      <xdr:spPr>
        <a:xfrm>
          <a:off x="22110700" y="650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12336</xdr:rowOff>
    </xdr:from>
    <xdr:ext cx="378565" cy="259045"/>
    <xdr:sp macro="" textlink="">
      <xdr:nvSpPr>
        <xdr:cNvPr id="768" name="諸支出金該当値テキスト"/>
        <xdr:cNvSpPr txBox="1"/>
      </xdr:nvSpPr>
      <xdr:spPr>
        <a:xfrm>
          <a:off x="22212300" y="6355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112141</xdr:rowOff>
    </xdr:from>
    <xdr:to>
      <xdr:col>31</xdr:col>
      <xdr:colOff>85725</xdr:colOff>
      <xdr:row>38</xdr:row>
      <xdr:rowOff>42290</xdr:rowOff>
    </xdr:to>
    <xdr:sp macro="" textlink="">
      <xdr:nvSpPr>
        <xdr:cNvPr id="769" name="円/楕円 768"/>
        <xdr:cNvSpPr/>
      </xdr:nvSpPr>
      <xdr:spPr>
        <a:xfrm>
          <a:off x="21272500" y="64557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58818</xdr:rowOff>
    </xdr:from>
    <xdr:ext cx="378565" cy="259045"/>
    <xdr:sp macro="" textlink="">
      <xdr:nvSpPr>
        <xdr:cNvPr id="770" name="テキスト ボックス 769"/>
        <xdr:cNvSpPr txBox="1"/>
      </xdr:nvSpPr>
      <xdr:spPr>
        <a:xfrm>
          <a:off x="21134017" y="6231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67183</xdr:rowOff>
    </xdr:from>
    <xdr:to>
      <xdr:col>29</xdr:col>
      <xdr:colOff>568325</xdr:colOff>
      <xdr:row>38</xdr:row>
      <xdr:rowOff>168783</xdr:rowOff>
    </xdr:to>
    <xdr:sp macro="" textlink="">
      <xdr:nvSpPr>
        <xdr:cNvPr id="771" name="円/楕円 770"/>
        <xdr:cNvSpPr/>
      </xdr:nvSpPr>
      <xdr:spPr>
        <a:xfrm>
          <a:off x="20383500" y="65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159910</xdr:rowOff>
    </xdr:from>
    <xdr:ext cx="378565" cy="259045"/>
    <xdr:sp macro="" textlink="">
      <xdr:nvSpPr>
        <xdr:cNvPr id="772" name="テキスト ボックス 771"/>
        <xdr:cNvSpPr txBox="1"/>
      </xdr:nvSpPr>
      <xdr:spPr>
        <a:xfrm>
          <a:off x="20245017" y="6675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14986</xdr:rowOff>
    </xdr:from>
    <xdr:to>
      <xdr:col>28</xdr:col>
      <xdr:colOff>365125</xdr:colOff>
      <xdr:row>35</xdr:row>
      <xdr:rowOff>116586</xdr:rowOff>
    </xdr:to>
    <xdr:sp macro="" textlink="">
      <xdr:nvSpPr>
        <xdr:cNvPr id="773" name="円/楕円 772"/>
        <xdr:cNvSpPr/>
      </xdr:nvSpPr>
      <xdr:spPr>
        <a:xfrm>
          <a:off x="19494500" y="601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33</xdr:row>
      <xdr:rowOff>133113</xdr:rowOff>
    </xdr:from>
    <xdr:ext cx="469744" cy="259045"/>
    <xdr:sp macro="" textlink="">
      <xdr:nvSpPr>
        <xdr:cNvPr id="774" name="テキスト ボックス 773"/>
        <xdr:cNvSpPr txBox="1"/>
      </xdr:nvSpPr>
      <xdr:spPr>
        <a:xfrm>
          <a:off x="19310427" y="579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1,744</a:t>
          </a:r>
          <a:endParaRPr kumimoji="1" lang="ja-JP" altLang="en-US" sz="1000" b="1">
            <a:solidFill>
              <a:srgbClr val="FF0000"/>
            </a:solidFill>
            <a:latin typeface="ＭＳ Ｐゴシック"/>
          </a:endParaRPr>
        </a:p>
      </xdr:txBody>
    </xdr:sp>
    <xdr:clientData/>
  </xdr:oneCellAnchor>
  <xdr:twoCellAnchor>
    <xdr:from>
      <xdr:col>27</xdr:col>
      <xdr:colOff>60325</xdr:colOff>
      <xdr:row>34</xdr:row>
      <xdr:rowOff>71374</xdr:rowOff>
    </xdr:from>
    <xdr:to>
      <xdr:col>27</xdr:col>
      <xdr:colOff>161925</xdr:colOff>
      <xdr:row>35</xdr:row>
      <xdr:rowOff>1524</xdr:rowOff>
    </xdr:to>
    <xdr:sp macro="" textlink="">
      <xdr:nvSpPr>
        <xdr:cNvPr id="775" name="円/楕円 774"/>
        <xdr:cNvSpPr/>
      </xdr:nvSpPr>
      <xdr:spPr>
        <a:xfrm>
          <a:off x="18605500" y="590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33</xdr:row>
      <xdr:rowOff>18051</xdr:rowOff>
    </xdr:from>
    <xdr:ext cx="469744" cy="259045"/>
    <xdr:sp macro="" textlink="">
      <xdr:nvSpPr>
        <xdr:cNvPr id="776" name="テキスト ボックス 775"/>
        <xdr:cNvSpPr txBox="1"/>
      </xdr:nvSpPr>
      <xdr:spPr>
        <a:xfrm>
          <a:off x="18421427" y="5675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0" name="テキスト ボックス 78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2" name="テキスト ボックス 79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4" name="テキスト ボックス 79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6" name="テキスト ボックス 795"/>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3"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5"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8"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11" name="フローチャート : 判断 810"/>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160817</xdr:rowOff>
    </xdr:from>
    <xdr:ext cx="313932" cy="259045"/>
    <xdr:sp macro="" textlink="">
      <xdr:nvSpPr>
        <xdr:cNvPr id="812" name="テキスト ボックス 811"/>
        <xdr:cNvSpPr txBox="1"/>
      </xdr:nvSpPr>
      <xdr:spPr>
        <a:xfrm>
          <a:off x="21166333" y="993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4" name="フローチャート : 判断 813"/>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161960</xdr:rowOff>
    </xdr:from>
    <xdr:ext cx="313932" cy="259045"/>
    <xdr:sp macro="" textlink="">
      <xdr:nvSpPr>
        <xdr:cNvPr id="815" name="テキスト ボックス 814"/>
        <xdr:cNvSpPr txBox="1"/>
      </xdr:nvSpPr>
      <xdr:spPr>
        <a:xfrm>
          <a:off x="20277333" y="9934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7" name="フローチャート : 判断 816"/>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163593</xdr:rowOff>
    </xdr:from>
    <xdr:ext cx="313932" cy="259045"/>
    <xdr:sp macro="" textlink="">
      <xdr:nvSpPr>
        <xdr:cNvPr id="818" name="テキスト ボックス 817"/>
        <xdr:cNvSpPr txBox="1"/>
      </xdr:nvSpPr>
      <xdr:spPr>
        <a:xfrm>
          <a:off x="19388333" y="9936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9" name="フローチャート : 判断 818"/>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159021</xdr:rowOff>
    </xdr:from>
    <xdr:ext cx="313932" cy="259045"/>
    <xdr:sp macro="" textlink="">
      <xdr:nvSpPr>
        <xdr:cNvPr id="820" name="テキスト ボックス 819"/>
        <xdr:cNvSpPr txBox="1"/>
      </xdr:nvSpPr>
      <xdr:spPr>
        <a:xfrm>
          <a:off x="18499333" y="9931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7"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9" name="テキスト ボックス 82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1" name="テキスト ボックス 830"/>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3" name="テキスト ボックス 832"/>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5" name="テキスト ボックス 834"/>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総務費は、ふるさと納税の推進による寄附金の積立、それに伴う返礼品経費の増加により昨年に引き続き、類似団体、全国及び県平均を大きく上回っている。</a:t>
          </a:r>
          <a:endParaRPr kumimoji="1" lang="en-US" altLang="ja-JP" sz="1300">
            <a:latin typeface="+mn-ea"/>
            <a:ea typeface="+mn-ea"/>
          </a:endParaRPr>
        </a:p>
        <a:p>
          <a:r>
            <a:rPr kumimoji="1" lang="ja-JP" altLang="en-US" sz="1300">
              <a:latin typeface="+mn-ea"/>
              <a:ea typeface="+mn-ea"/>
            </a:rPr>
            <a:t>民生費は、子育てや障害者支援にかかる経費の増加により近年増加傾向にある。</a:t>
          </a:r>
          <a:endParaRPr kumimoji="1" lang="en-US" altLang="ja-JP" sz="1300">
            <a:latin typeface="+mn-ea"/>
            <a:ea typeface="+mn-ea"/>
          </a:endParaRPr>
        </a:p>
        <a:p>
          <a:r>
            <a:rPr kumimoji="1" lang="ja-JP" altLang="en-US" sz="1300">
              <a:latin typeface="+mn-ea"/>
              <a:ea typeface="+mn-ea"/>
            </a:rPr>
            <a:t>衛生費は、北松北部環境組合への負担金が大きな割合を占めており、各種の平均を上回る水準で推移している。</a:t>
          </a:r>
          <a:endParaRPr kumimoji="1" lang="en-US" altLang="ja-JP" sz="1300">
            <a:latin typeface="+mn-ea"/>
            <a:ea typeface="+mn-ea"/>
          </a:endParaRPr>
        </a:p>
        <a:p>
          <a:r>
            <a:rPr kumimoji="1" lang="ja-JP" altLang="en-US" sz="1300">
              <a:latin typeface="+mn-ea"/>
              <a:ea typeface="+mn-ea"/>
            </a:rPr>
            <a:t>農林水産業費は、本市の主要産業であるため担い手の育成や経営規模拡大など振興に力を入れており増加傾向にある。</a:t>
          </a:r>
          <a:endParaRPr kumimoji="1" lang="en-US" altLang="ja-JP" sz="1300">
            <a:latin typeface="+mn-ea"/>
            <a:ea typeface="+mn-ea"/>
          </a:endParaRPr>
        </a:p>
        <a:p>
          <a:r>
            <a:rPr kumimoji="1" lang="ja-JP" altLang="en-US" sz="1300">
              <a:latin typeface="+mn-ea"/>
              <a:ea typeface="+mn-ea"/>
            </a:rPr>
            <a:t>教育費は、平成</a:t>
          </a:r>
          <a:r>
            <a:rPr kumimoji="1" lang="en-US" altLang="ja-JP" sz="1300">
              <a:latin typeface="+mn-ea"/>
              <a:ea typeface="+mn-ea"/>
            </a:rPr>
            <a:t>26</a:t>
          </a:r>
          <a:r>
            <a:rPr kumimoji="1" lang="ja-JP" altLang="en-US" sz="1300">
              <a:latin typeface="+mn-ea"/>
              <a:ea typeface="+mn-ea"/>
            </a:rPr>
            <a:t>年度に行った学校施設の耐震改修、公民館等の社会教育施設の更新整備など建設事業の終了に伴い大幅に減少した。</a:t>
          </a:r>
          <a:endParaRPr kumimoji="1" lang="en-US" altLang="ja-JP" sz="1300">
            <a:latin typeface="+mn-ea"/>
            <a:ea typeface="+mn-ea"/>
          </a:endParaRPr>
        </a:p>
        <a:p>
          <a:r>
            <a:rPr kumimoji="1" lang="ja-JP" altLang="en-US" sz="1300">
              <a:latin typeface="+mn-ea"/>
              <a:ea typeface="+mn-ea"/>
            </a:rPr>
            <a:t>公債費は、平成</a:t>
          </a:r>
          <a:r>
            <a:rPr kumimoji="1" lang="en-US" altLang="ja-JP" sz="1300">
              <a:latin typeface="+mn-ea"/>
              <a:ea typeface="+mn-ea"/>
            </a:rPr>
            <a:t>22</a:t>
          </a:r>
          <a:r>
            <a:rPr kumimoji="1" lang="ja-JP" altLang="en-US" sz="1300">
              <a:latin typeface="+mn-ea"/>
              <a:ea typeface="+mn-ea"/>
            </a:rPr>
            <a:t>年度から任意の繰上償還を行っており平均を上回る水準で推移している。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長崎県平戸市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latin typeface="+mn-ea"/>
              <a:ea typeface="+mn-ea"/>
              <a:cs typeface="+mn-cs"/>
            </a:rPr>
            <a:t>　</a:t>
          </a:r>
          <a:r>
            <a:rPr lang="ja-JP" altLang="en-US" sz="1200" baseline="0">
              <a:solidFill>
                <a:schemeClr val="dk1"/>
              </a:solidFill>
              <a:latin typeface="+mn-ea"/>
              <a:ea typeface="+mn-ea"/>
              <a:cs typeface="+mn-cs"/>
            </a:rPr>
            <a:t>財政調整基金残高は、適切な財源の確保と歳出の精査により、平成</a:t>
          </a:r>
          <a:r>
            <a:rPr lang="en-US" altLang="ja-JP" sz="1200" baseline="0">
              <a:solidFill>
                <a:schemeClr val="dk1"/>
              </a:solidFill>
              <a:latin typeface="+mn-ea"/>
              <a:ea typeface="+mn-ea"/>
              <a:cs typeface="+mn-cs"/>
            </a:rPr>
            <a:t>23</a:t>
          </a:r>
          <a:r>
            <a:rPr lang="ja-JP" altLang="en-US" sz="1200" baseline="0">
              <a:solidFill>
                <a:schemeClr val="dk1"/>
              </a:solidFill>
              <a:latin typeface="+mn-ea"/>
              <a:ea typeface="+mn-ea"/>
              <a:cs typeface="+mn-cs"/>
            </a:rPr>
            <a:t>年度以降取崩しを回避しており、平成</a:t>
          </a:r>
          <a:r>
            <a:rPr lang="en-US" altLang="ja-JP" sz="1200" baseline="0">
              <a:solidFill>
                <a:schemeClr val="dk1"/>
              </a:solidFill>
              <a:latin typeface="+mn-ea"/>
              <a:ea typeface="+mn-ea"/>
              <a:cs typeface="+mn-cs"/>
            </a:rPr>
            <a:t>27</a:t>
          </a:r>
          <a:r>
            <a:rPr lang="ja-JP" altLang="en-US" sz="1200" baseline="0">
              <a:solidFill>
                <a:schemeClr val="dk1"/>
              </a:solidFill>
              <a:latin typeface="+mn-ea"/>
              <a:ea typeface="+mn-ea"/>
              <a:cs typeface="+mn-cs"/>
            </a:rPr>
            <a:t>年度は約</a:t>
          </a:r>
          <a:r>
            <a:rPr lang="en-US" altLang="ja-JP" sz="1200" baseline="0">
              <a:solidFill>
                <a:schemeClr val="dk1"/>
              </a:solidFill>
              <a:latin typeface="+mn-ea"/>
              <a:ea typeface="+mn-ea"/>
              <a:cs typeface="+mn-cs"/>
            </a:rPr>
            <a:t>60,000</a:t>
          </a:r>
          <a:r>
            <a:rPr lang="ja-JP" altLang="en-US" sz="1200" baseline="0">
              <a:solidFill>
                <a:schemeClr val="dk1"/>
              </a:solidFill>
              <a:latin typeface="+mn-ea"/>
              <a:ea typeface="+mn-ea"/>
              <a:cs typeface="+mn-cs"/>
            </a:rPr>
            <a:t>千円の積立を行った。</a:t>
          </a:r>
          <a:endParaRPr lang="en-US" altLang="ja-JP" sz="1200" baseline="0">
            <a:solidFill>
              <a:schemeClr val="dk1"/>
            </a:solidFill>
            <a:latin typeface="+mn-ea"/>
            <a:ea typeface="+mn-ea"/>
            <a:cs typeface="+mn-cs"/>
          </a:endParaRPr>
        </a:p>
        <a:p>
          <a:r>
            <a:rPr lang="ja-JP" altLang="en-US" sz="1200" baseline="0">
              <a:solidFill>
                <a:schemeClr val="dk1"/>
              </a:solidFill>
              <a:latin typeface="+mn-ea"/>
              <a:ea typeface="+mn-ea"/>
              <a:cs typeface="+mn-cs"/>
            </a:rPr>
            <a:t>　また、大型事業の終了に伴う歳出減と地方交付税の伸びや過年度事業に対する国庫補助金の受入れなどにより実質収支は約</a:t>
          </a:r>
          <a:r>
            <a:rPr lang="en-US" altLang="ja-JP" sz="1200" baseline="0">
              <a:solidFill>
                <a:schemeClr val="dk1"/>
              </a:solidFill>
              <a:latin typeface="+mn-ea"/>
              <a:ea typeface="+mn-ea"/>
              <a:cs typeface="+mn-cs"/>
            </a:rPr>
            <a:t>4</a:t>
          </a:r>
          <a:r>
            <a:rPr lang="ja-JP" altLang="en-US" sz="1200" baseline="0">
              <a:solidFill>
                <a:schemeClr val="dk1"/>
              </a:solidFill>
              <a:latin typeface="+mn-ea"/>
              <a:ea typeface="+mn-ea"/>
              <a:cs typeface="+mn-cs"/>
            </a:rPr>
            <a:t>億円の増、標準財政規模に占める割合では</a:t>
          </a:r>
          <a:r>
            <a:rPr lang="en-US" altLang="ja-JP" sz="1200" baseline="0">
              <a:solidFill>
                <a:schemeClr val="dk1"/>
              </a:solidFill>
              <a:latin typeface="+mn-ea"/>
              <a:ea typeface="+mn-ea"/>
              <a:cs typeface="+mn-cs"/>
            </a:rPr>
            <a:t>2.74</a:t>
          </a:r>
          <a:r>
            <a:rPr lang="ja-JP" altLang="en-US" sz="1200" baseline="0">
              <a:solidFill>
                <a:schemeClr val="dk1"/>
              </a:solidFill>
              <a:latin typeface="+mn-ea"/>
              <a:ea typeface="+mn-ea"/>
              <a:cs typeface="+mn-cs"/>
            </a:rPr>
            <a:t>ポイントの増となり、実質単年度収支も</a:t>
          </a:r>
          <a:r>
            <a:rPr lang="en-US" altLang="ja-JP" sz="1200" baseline="0">
              <a:solidFill>
                <a:schemeClr val="dk1"/>
              </a:solidFill>
              <a:latin typeface="+mn-ea"/>
              <a:ea typeface="+mn-ea"/>
              <a:cs typeface="+mn-cs"/>
            </a:rPr>
            <a:t>1.74</a:t>
          </a:r>
          <a:r>
            <a:rPr lang="ja-JP" altLang="en-US" sz="1200" baseline="0">
              <a:solidFill>
                <a:schemeClr val="dk1"/>
              </a:solidFill>
              <a:latin typeface="+mn-ea"/>
              <a:ea typeface="+mn-ea"/>
              <a:cs typeface="+mn-cs"/>
            </a:rPr>
            <a:t>ポイントの増となっている。</a:t>
          </a:r>
          <a:endParaRPr lang="en-US" altLang="ja-JP" sz="1200" baseline="0">
            <a:solidFill>
              <a:schemeClr val="dk1"/>
            </a:solidFill>
            <a:latin typeface="+mn-ea"/>
            <a:ea typeface="+mn-ea"/>
            <a:cs typeface="+mn-cs"/>
          </a:endParaRPr>
        </a:p>
        <a:p>
          <a:r>
            <a:rPr kumimoji="1" lang="ja-JP" altLang="ja-JP" sz="1200">
              <a:solidFill>
                <a:schemeClr val="dk1"/>
              </a:solidFill>
              <a:latin typeface="+mn-ea"/>
              <a:ea typeface="+mn-ea"/>
              <a:cs typeface="+mn-cs"/>
            </a:rPr>
            <a:t>　本市は、地方税の収入が少なく、国庫補助金、地方交付税に大きく依存しており影響を受けやすい財政構造であるが、歳出抑制を図りながら今後も健全な財政運営に努める。</a:t>
          </a:r>
          <a:endParaRPr kumimoji="1" lang="en-US" altLang="ja-JP" sz="1200">
            <a:solidFill>
              <a:schemeClr val="dk1"/>
            </a:solidFill>
            <a:latin typeface="+mn-ea"/>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長崎県平戸市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300" b="0" i="0" baseline="0">
              <a:solidFill>
                <a:schemeClr val="dk1"/>
              </a:solidFill>
              <a:latin typeface="+mn-ea"/>
              <a:ea typeface="+mn-ea"/>
              <a:cs typeface="+mn-cs"/>
            </a:rPr>
            <a:t>近年は全会計とも黒字へと改善している。今後とも下記の事業会計で健全な</a:t>
          </a:r>
          <a:endParaRPr lang="en-US" altLang="ja-JP" sz="1300" b="0" i="0" baseline="0">
            <a:solidFill>
              <a:schemeClr val="dk1"/>
            </a:solidFill>
            <a:latin typeface="+mn-ea"/>
            <a:ea typeface="+mn-ea"/>
            <a:cs typeface="+mn-cs"/>
          </a:endParaRPr>
        </a:p>
        <a:p>
          <a:pPr rtl="0" fontAlgn="base"/>
          <a:r>
            <a:rPr lang="ja-JP" altLang="ja-JP" sz="1300" b="0" i="0" baseline="0">
              <a:solidFill>
                <a:schemeClr val="dk1"/>
              </a:solidFill>
              <a:latin typeface="+mn-ea"/>
              <a:ea typeface="+mn-ea"/>
              <a:cs typeface="+mn-cs"/>
            </a:rPr>
            <a:t>財政運営に努める。</a:t>
          </a:r>
          <a:endParaRPr lang="en-US" altLang="ja-JP" sz="1300" b="0" i="0" baseline="0">
            <a:solidFill>
              <a:schemeClr val="dk1"/>
            </a:solidFill>
            <a:latin typeface="+mn-ea"/>
            <a:ea typeface="+mn-ea"/>
            <a:cs typeface="+mn-cs"/>
          </a:endParaRPr>
        </a:p>
        <a:p>
          <a:pPr rtl="0"/>
          <a:endParaRPr lang="ja-JP" altLang="ja-JP" sz="1300">
            <a:solidFill>
              <a:schemeClr val="dk1"/>
            </a:solidFill>
            <a:latin typeface="+mn-ea"/>
            <a:ea typeface="+mn-ea"/>
            <a:cs typeface="+mn-cs"/>
          </a:endParaRPr>
        </a:p>
        <a:p>
          <a:pPr rtl="0"/>
          <a:r>
            <a:rPr lang="ja-JP" altLang="ja-JP" sz="1300" b="0" i="0" baseline="0">
              <a:solidFill>
                <a:schemeClr val="dk1"/>
              </a:solidFill>
              <a:latin typeface="+mn-ea"/>
              <a:ea typeface="+mn-ea"/>
              <a:cs typeface="+mn-cs"/>
            </a:rPr>
            <a:t>○病院、水道、一般会計、交通船事業会計</a:t>
          </a:r>
          <a:endParaRPr lang="ja-JP" altLang="ja-JP" sz="1300">
            <a:solidFill>
              <a:schemeClr val="dk1"/>
            </a:solidFill>
            <a:latin typeface="+mn-ea"/>
            <a:ea typeface="+mn-ea"/>
            <a:cs typeface="+mn-cs"/>
          </a:endParaRPr>
        </a:p>
        <a:p>
          <a:pPr rtl="0"/>
          <a:r>
            <a:rPr lang="ja-JP" altLang="ja-JP" sz="1300" b="0" i="0" baseline="0">
              <a:solidFill>
                <a:schemeClr val="dk1"/>
              </a:solidFill>
              <a:latin typeface="+mn-ea"/>
              <a:ea typeface="+mn-ea"/>
              <a:cs typeface="+mn-cs"/>
            </a:rPr>
            <a:t>　　・今後とも、収入の確保と歳出の抑制を図り健全な財政運営に努める。</a:t>
          </a:r>
          <a:endParaRPr lang="ja-JP" altLang="ja-JP" sz="1300">
            <a:solidFill>
              <a:schemeClr val="dk1"/>
            </a:solidFill>
            <a:latin typeface="+mn-ea"/>
            <a:ea typeface="+mn-ea"/>
            <a:cs typeface="+mn-cs"/>
          </a:endParaRPr>
        </a:p>
        <a:p>
          <a:pPr rtl="0"/>
          <a:r>
            <a:rPr lang="ja-JP" altLang="ja-JP" sz="1300" b="0" i="0" baseline="0">
              <a:solidFill>
                <a:schemeClr val="dk1"/>
              </a:solidFill>
              <a:latin typeface="+mn-ea"/>
              <a:ea typeface="+mn-ea"/>
              <a:cs typeface="+mn-cs"/>
            </a:rPr>
            <a:t>○宅地開発事業特別会計</a:t>
          </a:r>
          <a:endParaRPr lang="ja-JP" altLang="ja-JP" sz="1300">
            <a:solidFill>
              <a:schemeClr val="dk1"/>
            </a:solidFill>
            <a:latin typeface="+mn-ea"/>
            <a:ea typeface="+mn-ea"/>
            <a:cs typeface="+mn-cs"/>
          </a:endParaRPr>
        </a:p>
        <a:p>
          <a:pPr rtl="0" fontAlgn="base"/>
          <a:r>
            <a:rPr lang="ja-JP" altLang="ja-JP" sz="1300" b="0" i="0" baseline="0">
              <a:solidFill>
                <a:schemeClr val="dk1"/>
              </a:solidFill>
              <a:latin typeface="+mn-ea"/>
              <a:ea typeface="+mn-ea"/>
              <a:cs typeface="+mn-cs"/>
            </a:rPr>
            <a:t>　　・未売却の土地を有していることから、売却を斡旋し早期に売却完了に努</a:t>
          </a:r>
          <a:endParaRPr lang="en-US" altLang="ja-JP" sz="1300" b="0" i="0" baseline="0">
            <a:solidFill>
              <a:schemeClr val="dk1"/>
            </a:solidFill>
            <a:latin typeface="+mn-ea"/>
            <a:ea typeface="+mn-ea"/>
            <a:cs typeface="+mn-cs"/>
          </a:endParaRPr>
        </a:p>
        <a:p>
          <a:pPr rtl="0"/>
          <a:r>
            <a:rPr lang="ja-JP" altLang="ja-JP" sz="1300" b="0" i="0" baseline="0">
              <a:solidFill>
                <a:schemeClr val="dk1"/>
              </a:solidFill>
              <a:latin typeface="+mn-ea"/>
              <a:ea typeface="+mn-ea"/>
              <a:cs typeface="+mn-cs"/>
            </a:rPr>
            <a:t>　　　める。</a:t>
          </a:r>
          <a:endParaRPr lang="ja-JP" altLang="ja-JP" sz="1300">
            <a:solidFill>
              <a:schemeClr val="dk1"/>
            </a:solidFill>
            <a:latin typeface="+mn-ea"/>
            <a:ea typeface="+mn-ea"/>
            <a:cs typeface="+mn-cs"/>
          </a:endParaRPr>
        </a:p>
        <a:p>
          <a:pPr rtl="0"/>
          <a:r>
            <a:rPr lang="ja-JP" altLang="ja-JP" sz="1300" b="0" i="0" baseline="0">
              <a:solidFill>
                <a:schemeClr val="dk1"/>
              </a:solidFill>
              <a:latin typeface="+mn-ea"/>
              <a:ea typeface="+mn-ea"/>
              <a:cs typeface="+mn-cs"/>
            </a:rPr>
            <a:t>○国民健康保険事業、介護保険、後期高齢者医療特別会計</a:t>
          </a:r>
          <a:endParaRPr lang="ja-JP" altLang="ja-JP" sz="1300">
            <a:solidFill>
              <a:schemeClr val="dk1"/>
            </a:solidFill>
            <a:latin typeface="+mn-ea"/>
            <a:ea typeface="+mn-ea"/>
            <a:cs typeface="+mn-cs"/>
          </a:endParaRPr>
        </a:p>
        <a:p>
          <a:pPr rtl="0" fontAlgn="base"/>
          <a:r>
            <a:rPr lang="ja-JP" altLang="ja-JP" sz="1300" b="0" i="0" baseline="0">
              <a:solidFill>
                <a:schemeClr val="dk1"/>
              </a:solidFill>
              <a:latin typeface="+mn-ea"/>
              <a:ea typeface="+mn-ea"/>
              <a:cs typeface="+mn-cs"/>
            </a:rPr>
            <a:t>　　・各会計へは、医療費負担分等の一般会計負担分を繰出金として支出し</a:t>
          </a:r>
          <a:endParaRPr lang="en-US" altLang="ja-JP" sz="1300" b="0" i="0" baseline="0">
            <a:solidFill>
              <a:schemeClr val="dk1"/>
            </a:solidFill>
            <a:latin typeface="+mn-ea"/>
            <a:ea typeface="+mn-ea"/>
            <a:cs typeface="+mn-cs"/>
          </a:endParaRPr>
        </a:p>
        <a:p>
          <a:pPr rtl="0" fontAlgn="base"/>
          <a:r>
            <a:rPr lang="ja-JP" altLang="ja-JP" sz="1300" b="0" i="0" baseline="0">
              <a:solidFill>
                <a:schemeClr val="dk1"/>
              </a:solidFill>
              <a:latin typeface="+mn-ea"/>
              <a:ea typeface="+mn-ea"/>
              <a:cs typeface="+mn-cs"/>
            </a:rPr>
            <a:t>　　　ている。</a:t>
          </a:r>
          <a:endParaRPr lang="en-US" altLang="ja-JP" sz="1300" b="0" i="0" baseline="0">
            <a:solidFill>
              <a:schemeClr val="dk1"/>
            </a:solidFill>
            <a:latin typeface="+mn-ea"/>
            <a:ea typeface="+mn-ea"/>
            <a:cs typeface="+mn-cs"/>
          </a:endParaRPr>
        </a:p>
        <a:p>
          <a:pPr rtl="0" fontAlgn="base"/>
          <a:r>
            <a:rPr lang="ja-JP" altLang="ja-JP" sz="1300" b="0" i="0" baseline="0">
              <a:solidFill>
                <a:schemeClr val="dk1"/>
              </a:solidFill>
              <a:latin typeface="+mn-ea"/>
              <a:ea typeface="+mn-ea"/>
              <a:cs typeface="+mn-cs"/>
            </a:rPr>
            <a:t>　　　繰出金の財源は市税であることから、今後とも医療費の抑制と、保険税</a:t>
          </a:r>
          <a:endParaRPr lang="en-US" altLang="ja-JP" sz="1300" b="0" i="0" baseline="0">
            <a:solidFill>
              <a:schemeClr val="dk1"/>
            </a:solidFill>
            <a:latin typeface="+mn-ea"/>
            <a:ea typeface="+mn-ea"/>
            <a:cs typeface="+mn-cs"/>
          </a:endParaRPr>
        </a:p>
        <a:p>
          <a:pPr rtl="0" fontAlgn="base"/>
          <a:r>
            <a:rPr lang="ja-JP" altLang="ja-JP" sz="1300" b="0" i="0" baseline="0">
              <a:solidFill>
                <a:schemeClr val="dk1"/>
              </a:solidFill>
              <a:latin typeface="+mn-ea"/>
              <a:ea typeface="+mn-ea"/>
              <a:cs typeface="+mn-cs"/>
            </a:rPr>
            <a:t>　　　（料）歳入確保及び適切な費用負担を考慮しながら、適正な財政運営に</a:t>
          </a:r>
          <a:endParaRPr lang="en-US" altLang="ja-JP" sz="1300" b="0" i="0" baseline="0">
            <a:solidFill>
              <a:schemeClr val="dk1"/>
            </a:solidFill>
            <a:latin typeface="+mn-ea"/>
            <a:ea typeface="+mn-ea"/>
            <a:cs typeface="+mn-cs"/>
          </a:endParaRPr>
        </a:p>
        <a:p>
          <a:r>
            <a:rPr lang="ja-JP" altLang="ja-JP" sz="1300" b="0" i="0" baseline="0">
              <a:solidFill>
                <a:schemeClr val="dk1"/>
              </a:solidFill>
              <a:latin typeface="+mn-ea"/>
              <a:ea typeface="+mn-ea"/>
              <a:cs typeface="+mn-cs"/>
            </a:rPr>
            <a:t>　　　努める。</a:t>
          </a:r>
          <a:endParaRPr kumimoji="1" lang="ja-JP" altLang="en-US" sz="1300">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cols>
    <col min="1" max="11" width="2.109375" style="139" customWidth="1"/>
    <col min="12" max="12" width="2.21875" style="139" customWidth="1"/>
    <col min="13" max="17" width="2.33203125" style="139" customWidth="1"/>
    <col min="18" max="119" width="2.10937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28899704</v>
      </c>
      <c r="BO4" s="379"/>
      <c r="BP4" s="379"/>
      <c r="BQ4" s="379"/>
      <c r="BR4" s="379"/>
      <c r="BS4" s="379"/>
      <c r="BT4" s="379"/>
      <c r="BU4" s="380"/>
      <c r="BV4" s="378">
        <v>28420051</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3.6</v>
      </c>
      <c r="CU4" s="385"/>
      <c r="CV4" s="385"/>
      <c r="CW4" s="385"/>
      <c r="CX4" s="385"/>
      <c r="CY4" s="385"/>
      <c r="CZ4" s="385"/>
      <c r="DA4" s="386"/>
      <c r="DB4" s="384">
        <v>0.9</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28268491</v>
      </c>
      <c r="BO5" s="416"/>
      <c r="BP5" s="416"/>
      <c r="BQ5" s="416"/>
      <c r="BR5" s="416"/>
      <c r="BS5" s="416"/>
      <c r="BT5" s="416"/>
      <c r="BU5" s="417"/>
      <c r="BV5" s="415">
        <v>28133803</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87</v>
      </c>
      <c r="CU5" s="413"/>
      <c r="CV5" s="413"/>
      <c r="CW5" s="413"/>
      <c r="CX5" s="413"/>
      <c r="CY5" s="413"/>
      <c r="CZ5" s="413"/>
      <c r="DA5" s="414"/>
      <c r="DB5" s="412">
        <v>87.7</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631213</v>
      </c>
      <c r="BO6" s="416"/>
      <c r="BP6" s="416"/>
      <c r="BQ6" s="416"/>
      <c r="BR6" s="416"/>
      <c r="BS6" s="416"/>
      <c r="BT6" s="416"/>
      <c r="BU6" s="417"/>
      <c r="BV6" s="415">
        <v>286248</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91.5</v>
      </c>
      <c r="CU6" s="453"/>
      <c r="CV6" s="453"/>
      <c r="CW6" s="453"/>
      <c r="CX6" s="453"/>
      <c r="CY6" s="453"/>
      <c r="CZ6" s="453"/>
      <c r="DA6" s="454"/>
      <c r="DB6" s="452">
        <v>92.6</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136154</v>
      </c>
      <c r="BO7" s="416"/>
      <c r="BP7" s="416"/>
      <c r="BQ7" s="416"/>
      <c r="BR7" s="416"/>
      <c r="BS7" s="416"/>
      <c r="BT7" s="416"/>
      <c r="BU7" s="417"/>
      <c r="BV7" s="415">
        <v>171461</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13788930</v>
      </c>
      <c r="CU7" s="416"/>
      <c r="CV7" s="416"/>
      <c r="CW7" s="416"/>
      <c r="CX7" s="416"/>
      <c r="CY7" s="416"/>
      <c r="CZ7" s="416"/>
      <c r="DA7" s="417"/>
      <c r="DB7" s="415">
        <v>13460508</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495059</v>
      </c>
      <c r="BO8" s="416"/>
      <c r="BP8" s="416"/>
      <c r="BQ8" s="416"/>
      <c r="BR8" s="416"/>
      <c r="BS8" s="416"/>
      <c r="BT8" s="416"/>
      <c r="BU8" s="417"/>
      <c r="BV8" s="415">
        <v>114787</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0.24</v>
      </c>
      <c r="CU8" s="456"/>
      <c r="CV8" s="456"/>
      <c r="CW8" s="456"/>
      <c r="CX8" s="456"/>
      <c r="CY8" s="456"/>
      <c r="CZ8" s="456"/>
      <c r="DA8" s="457"/>
      <c r="DB8" s="455">
        <v>0.24</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31920</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380272</v>
      </c>
      <c r="BO9" s="416"/>
      <c r="BP9" s="416"/>
      <c r="BQ9" s="416"/>
      <c r="BR9" s="416"/>
      <c r="BS9" s="416"/>
      <c r="BT9" s="416"/>
      <c r="BU9" s="417"/>
      <c r="BV9" s="415">
        <v>-108689</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23.7</v>
      </c>
      <c r="CU9" s="413"/>
      <c r="CV9" s="413"/>
      <c r="CW9" s="413"/>
      <c r="CX9" s="413"/>
      <c r="CY9" s="413"/>
      <c r="CZ9" s="413"/>
      <c r="DA9" s="414"/>
      <c r="DB9" s="412">
        <v>22.6</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34905</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63757</v>
      </c>
      <c r="BO10" s="416"/>
      <c r="BP10" s="416"/>
      <c r="BQ10" s="416"/>
      <c r="BR10" s="416"/>
      <c r="BS10" s="416"/>
      <c r="BT10" s="416"/>
      <c r="BU10" s="417"/>
      <c r="BV10" s="415">
        <v>521696</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v>820200</v>
      </c>
      <c r="BO11" s="416"/>
      <c r="BP11" s="416"/>
      <c r="BQ11" s="416"/>
      <c r="BR11" s="416"/>
      <c r="BS11" s="416"/>
      <c r="BT11" s="416"/>
      <c r="BU11" s="417"/>
      <c r="BV11" s="415">
        <v>587720</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33216</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33094</v>
      </c>
      <c r="S13" s="497"/>
      <c r="T13" s="497"/>
      <c r="U13" s="497"/>
      <c r="V13" s="498"/>
      <c r="W13" s="431" t="s">
        <v>120</v>
      </c>
      <c r="X13" s="432"/>
      <c r="Y13" s="432"/>
      <c r="Z13" s="432"/>
      <c r="AA13" s="432"/>
      <c r="AB13" s="422"/>
      <c r="AC13" s="466">
        <v>3182</v>
      </c>
      <c r="AD13" s="467"/>
      <c r="AE13" s="467"/>
      <c r="AF13" s="467"/>
      <c r="AG13" s="506"/>
      <c r="AH13" s="466">
        <v>4094</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1264229</v>
      </c>
      <c r="BO13" s="416"/>
      <c r="BP13" s="416"/>
      <c r="BQ13" s="416"/>
      <c r="BR13" s="416"/>
      <c r="BS13" s="416"/>
      <c r="BT13" s="416"/>
      <c r="BU13" s="417"/>
      <c r="BV13" s="415">
        <v>1000727</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7.5</v>
      </c>
      <c r="CU13" s="413"/>
      <c r="CV13" s="413"/>
      <c r="CW13" s="413"/>
      <c r="CX13" s="413"/>
      <c r="CY13" s="413"/>
      <c r="CZ13" s="413"/>
      <c r="DA13" s="414"/>
      <c r="DB13" s="412">
        <v>8.5</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33822</v>
      </c>
      <c r="S14" s="497"/>
      <c r="T14" s="497"/>
      <c r="U14" s="497"/>
      <c r="V14" s="498"/>
      <c r="W14" s="405"/>
      <c r="X14" s="406"/>
      <c r="Y14" s="406"/>
      <c r="Z14" s="406"/>
      <c r="AA14" s="406"/>
      <c r="AB14" s="395"/>
      <c r="AC14" s="499">
        <v>20.7</v>
      </c>
      <c r="AD14" s="500"/>
      <c r="AE14" s="500"/>
      <c r="AF14" s="500"/>
      <c r="AG14" s="501"/>
      <c r="AH14" s="499">
        <v>23.1</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117</v>
      </c>
      <c r="CU14" s="511"/>
      <c r="CV14" s="511"/>
      <c r="CW14" s="511"/>
      <c r="CX14" s="511"/>
      <c r="CY14" s="511"/>
      <c r="CZ14" s="511"/>
      <c r="DA14" s="512"/>
      <c r="DB14" s="510">
        <v>7</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33708</v>
      </c>
      <c r="S15" s="497"/>
      <c r="T15" s="497"/>
      <c r="U15" s="497"/>
      <c r="V15" s="498"/>
      <c r="W15" s="431" t="s">
        <v>127</v>
      </c>
      <c r="X15" s="432"/>
      <c r="Y15" s="432"/>
      <c r="Z15" s="432"/>
      <c r="AA15" s="432"/>
      <c r="AB15" s="422"/>
      <c r="AC15" s="466">
        <v>2946</v>
      </c>
      <c r="AD15" s="467"/>
      <c r="AE15" s="467"/>
      <c r="AF15" s="467"/>
      <c r="AG15" s="506"/>
      <c r="AH15" s="466">
        <v>3191</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2703202</v>
      </c>
      <c r="BO15" s="379"/>
      <c r="BP15" s="379"/>
      <c r="BQ15" s="379"/>
      <c r="BR15" s="379"/>
      <c r="BS15" s="379"/>
      <c r="BT15" s="379"/>
      <c r="BU15" s="380"/>
      <c r="BV15" s="378">
        <v>2529997</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19.2</v>
      </c>
      <c r="AD16" s="500"/>
      <c r="AE16" s="500"/>
      <c r="AF16" s="500"/>
      <c r="AG16" s="501"/>
      <c r="AH16" s="499">
        <v>18</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11293153</v>
      </c>
      <c r="BO16" s="416"/>
      <c r="BP16" s="416"/>
      <c r="BQ16" s="416"/>
      <c r="BR16" s="416"/>
      <c r="BS16" s="416"/>
      <c r="BT16" s="416"/>
      <c r="BU16" s="417"/>
      <c r="BV16" s="415">
        <v>10647333</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9212</v>
      </c>
      <c r="AD17" s="467"/>
      <c r="AE17" s="467"/>
      <c r="AF17" s="467"/>
      <c r="AG17" s="506"/>
      <c r="AH17" s="466">
        <v>10393</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3380460</v>
      </c>
      <c r="BO17" s="416"/>
      <c r="BP17" s="416"/>
      <c r="BQ17" s="416"/>
      <c r="BR17" s="416"/>
      <c r="BS17" s="416"/>
      <c r="BT17" s="416"/>
      <c r="BU17" s="417"/>
      <c r="BV17" s="415">
        <v>3201667</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235.08</v>
      </c>
      <c r="M18" s="528"/>
      <c r="N18" s="528"/>
      <c r="O18" s="528"/>
      <c r="P18" s="528"/>
      <c r="Q18" s="528"/>
      <c r="R18" s="529"/>
      <c r="S18" s="529"/>
      <c r="T18" s="529"/>
      <c r="U18" s="529"/>
      <c r="V18" s="530"/>
      <c r="W18" s="433"/>
      <c r="X18" s="434"/>
      <c r="Y18" s="434"/>
      <c r="Z18" s="434"/>
      <c r="AA18" s="434"/>
      <c r="AB18" s="425"/>
      <c r="AC18" s="531">
        <v>60.1</v>
      </c>
      <c r="AD18" s="532"/>
      <c r="AE18" s="532"/>
      <c r="AF18" s="532"/>
      <c r="AG18" s="533"/>
      <c r="AH18" s="531">
        <v>58.6</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12170431</v>
      </c>
      <c r="BO18" s="416"/>
      <c r="BP18" s="416"/>
      <c r="BQ18" s="416"/>
      <c r="BR18" s="416"/>
      <c r="BS18" s="416"/>
      <c r="BT18" s="416"/>
      <c r="BU18" s="417"/>
      <c r="BV18" s="415">
        <v>11917877</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136</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16289696</v>
      </c>
      <c r="BO19" s="416"/>
      <c r="BP19" s="416"/>
      <c r="BQ19" s="416"/>
      <c r="BR19" s="416"/>
      <c r="BS19" s="416"/>
      <c r="BT19" s="416"/>
      <c r="BU19" s="417"/>
      <c r="BV19" s="415">
        <v>15787680</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12421</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28720385</v>
      </c>
      <c r="BO23" s="416"/>
      <c r="BP23" s="416"/>
      <c r="BQ23" s="416"/>
      <c r="BR23" s="416"/>
      <c r="BS23" s="416"/>
      <c r="BT23" s="416"/>
      <c r="BU23" s="417"/>
      <c r="BV23" s="415">
        <v>29026507</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8090</v>
      </c>
      <c r="R24" s="467"/>
      <c r="S24" s="467"/>
      <c r="T24" s="467"/>
      <c r="U24" s="467"/>
      <c r="V24" s="506"/>
      <c r="W24" s="561"/>
      <c r="X24" s="549"/>
      <c r="Y24" s="550"/>
      <c r="Z24" s="465" t="s">
        <v>150</v>
      </c>
      <c r="AA24" s="445"/>
      <c r="AB24" s="445"/>
      <c r="AC24" s="445"/>
      <c r="AD24" s="445"/>
      <c r="AE24" s="445"/>
      <c r="AF24" s="445"/>
      <c r="AG24" s="446"/>
      <c r="AH24" s="466">
        <v>387</v>
      </c>
      <c r="AI24" s="467"/>
      <c r="AJ24" s="467"/>
      <c r="AK24" s="467"/>
      <c r="AL24" s="506"/>
      <c r="AM24" s="466">
        <v>1208988</v>
      </c>
      <c r="AN24" s="467"/>
      <c r="AO24" s="467"/>
      <c r="AP24" s="467"/>
      <c r="AQ24" s="467"/>
      <c r="AR24" s="506"/>
      <c r="AS24" s="466">
        <v>3124</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22429729</v>
      </c>
      <c r="BO24" s="416"/>
      <c r="BP24" s="416"/>
      <c r="BQ24" s="416"/>
      <c r="BR24" s="416"/>
      <c r="BS24" s="416"/>
      <c r="BT24" s="416"/>
      <c r="BU24" s="417"/>
      <c r="BV24" s="415">
        <v>23069073</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1</v>
      </c>
      <c r="M25" s="467"/>
      <c r="N25" s="467"/>
      <c r="O25" s="467"/>
      <c r="P25" s="506"/>
      <c r="Q25" s="466">
        <v>6640</v>
      </c>
      <c r="R25" s="467"/>
      <c r="S25" s="467"/>
      <c r="T25" s="467"/>
      <c r="U25" s="467"/>
      <c r="V25" s="506"/>
      <c r="W25" s="561"/>
      <c r="X25" s="549"/>
      <c r="Y25" s="550"/>
      <c r="Z25" s="465" t="s">
        <v>153</v>
      </c>
      <c r="AA25" s="445"/>
      <c r="AB25" s="445"/>
      <c r="AC25" s="445"/>
      <c r="AD25" s="445"/>
      <c r="AE25" s="445"/>
      <c r="AF25" s="445"/>
      <c r="AG25" s="446"/>
      <c r="AH25" s="466">
        <v>77</v>
      </c>
      <c r="AI25" s="467"/>
      <c r="AJ25" s="467"/>
      <c r="AK25" s="467"/>
      <c r="AL25" s="506"/>
      <c r="AM25" s="466">
        <v>204204</v>
      </c>
      <c r="AN25" s="467"/>
      <c r="AO25" s="467"/>
      <c r="AP25" s="467"/>
      <c r="AQ25" s="467"/>
      <c r="AR25" s="506"/>
      <c r="AS25" s="466">
        <v>2652</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1570928</v>
      </c>
      <c r="BO25" s="379"/>
      <c r="BP25" s="379"/>
      <c r="BQ25" s="379"/>
      <c r="BR25" s="379"/>
      <c r="BS25" s="379"/>
      <c r="BT25" s="379"/>
      <c r="BU25" s="380"/>
      <c r="BV25" s="378">
        <v>1090770</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5940</v>
      </c>
      <c r="R26" s="467"/>
      <c r="S26" s="467"/>
      <c r="T26" s="467"/>
      <c r="U26" s="467"/>
      <c r="V26" s="506"/>
      <c r="W26" s="561"/>
      <c r="X26" s="549"/>
      <c r="Y26" s="550"/>
      <c r="Z26" s="465" t="s">
        <v>156</v>
      </c>
      <c r="AA26" s="571"/>
      <c r="AB26" s="571"/>
      <c r="AC26" s="571"/>
      <c r="AD26" s="571"/>
      <c r="AE26" s="571"/>
      <c r="AF26" s="571"/>
      <c r="AG26" s="572"/>
      <c r="AH26" s="466">
        <v>5</v>
      </c>
      <c r="AI26" s="467"/>
      <c r="AJ26" s="467"/>
      <c r="AK26" s="467"/>
      <c r="AL26" s="506"/>
      <c r="AM26" s="466">
        <v>17590</v>
      </c>
      <c r="AN26" s="467"/>
      <c r="AO26" s="467"/>
      <c r="AP26" s="467"/>
      <c r="AQ26" s="467"/>
      <c r="AR26" s="506"/>
      <c r="AS26" s="466">
        <v>3518</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4150</v>
      </c>
      <c r="R27" s="467"/>
      <c r="S27" s="467"/>
      <c r="T27" s="467"/>
      <c r="U27" s="467"/>
      <c r="V27" s="506"/>
      <c r="W27" s="561"/>
      <c r="X27" s="549"/>
      <c r="Y27" s="550"/>
      <c r="Z27" s="465" t="s">
        <v>159</v>
      </c>
      <c r="AA27" s="445"/>
      <c r="AB27" s="445"/>
      <c r="AC27" s="445"/>
      <c r="AD27" s="445"/>
      <c r="AE27" s="445"/>
      <c r="AF27" s="445"/>
      <c r="AG27" s="446"/>
      <c r="AH27" s="466">
        <v>7</v>
      </c>
      <c r="AI27" s="467"/>
      <c r="AJ27" s="467"/>
      <c r="AK27" s="467"/>
      <c r="AL27" s="506"/>
      <c r="AM27" s="466">
        <v>29388</v>
      </c>
      <c r="AN27" s="467"/>
      <c r="AO27" s="467"/>
      <c r="AP27" s="467"/>
      <c r="AQ27" s="467"/>
      <c r="AR27" s="506"/>
      <c r="AS27" s="466">
        <v>4198</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969463</v>
      </c>
      <c r="BO27" s="585"/>
      <c r="BP27" s="585"/>
      <c r="BQ27" s="585"/>
      <c r="BR27" s="585"/>
      <c r="BS27" s="585"/>
      <c r="BT27" s="585"/>
      <c r="BU27" s="586"/>
      <c r="BV27" s="584">
        <v>969039</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3470</v>
      </c>
      <c r="R28" s="467"/>
      <c r="S28" s="467"/>
      <c r="T28" s="467"/>
      <c r="U28" s="467"/>
      <c r="V28" s="506"/>
      <c r="W28" s="561"/>
      <c r="X28" s="549"/>
      <c r="Y28" s="550"/>
      <c r="Z28" s="465" t="s">
        <v>162</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2673387</v>
      </c>
      <c r="BO28" s="379"/>
      <c r="BP28" s="379"/>
      <c r="BQ28" s="379"/>
      <c r="BR28" s="379"/>
      <c r="BS28" s="379"/>
      <c r="BT28" s="379"/>
      <c r="BU28" s="380"/>
      <c r="BV28" s="378">
        <v>2609630</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18</v>
      </c>
      <c r="M29" s="467"/>
      <c r="N29" s="467"/>
      <c r="O29" s="467"/>
      <c r="P29" s="506"/>
      <c r="Q29" s="466">
        <v>3260</v>
      </c>
      <c r="R29" s="467"/>
      <c r="S29" s="467"/>
      <c r="T29" s="467"/>
      <c r="U29" s="467"/>
      <c r="V29" s="506"/>
      <c r="W29" s="562"/>
      <c r="X29" s="563"/>
      <c r="Y29" s="564"/>
      <c r="Z29" s="465" t="s">
        <v>166</v>
      </c>
      <c r="AA29" s="445"/>
      <c r="AB29" s="445"/>
      <c r="AC29" s="445"/>
      <c r="AD29" s="445"/>
      <c r="AE29" s="445"/>
      <c r="AF29" s="445"/>
      <c r="AG29" s="446"/>
      <c r="AH29" s="466">
        <v>394</v>
      </c>
      <c r="AI29" s="467"/>
      <c r="AJ29" s="467"/>
      <c r="AK29" s="467"/>
      <c r="AL29" s="506"/>
      <c r="AM29" s="466">
        <v>1238376</v>
      </c>
      <c r="AN29" s="467"/>
      <c r="AO29" s="467"/>
      <c r="AP29" s="467"/>
      <c r="AQ29" s="467"/>
      <c r="AR29" s="506"/>
      <c r="AS29" s="466">
        <v>3143</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2472089</v>
      </c>
      <c r="BO29" s="416"/>
      <c r="BP29" s="416"/>
      <c r="BQ29" s="416"/>
      <c r="BR29" s="416"/>
      <c r="BS29" s="416"/>
      <c r="BT29" s="416"/>
      <c r="BU29" s="417"/>
      <c r="BV29" s="415">
        <v>2193771</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96.7</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5986243</v>
      </c>
      <c r="BO30" s="585"/>
      <c r="BP30" s="585"/>
      <c r="BQ30" s="585"/>
      <c r="BR30" s="585"/>
      <c r="BS30" s="585"/>
      <c r="BT30" s="585"/>
      <c r="BU30" s="586"/>
      <c r="BV30" s="584">
        <v>4405466</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IF('各会計、関係団体の財政状況及び健全化判断比率'!B32="","",'各会計、関係団体の財政状況及び健全化判断比率'!B32)</f>
        <v>水道事業会計</v>
      </c>
      <c r="AP34" s="597"/>
      <c r="AQ34" s="597"/>
      <c r="AR34" s="597"/>
      <c r="AS34" s="597"/>
      <c r="AT34" s="597"/>
      <c r="AU34" s="597"/>
      <c r="AV34" s="597"/>
      <c r="AW34" s="597"/>
      <c r="AX34" s="597"/>
      <c r="AY34" s="597"/>
      <c r="AZ34" s="597"/>
      <c r="BA34" s="597"/>
      <c r="BB34" s="597"/>
      <c r="BC34" s="597"/>
      <c r="BD34" s="165"/>
      <c r="BE34" s="596">
        <f>IF(BG34="","",MAX(C34:D43,U34:V43,AM34:AN43)+1)</f>
        <v>9</v>
      </c>
      <c r="BF34" s="596"/>
      <c r="BG34" s="597" t="str">
        <f>IF('各会計、関係団体の財政状況及び健全化判断比率'!B35="","",'各会計、関係団体の財政状況及び健全化判断比率'!B35)</f>
        <v>農業集落排水事業特別会計</v>
      </c>
      <c r="BH34" s="597"/>
      <c r="BI34" s="597"/>
      <c r="BJ34" s="597"/>
      <c r="BK34" s="597"/>
      <c r="BL34" s="597"/>
      <c r="BM34" s="597"/>
      <c r="BN34" s="597"/>
      <c r="BO34" s="597"/>
      <c r="BP34" s="597"/>
      <c r="BQ34" s="597"/>
      <c r="BR34" s="597"/>
      <c r="BS34" s="597"/>
      <c r="BT34" s="597"/>
      <c r="BU34" s="597"/>
      <c r="BV34" s="165"/>
      <c r="BW34" s="596">
        <f>IF(BY34="","",MAX(C34:D43,U34:V43,AM34:AN43,BE34:BF43)+1)</f>
        <v>14</v>
      </c>
      <c r="BX34" s="596"/>
      <c r="BY34" s="597" t="str">
        <f>IF('各会計、関係団体の財政状況及び健全化判断比率'!B68="","",'各会計、関係団体の財政状況及び健全化判断比率'!B68)</f>
        <v>北松北部環境組合</v>
      </c>
      <c r="BZ34" s="597"/>
      <c r="CA34" s="597"/>
      <c r="CB34" s="597"/>
      <c r="CC34" s="597"/>
      <c r="CD34" s="597"/>
      <c r="CE34" s="597"/>
      <c r="CF34" s="597"/>
      <c r="CG34" s="597"/>
      <c r="CH34" s="597"/>
      <c r="CI34" s="597"/>
      <c r="CJ34" s="597"/>
      <c r="CK34" s="597"/>
      <c r="CL34" s="597"/>
      <c r="CM34" s="597"/>
      <c r="CN34" s="165"/>
      <c r="CO34" s="596">
        <f>IF(CQ34="","",MAX(C34:D43,U34:V43,AM34:AN43,BE34:BF43,BW34:BX43)+1)</f>
        <v>17</v>
      </c>
      <c r="CP34" s="596"/>
      <c r="CQ34" s="597" t="str">
        <f>IF('各会計、関係団体の財政状況及び健全化判断比率'!BS7="","",'各会計、関係団体の財政状況及び健全化判断比率'!BS7)</f>
        <v>平戸市振興公社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f t="shared" ref="AM35:AM43" si="0">IF(AO35="","",AM34+1)</f>
        <v>7</v>
      </c>
      <c r="AN35" s="596"/>
      <c r="AO35" s="597" t="str">
        <f>IF('各会計、関係団体の財政状況及び健全化判断比率'!B33="","",'各会計、関係団体の財政状況及び健全化判断比率'!B33)</f>
        <v>交通船事業会計</v>
      </c>
      <c r="AP35" s="597"/>
      <c r="AQ35" s="597"/>
      <c r="AR35" s="597"/>
      <c r="AS35" s="597"/>
      <c r="AT35" s="597"/>
      <c r="AU35" s="597"/>
      <c r="AV35" s="597"/>
      <c r="AW35" s="597"/>
      <c r="AX35" s="597"/>
      <c r="AY35" s="597"/>
      <c r="AZ35" s="597"/>
      <c r="BA35" s="597"/>
      <c r="BB35" s="597"/>
      <c r="BC35" s="597"/>
      <c r="BD35" s="165"/>
      <c r="BE35" s="596">
        <f t="shared" ref="BE35:BE43" si="1">IF(BG35="","",BE34+1)</f>
        <v>10</v>
      </c>
      <c r="BF35" s="596"/>
      <c r="BG35" s="597" t="str">
        <f>IF('各会計、関係団体の財政状況及び健全化判断比率'!B36="","",'各会計、関係団体の財政状況及び健全化判断比率'!B36)</f>
        <v>あづち大島いさりびの里事業特別会計</v>
      </c>
      <c r="BH35" s="597"/>
      <c r="BI35" s="597"/>
      <c r="BJ35" s="597"/>
      <c r="BK35" s="597"/>
      <c r="BL35" s="597"/>
      <c r="BM35" s="597"/>
      <c r="BN35" s="597"/>
      <c r="BO35" s="597"/>
      <c r="BP35" s="597"/>
      <c r="BQ35" s="597"/>
      <c r="BR35" s="597"/>
      <c r="BS35" s="597"/>
      <c r="BT35" s="597"/>
      <c r="BU35" s="597"/>
      <c r="BV35" s="165"/>
      <c r="BW35" s="596">
        <f t="shared" ref="BW35:BW43" si="2">IF(BY35="","",BW34+1)</f>
        <v>15</v>
      </c>
      <c r="BX35" s="596"/>
      <c r="BY35" s="597" t="str">
        <f>IF('各会計、関係団体の財政状況及び健全化判断比率'!B69="","",'各会計、関係団体の財政状況及び健全化判断比率'!B69)</f>
        <v>長崎県市町村総合事務組合</v>
      </c>
      <c r="BZ35" s="597"/>
      <c r="CA35" s="597"/>
      <c r="CB35" s="597"/>
      <c r="CC35" s="597"/>
      <c r="CD35" s="597"/>
      <c r="CE35" s="597"/>
      <c r="CF35" s="597"/>
      <c r="CG35" s="597"/>
      <c r="CH35" s="597"/>
      <c r="CI35" s="597"/>
      <c r="CJ35" s="597"/>
      <c r="CK35" s="597"/>
      <c r="CL35" s="597"/>
      <c r="CM35" s="597"/>
      <c r="CN35" s="165"/>
      <c r="CO35" s="596">
        <f t="shared" ref="CO35:CO43" si="3">IF(CQ35="","",CO34+1)</f>
        <v>18</v>
      </c>
      <c r="CP35" s="596"/>
      <c r="CQ35" s="597" t="str">
        <f>IF('各会計、関係団体の財政状況及び健全化判断比率'!BS8="","",'各会計、関係団体の財政状況及び健全化判断比率'!BS8)</f>
        <v>生月ウインドエナジー</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f t="shared" si="0"/>
        <v>8</v>
      </c>
      <c r="AN36" s="596"/>
      <c r="AO36" s="597" t="str">
        <f>IF('各会計、関係団体の財政状況及び健全化判断比率'!B34="","",'各会計、関係団体の財政状況及び健全化判断比率'!B34)</f>
        <v>病院事業会計</v>
      </c>
      <c r="AP36" s="597"/>
      <c r="AQ36" s="597"/>
      <c r="AR36" s="597"/>
      <c r="AS36" s="597"/>
      <c r="AT36" s="597"/>
      <c r="AU36" s="597"/>
      <c r="AV36" s="597"/>
      <c r="AW36" s="597"/>
      <c r="AX36" s="597"/>
      <c r="AY36" s="597"/>
      <c r="AZ36" s="597"/>
      <c r="BA36" s="597"/>
      <c r="BB36" s="597"/>
      <c r="BC36" s="597"/>
      <c r="BD36" s="165"/>
      <c r="BE36" s="596">
        <f t="shared" si="1"/>
        <v>11</v>
      </c>
      <c r="BF36" s="596"/>
      <c r="BG36" s="597" t="str">
        <f>IF('各会計、関係団体の財政状況及び健全化判断比率'!B37="","",'各会計、関係団体の財政状況及び健全化判断比率'!B37)</f>
        <v>電気事業特別会計</v>
      </c>
      <c r="BH36" s="597"/>
      <c r="BI36" s="597"/>
      <c r="BJ36" s="597"/>
      <c r="BK36" s="597"/>
      <c r="BL36" s="597"/>
      <c r="BM36" s="597"/>
      <c r="BN36" s="597"/>
      <c r="BO36" s="597"/>
      <c r="BP36" s="597"/>
      <c r="BQ36" s="597"/>
      <c r="BR36" s="597"/>
      <c r="BS36" s="597"/>
      <c r="BT36" s="597"/>
      <c r="BU36" s="597"/>
      <c r="BV36" s="165"/>
      <c r="BW36" s="596">
        <f t="shared" si="2"/>
        <v>16</v>
      </c>
      <c r="BX36" s="596"/>
      <c r="BY36" s="597" t="str">
        <f>IF('各会計、関係団体の財政状況及び健全化判断比率'!B70="","",'各会計、関係団体の財政状況及び健全化判断比率'!B70)</f>
        <v>長崎県後期高齢者医療広域連合</v>
      </c>
      <c r="BZ36" s="597"/>
      <c r="CA36" s="597"/>
      <c r="CB36" s="597"/>
      <c r="CC36" s="597"/>
      <c r="CD36" s="597"/>
      <c r="CE36" s="597"/>
      <c r="CF36" s="597"/>
      <c r="CG36" s="597"/>
      <c r="CH36" s="597"/>
      <c r="CI36" s="597"/>
      <c r="CJ36" s="597"/>
      <c r="CK36" s="597"/>
      <c r="CL36" s="597"/>
      <c r="CM36" s="597"/>
      <c r="CN36" s="165"/>
      <c r="CO36" s="596">
        <f t="shared" si="3"/>
        <v>19</v>
      </c>
      <c r="CP36" s="596"/>
      <c r="CQ36" s="597" t="str">
        <f>IF('各会計、関係団体の財政状況及び健全化判断比率'!BS9="","",'各会計、関係団体の財政状況及び健全化判断比率'!BS9)</f>
        <v>田平風力発電所</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5</v>
      </c>
      <c r="V37" s="596"/>
      <c r="W37" s="597" t="str">
        <f>IF('各会計、関係団体の財政状況及び健全化判断比率'!B31="","",'各会計、関係団体の財政状況及び健全化判断比率'!B31)</f>
        <v>駐車場事業特別会計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12</v>
      </c>
      <c r="BF37" s="596"/>
      <c r="BG37" s="597" t="str">
        <f>IF('各会計、関係団体の財政状況及び健全化判断比率'!B38="","",'各会計、関係団体の財政状況及び健全化判断比率'!B38)</f>
        <v>宅地開発事業特別会計</v>
      </c>
      <c r="BH37" s="597"/>
      <c r="BI37" s="597"/>
      <c r="BJ37" s="597"/>
      <c r="BK37" s="597"/>
      <c r="BL37" s="597"/>
      <c r="BM37" s="597"/>
      <c r="BN37" s="597"/>
      <c r="BO37" s="597"/>
      <c r="BP37" s="597"/>
      <c r="BQ37" s="597"/>
      <c r="BR37" s="597"/>
      <c r="BS37" s="597"/>
      <c r="BT37" s="597"/>
      <c r="BU37" s="597"/>
      <c r="BV37" s="165"/>
      <c r="BW37" s="596" t="str">
        <f t="shared" si="2"/>
        <v/>
      </c>
      <c r="BX37" s="596"/>
      <c r="BY37" s="597" t="str">
        <f>IF('各会計、関係団体の財政状況及び健全化判断比率'!B71="","",'各会計、関係団体の財政状況及び健全化判断比率'!B71)</f>
        <v/>
      </c>
      <c r="BZ37" s="597"/>
      <c r="CA37" s="597"/>
      <c r="CB37" s="597"/>
      <c r="CC37" s="597"/>
      <c r="CD37" s="597"/>
      <c r="CE37" s="597"/>
      <c r="CF37" s="597"/>
      <c r="CG37" s="597"/>
      <c r="CH37" s="597"/>
      <c r="CI37" s="597"/>
      <c r="CJ37" s="597"/>
      <c r="CK37" s="597"/>
      <c r="CL37" s="597"/>
      <c r="CM37" s="597"/>
      <c r="CN37" s="165"/>
      <c r="CO37" s="596">
        <f t="shared" si="3"/>
        <v>20</v>
      </c>
      <c r="CP37" s="596"/>
      <c r="CQ37" s="597" t="str">
        <f>IF('各会計、関係団体の財政状況及び健全化判断比率'!BS10="","",'各会計、関係団体の財政状況及び健全化判断比率'!BS10)</f>
        <v>的山大島風力発電所</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f t="shared" si="1"/>
        <v>13</v>
      </c>
      <c r="BF38" s="596"/>
      <c r="BG38" s="597" t="str">
        <f>IF('各会計、関係団体の財政状況及び健全化判断比率'!B39="","",'各会計、関係団体の財政状況及び健全化判断比率'!B39)</f>
        <v>工業団地事業特別会計</v>
      </c>
      <c r="BH38" s="597"/>
      <c r="BI38" s="597"/>
      <c r="BJ38" s="597"/>
      <c r="BK38" s="597"/>
      <c r="BL38" s="597"/>
      <c r="BM38" s="597"/>
      <c r="BN38" s="597"/>
      <c r="BO38" s="597"/>
      <c r="BP38" s="597"/>
      <c r="BQ38" s="597"/>
      <c r="BR38" s="597"/>
      <c r="BS38" s="597"/>
      <c r="BT38" s="597"/>
      <c r="BU38" s="597"/>
      <c r="BV38" s="165"/>
      <c r="BW38" s="596" t="str">
        <f t="shared" si="2"/>
        <v/>
      </c>
      <c r="BX38" s="596"/>
      <c r="BY38" s="597" t="str">
        <f>IF('各会計、関係団体の財政状況及び健全化判断比率'!B72="","",'各会計、関係団体の財政状況及び健全化判断比率'!B72)</f>
        <v/>
      </c>
      <c r="BZ38" s="597"/>
      <c r="CA38" s="597"/>
      <c r="CB38" s="597"/>
      <c r="CC38" s="597"/>
      <c r="CD38" s="597"/>
      <c r="CE38" s="597"/>
      <c r="CF38" s="597"/>
      <c r="CG38" s="597"/>
      <c r="CH38" s="597"/>
      <c r="CI38" s="597"/>
      <c r="CJ38" s="597"/>
      <c r="CK38" s="597"/>
      <c r="CL38" s="597"/>
      <c r="CM38" s="597"/>
      <c r="CN38" s="165"/>
      <c r="CO38" s="596">
        <f t="shared" si="3"/>
        <v>21</v>
      </c>
      <c r="CP38" s="596"/>
      <c r="CQ38" s="597" t="str">
        <f>IF('各会計、関係団体の財政状況及び健全化判断比率'!BS11="","",'各会計、関係団体の財政状況及び健全化判断比率'!BS11)</f>
        <v>長崎県林業公社</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29" zoomScale="80" zoomScaleNormal="80"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530</v>
      </c>
      <c r="G33" s="29" t="s">
        <v>531</v>
      </c>
      <c r="H33" s="29" t="s">
        <v>532</v>
      </c>
      <c r="I33" s="29" t="s">
        <v>533</v>
      </c>
      <c r="J33" s="30" t="s">
        <v>534</v>
      </c>
      <c r="K33" s="22"/>
      <c r="L33" s="22"/>
      <c r="M33" s="22"/>
      <c r="N33" s="22"/>
      <c r="O33" s="22"/>
      <c r="P33" s="22"/>
    </row>
    <row r="34" spans="1:16" ht="39" customHeight="1">
      <c r="A34" s="22"/>
      <c r="B34" s="31"/>
      <c r="C34" s="1181" t="s">
        <v>535</v>
      </c>
      <c r="D34" s="1181"/>
      <c r="E34" s="1182"/>
      <c r="F34" s="32">
        <v>2.54</v>
      </c>
      <c r="G34" s="33">
        <v>3.65</v>
      </c>
      <c r="H34" s="33">
        <v>4.47</v>
      </c>
      <c r="I34" s="33">
        <v>5.47</v>
      </c>
      <c r="J34" s="34">
        <v>6.37</v>
      </c>
      <c r="K34" s="22"/>
      <c r="L34" s="22"/>
      <c r="M34" s="22"/>
      <c r="N34" s="22"/>
      <c r="O34" s="22"/>
      <c r="P34" s="22"/>
    </row>
    <row r="35" spans="1:16" ht="39" customHeight="1">
      <c r="A35" s="22"/>
      <c r="B35" s="35"/>
      <c r="C35" s="1175" t="s">
        <v>536</v>
      </c>
      <c r="D35" s="1176"/>
      <c r="E35" s="1177"/>
      <c r="F35" s="36">
        <v>3.23</v>
      </c>
      <c r="G35" s="37">
        <v>4.51</v>
      </c>
      <c r="H35" s="37">
        <v>5.48</v>
      </c>
      <c r="I35" s="37">
        <v>5.44</v>
      </c>
      <c r="J35" s="38">
        <v>5.58</v>
      </c>
      <c r="K35" s="22"/>
      <c r="L35" s="22"/>
      <c r="M35" s="22"/>
      <c r="N35" s="22"/>
      <c r="O35" s="22"/>
      <c r="P35" s="22"/>
    </row>
    <row r="36" spans="1:16" ht="39" customHeight="1">
      <c r="A36" s="22"/>
      <c r="B36" s="35"/>
      <c r="C36" s="1175" t="s">
        <v>537</v>
      </c>
      <c r="D36" s="1176"/>
      <c r="E36" s="1177"/>
      <c r="F36" s="36">
        <v>3.2</v>
      </c>
      <c r="G36" s="37">
        <v>0.78</v>
      </c>
      <c r="H36" s="37">
        <v>1.67</v>
      </c>
      <c r="I36" s="37">
        <v>0.85</v>
      </c>
      <c r="J36" s="38">
        <v>3.59</v>
      </c>
      <c r="K36" s="22"/>
      <c r="L36" s="22"/>
      <c r="M36" s="22"/>
      <c r="N36" s="22"/>
      <c r="O36" s="22"/>
      <c r="P36" s="22"/>
    </row>
    <row r="37" spans="1:16" ht="39" customHeight="1">
      <c r="A37" s="22"/>
      <c r="B37" s="35"/>
      <c r="C37" s="1175" t="s">
        <v>538</v>
      </c>
      <c r="D37" s="1176"/>
      <c r="E37" s="1177"/>
      <c r="F37" s="36">
        <v>1.34</v>
      </c>
      <c r="G37" s="37">
        <v>1.3</v>
      </c>
      <c r="H37" s="37">
        <v>1.2</v>
      </c>
      <c r="I37" s="37">
        <v>1.1100000000000001</v>
      </c>
      <c r="J37" s="38">
        <v>1.03</v>
      </c>
      <c r="K37" s="22"/>
      <c r="L37" s="22"/>
      <c r="M37" s="22"/>
      <c r="N37" s="22"/>
      <c r="O37" s="22"/>
      <c r="P37" s="22"/>
    </row>
    <row r="38" spans="1:16" ht="39" customHeight="1">
      <c r="A38" s="22"/>
      <c r="B38" s="35"/>
      <c r="C38" s="1175" t="s">
        <v>539</v>
      </c>
      <c r="D38" s="1176"/>
      <c r="E38" s="1177"/>
      <c r="F38" s="36">
        <v>1.18</v>
      </c>
      <c r="G38" s="37">
        <v>1.08</v>
      </c>
      <c r="H38" s="37">
        <v>0.99</v>
      </c>
      <c r="I38" s="37">
        <v>0.93</v>
      </c>
      <c r="J38" s="38">
        <v>0.85</v>
      </c>
      <c r="K38" s="22"/>
      <c r="L38" s="22"/>
      <c r="M38" s="22"/>
      <c r="N38" s="22"/>
      <c r="O38" s="22"/>
      <c r="P38" s="22"/>
    </row>
    <row r="39" spans="1:16" ht="39" customHeight="1">
      <c r="A39" s="22"/>
      <c r="B39" s="35"/>
      <c r="C39" s="1175" t="s">
        <v>540</v>
      </c>
      <c r="D39" s="1176"/>
      <c r="E39" s="1177"/>
      <c r="F39" s="36" t="s">
        <v>491</v>
      </c>
      <c r="G39" s="37" t="s">
        <v>491</v>
      </c>
      <c r="H39" s="37" t="s">
        <v>491</v>
      </c>
      <c r="I39" s="37" t="s">
        <v>491</v>
      </c>
      <c r="J39" s="38">
        <v>0.46</v>
      </c>
      <c r="K39" s="22"/>
      <c r="L39" s="22"/>
      <c r="M39" s="22"/>
      <c r="N39" s="22"/>
      <c r="O39" s="22"/>
      <c r="P39" s="22"/>
    </row>
    <row r="40" spans="1:16" ht="39" customHeight="1">
      <c r="A40" s="22"/>
      <c r="B40" s="35"/>
      <c r="C40" s="1175" t="s">
        <v>541</v>
      </c>
      <c r="D40" s="1176"/>
      <c r="E40" s="1177"/>
      <c r="F40" s="36">
        <v>0.21</v>
      </c>
      <c r="G40" s="37">
        <v>0.1</v>
      </c>
      <c r="H40" s="37">
        <v>0.47</v>
      </c>
      <c r="I40" s="37">
        <v>0.5</v>
      </c>
      <c r="J40" s="38">
        <v>0.41</v>
      </c>
      <c r="K40" s="22"/>
      <c r="L40" s="22"/>
      <c r="M40" s="22"/>
      <c r="N40" s="22"/>
      <c r="O40" s="22"/>
      <c r="P40" s="22"/>
    </row>
    <row r="41" spans="1:16" ht="39" customHeight="1">
      <c r="A41" s="22"/>
      <c r="B41" s="35"/>
      <c r="C41" s="1175" t="s">
        <v>542</v>
      </c>
      <c r="D41" s="1176"/>
      <c r="E41" s="1177"/>
      <c r="F41" s="36">
        <v>1.5</v>
      </c>
      <c r="G41" s="37">
        <v>1.22</v>
      </c>
      <c r="H41" s="37">
        <v>0.51</v>
      </c>
      <c r="I41" s="37">
        <v>0.18</v>
      </c>
      <c r="J41" s="38">
        <v>0.02</v>
      </c>
      <c r="K41" s="22"/>
      <c r="L41" s="22"/>
      <c r="M41" s="22"/>
      <c r="N41" s="22"/>
      <c r="O41" s="22"/>
      <c r="P41" s="22"/>
    </row>
    <row r="42" spans="1:16" ht="39" customHeight="1">
      <c r="A42" s="22"/>
      <c r="B42" s="39"/>
      <c r="C42" s="1175" t="s">
        <v>543</v>
      </c>
      <c r="D42" s="1176"/>
      <c r="E42" s="1177"/>
      <c r="F42" s="36" t="s">
        <v>491</v>
      </c>
      <c r="G42" s="37" t="s">
        <v>491</v>
      </c>
      <c r="H42" s="37" t="s">
        <v>491</v>
      </c>
      <c r="I42" s="37" t="s">
        <v>491</v>
      </c>
      <c r="J42" s="38" t="s">
        <v>491</v>
      </c>
      <c r="K42" s="22"/>
      <c r="L42" s="22"/>
      <c r="M42" s="22"/>
      <c r="N42" s="22"/>
      <c r="O42" s="22"/>
      <c r="P42" s="22"/>
    </row>
    <row r="43" spans="1:16" ht="39" customHeight="1" thickBot="1">
      <c r="A43" s="22"/>
      <c r="B43" s="40"/>
      <c r="C43" s="1178" t="s">
        <v>544</v>
      </c>
      <c r="D43" s="1179"/>
      <c r="E43" s="1180"/>
      <c r="F43" s="41">
        <v>0</v>
      </c>
      <c r="G43" s="42">
        <v>0.01</v>
      </c>
      <c r="H43" s="42">
        <v>0</v>
      </c>
      <c r="I43" s="42">
        <v>0</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40" zoomScale="80" zoomScaleNormal="80" zoomScaleSheetLayoutView="55" workbookViewId="0">
      <selection activeCell="R54" sqref="R54"/>
    </sheetView>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530</v>
      </c>
      <c r="L44" s="56" t="s">
        <v>531</v>
      </c>
      <c r="M44" s="56" t="s">
        <v>532</v>
      </c>
      <c r="N44" s="56" t="s">
        <v>533</v>
      </c>
      <c r="O44" s="57" t="s">
        <v>534</v>
      </c>
      <c r="P44" s="48"/>
      <c r="Q44" s="48"/>
      <c r="R44" s="48"/>
      <c r="S44" s="48"/>
      <c r="T44" s="48"/>
      <c r="U44" s="48"/>
    </row>
    <row r="45" spans="1:21" ht="30.75" customHeight="1">
      <c r="A45" s="48"/>
      <c r="B45" s="1191" t="s">
        <v>11</v>
      </c>
      <c r="C45" s="1192"/>
      <c r="D45" s="58"/>
      <c r="E45" s="1197" t="s">
        <v>12</v>
      </c>
      <c r="F45" s="1197"/>
      <c r="G45" s="1197"/>
      <c r="H45" s="1197"/>
      <c r="I45" s="1197"/>
      <c r="J45" s="1198"/>
      <c r="K45" s="59">
        <v>3111</v>
      </c>
      <c r="L45" s="60">
        <v>3012</v>
      </c>
      <c r="M45" s="60">
        <v>2821</v>
      </c>
      <c r="N45" s="60">
        <v>3040</v>
      </c>
      <c r="O45" s="61">
        <v>3096</v>
      </c>
      <c r="P45" s="48"/>
      <c r="Q45" s="48"/>
      <c r="R45" s="48"/>
      <c r="S45" s="48"/>
      <c r="T45" s="48"/>
      <c r="U45" s="48"/>
    </row>
    <row r="46" spans="1:21" ht="30.75" customHeight="1">
      <c r="A46" s="48"/>
      <c r="B46" s="1193"/>
      <c r="C46" s="1194"/>
      <c r="D46" s="62"/>
      <c r="E46" s="1185" t="s">
        <v>13</v>
      </c>
      <c r="F46" s="1185"/>
      <c r="G46" s="1185"/>
      <c r="H46" s="1185"/>
      <c r="I46" s="1185"/>
      <c r="J46" s="1186"/>
      <c r="K46" s="63" t="s">
        <v>491</v>
      </c>
      <c r="L46" s="64" t="s">
        <v>491</v>
      </c>
      <c r="M46" s="64" t="s">
        <v>491</v>
      </c>
      <c r="N46" s="64" t="s">
        <v>491</v>
      </c>
      <c r="O46" s="65" t="s">
        <v>491</v>
      </c>
      <c r="P46" s="48"/>
      <c r="Q46" s="48"/>
      <c r="R46" s="48"/>
      <c r="S46" s="48"/>
      <c r="T46" s="48"/>
      <c r="U46" s="48"/>
    </row>
    <row r="47" spans="1:21" ht="30.75" customHeight="1">
      <c r="A47" s="48"/>
      <c r="B47" s="1193"/>
      <c r="C47" s="1194"/>
      <c r="D47" s="62"/>
      <c r="E47" s="1185" t="s">
        <v>14</v>
      </c>
      <c r="F47" s="1185"/>
      <c r="G47" s="1185"/>
      <c r="H47" s="1185"/>
      <c r="I47" s="1185"/>
      <c r="J47" s="1186"/>
      <c r="K47" s="63" t="s">
        <v>491</v>
      </c>
      <c r="L47" s="64" t="s">
        <v>491</v>
      </c>
      <c r="M47" s="64" t="s">
        <v>491</v>
      </c>
      <c r="N47" s="64" t="s">
        <v>491</v>
      </c>
      <c r="O47" s="65" t="s">
        <v>491</v>
      </c>
      <c r="P47" s="48"/>
      <c r="Q47" s="48"/>
      <c r="R47" s="48"/>
      <c r="S47" s="48"/>
      <c r="T47" s="48"/>
      <c r="U47" s="48"/>
    </row>
    <row r="48" spans="1:21" ht="30.75" customHeight="1">
      <c r="A48" s="48"/>
      <c r="B48" s="1193"/>
      <c r="C48" s="1194"/>
      <c r="D48" s="62"/>
      <c r="E48" s="1185" t="s">
        <v>15</v>
      </c>
      <c r="F48" s="1185"/>
      <c r="G48" s="1185"/>
      <c r="H48" s="1185"/>
      <c r="I48" s="1185"/>
      <c r="J48" s="1186"/>
      <c r="K48" s="63">
        <v>327</v>
      </c>
      <c r="L48" s="64">
        <v>347</v>
      </c>
      <c r="M48" s="64">
        <v>303</v>
      </c>
      <c r="N48" s="64">
        <v>311</v>
      </c>
      <c r="O48" s="65">
        <v>358</v>
      </c>
      <c r="P48" s="48"/>
      <c r="Q48" s="48"/>
      <c r="R48" s="48"/>
      <c r="S48" s="48"/>
      <c r="T48" s="48"/>
      <c r="U48" s="48"/>
    </row>
    <row r="49" spans="1:21" ht="30.75" customHeight="1">
      <c r="A49" s="48"/>
      <c r="B49" s="1193"/>
      <c r="C49" s="1194"/>
      <c r="D49" s="62"/>
      <c r="E49" s="1185" t="s">
        <v>16</v>
      </c>
      <c r="F49" s="1185"/>
      <c r="G49" s="1185"/>
      <c r="H49" s="1185"/>
      <c r="I49" s="1185"/>
      <c r="J49" s="1186"/>
      <c r="K49" s="63">
        <v>408</v>
      </c>
      <c r="L49" s="64">
        <v>408</v>
      </c>
      <c r="M49" s="64">
        <v>408</v>
      </c>
      <c r="N49" s="64">
        <v>408</v>
      </c>
      <c r="O49" s="65">
        <v>408</v>
      </c>
      <c r="P49" s="48"/>
      <c r="Q49" s="48"/>
      <c r="R49" s="48"/>
      <c r="S49" s="48"/>
      <c r="T49" s="48"/>
      <c r="U49" s="48"/>
    </row>
    <row r="50" spans="1:21" ht="30.75" customHeight="1">
      <c r="A50" s="48"/>
      <c r="B50" s="1193"/>
      <c r="C50" s="1194"/>
      <c r="D50" s="62"/>
      <c r="E50" s="1185" t="s">
        <v>17</v>
      </c>
      <c r="F50" s="1185"/>
      <c r="G50" s="1185"/>
      <c r="H50" s="1185"/>
      <c r="I50" s="1185"/>
      <c r="J50" s="1186"/>
      <c r="K50" s="63">
        <v>102</v>
      </c>
      <c r="L50" s="64">
        <v>74</v>
      </c>
      <c r="M50" s="64">
        <v>76</v>
      </c>
      <c r="N50" s="64">
        <v>75</v>
      </c>
      <c r="O50" s="65">
        <v>79</v>
      </c>
      <c r="P50" s="48"/>
      <c r="Q50" s="48"/>
      <c r="R50" s="48"/>
      <c r="S50" s="48"/>
      <c r="T50" s="48"/>
      <c r="U50" s="48"/>
    </row>
    <row r="51" spans="1:21" ht="30.75" customHeight="1">
      <c r="A51" s="48"/>
      <c r="B51" s="1195"/>
      <c r="C51" s="1196"/>
      <c r="D51" s="66"/>
      <c r="E51" s="1185" t="s">
        <v>18</v>
      </c>
      <c r="F51" s="1185"/>
      <c r="G51" s="1185"/>
      <c r="H51" s="1185"/>
      <c r="I51" s="1185"/>
      <c r="J51" s="1186"/>
      <c r="K51" s="63">
        <v>1</v>
      </c>
      <c r="L51" s="64">
        <v>1</v>
      </c>
      <c r="M51" s="64">
        <v>1</v>
      </c>
      <c r="N51" s="64">
        <v>1</v>
      </c>
      <c r="O51" s="65">
        <v>1</v>
      </c>
      <c r="P51" s="48"/>
      <c r="Q51" s="48"/>
      <c r="R51" s="48"/>
      <c r="S51" s="48"/>
      <c r="T51" s="48"/>
      <c r="U51" s="48"/>
    </row>
    <row r="52" spans="1:21" ht="30.75" customHeight="1">
      <c r="A52" s="48"/>
      <c r="B52" s="1183" t="s">
        <v>19</v>
      </c>
      <c r="C52" s="1184"/>
      <c r="D52" s="66"/>
      <c r="E52" s="1185" t="s">
        <v>20</v>
      </c>
      <c r="F52" s="1185"/>
      <c r="G52" s="1185"/>
      <c r="H52" s="1185"/>
      <c r="I52" s="1185"/>
      <c r="J52" s="1186"/>
      <c r="K52" s="63">
        <v>2712</v>
      </c>
      <c r="L52" s="64">
        <v>2742</v>
      </c>
      <c r="M52" s="64">
        <v>2767</v>
      </c>
      <c r="N52" s="64">
        <v>3031</v>
      </c>
      <c r="O52" s="65">
        <v>3163</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1237</v>
      </c>
      <c r="L53" s="69">
        <v>1100</v>
      </c>
      <c r="M53" s="69">
        <v>842</v>
      </c>
      <c r="N53" s="69">
        <v>804</v>
      </c>
      <c r="O53" s="70">
        <v>779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election activeCell="N54" sqref="N54"/>
    </sheetView>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530</v>
      </c>
      <c r="J40" s="79" t="s">
        <v>531</v>
      </c>
      <c r="K40" s="79" t="s">
        <v>532</v>
      </c>
      <c r="L40" s="79" t="s">
        <v>533</v>
      </c>
      <c r="M40" s="80" t="s">
        <v>534</v>
      </c>
    </row>
    <row r="41" spans="2:13" ht="27.75" customHeight="1">
      <c r="B41" s="1199" t="s">
        <v>24</v>
      </c>
      <c r="C41" s="1200"/>
      <c r="D41" s="81"/>
      <c r="E41" s="1205" t="s">
        <v>25</v>
      </c>
      <c r="F41" s="1205"/>
      <c r="G41" s="1205"/>
      <c r="H41" s="1206"/>
      <c r="I41" s="82">
        <v>28836</v>
      </c>
      <c r="J41" s="83">
        <v>28253</v>
      </c>
      <c r="K41" s="83">
        <v>27856</v>
      </c>
      <c r="L41" s="83">
        <v>29027</v>
      </c>
      <c r="M41" s="84">
        <v>28720</v>
      </c>
    </row>
    <row r="42" spans="2:13" ht="27.75" customHeight="1">
      <c r="B42" s="1201"/>
      <c r="C42" s="1202"/>
      <c r="D42" s="85"/>
      <c r="E42" s="1207" t="s">
        <v>26</v>
      </c>
      <c r="F42" s="1207"/>
      <c r="G42" s="1207"/>
      <c r="H42" s="1208"/>
      <c r="I42" s="86">
        <v>491</v>
      </c>
      <c r="J42" s="87">
        <v>432</v>
      </c>
      <c r="K42" s="87">
        <v>372</v>
      </c>
      <c r="L42" s="87">
        <v>310</v>
      </c>
      <c r="M42" s="88" t="s">
        <v>491</v>
      </c>
    </row>
    <row r="43" spans="2:13" ht="27.75" customHeight="1">
      <c r="B43" s="1201"/>
      <c r="C43" s="1202"/>
      <c r="D43" s="85"/>
      <c r="E43" s="1207" t="s">
        <v>27</v>
      </c>
      <c r="F43" s="1207"/>
      <c r="G43" s="1207"/>
      <c r="H43" s="1208"/>
      <c r="I43" s="86">
        <v>4288</v>
      </c>
      <c r="J43" s="87">
        <v>4217</v>
      </c>
      <c r="K43" s="87">
        <v>3942</v>
      </c>
      <c r="L43" s="87">
        <v>3786</v>
      </c>
      <c r="M43" s="88">
        <v>3692</v>
      </c>
    </row>
    <row r="44" spans="2:13" ht="27.75" customHeight="1">
      <c r="B44" s="1201"/>
      <c r="C44" s="1202"/>
      <c r="D44" s="85"/>
      <c r="E44" s="1207" t="s">
        <v>28</v>
      </c>
      <c r="F44" s="1207"/>
      <c r="G44" s="1207"/>
      <c r="H44" s="1208"/>
      <c r="I44" s="86">
        <v>2680</v>
      </c>
      <c r="J44" s="87">
        <v>2304</v>
      </c>
      <c r="K44" s="87">
        <v>1924</v>
      </c>
      <c r="L44" s="87">
        <v>1539</v>
      </c>
      <c r="M44" s="88">
        <v>1149</v>
      </c>
    </row>
    <row r="45" spans="2:13" ht="27.75" customHeight="1">
      <c r="B45" s="1201"/>
      <c r="C45" s="1202"/>
      <c r="D45" s="85"/>
      <c r="E45" s="1207" t="s">
        <v>29</v>
      </c>
      <c r="F45" s="1207"/>
      <c r="G45" s="1207"/>
      <c r="H45" s="1208"/>
      <c r="I45" s="86">
        <v>4137</v>
      </c>
      <c r="J45" s="87">
        <v>4290</v>
      </c>
      <c r="K45" s="87">
        <v>3970</v>
      </c>
      <c r="L45" s="87">
        <v>3728</v>
      </c>
      <c r="M45" s="88">
        <v>3487</v>
      </c>
    </row>
    <row r="46" spans="2:13" ht="27.75" customHeight="1">
      <c r="B46" s="1201"/>
      <c r="C46" s="1202"/>
      <c r="D46" s="85"/>
      <c r="E46" s="1207" t="s">
        <v>30</v>
      </c>
      <c r="F46" s="1207"/>
      <c r="G46" s="1207"/>
      <c r="H46" s="1208"/>
      <c r="I46" s="86">
        <v>23</v>
      </c>
      <c r="J46" s="87">
        <v>22</v>
      </c>
      <c r="K46" s="87">
        <v>21</v>
      </c>
      <c r="L46" s="87">
        <v>20</v>
      </c>
      <c r="M46" s="88">
        <v>18</v>
      </c>
    </row>
    <row r="47" spans="2:13" ht="27.75" customHeight="1">
      <c r="B47" s="1201"/>
      <c r="C47" s="1202"/>
      <c r="D47" s="85"/>
      <c r="E47" s="1207" t="s">
        <v>31</v>
      </c>
      <c r="F47" s="1207"/>
      <c r="G47" s="1207"/>
      <c r="H47" s="1208"/>
      <c r="I47" s="86" t="s">
        <v>491</v>
      </c>
      <c r="J47" s="87" t="s">
        <v>491</v>
      </c>
      <c r="K47" s="87" t="s">
        <v>491</v>
      </c>
      <c r="L47" s="87" t="s">
        <v>491</v>
      </c>
      <c r="M47" s="88" t="s">
        <v>491</v>
      </c>
    </row>
    <row r="48" spans="2:13" ht="27.75" customHeight="1">
      <c r="B48" s="1203"/>
      <c r="C48" s="1204"/>
      <c r="D48" s="85"/>
      <c r="E48" s="1207" t="s">
        <v>32</v>
      </c>
      <c r="F48" s="1207"/>
      <c r="G48" s="1207"/>
      <c r="H48" s="1208"/>
      <c r="I48" s="86" t="s">
        <v>491</v>
      </c>
      <c r="J48" s="87" t="s">
        <v>491</v>
      </c>
      <c r="K48" s="87" t="s">
        <v>491</v>
      </c>
      <c r="L48" s="87" t="s">
        <v>491</v>
      </c>
      <c r="M48" s="88" t="s">
        <v>491</v>
      </c>
    </row>
    <row r="49" spans="2:13" ht="27.75" customHeight="1">
      <c r="B49" s="1209" t="s">
        <v>33</v>
      </c>
      <c r="C49" s="1210"/>
      <c r="D49" s="89"/>
      <c r="E49" s="1207" t="s">
        <v>34</v>
      </c>
      <c r="F49" s="1207"/>
      <c r="G49" s="1207"/>
      <c r="H49" s="1208"/>
      <c r="I49" s="86">
        <v>6946</v>
      </c>
      <c r="J49" s="87">
        <v>8667</v>
      </c>
      <c r="K49" s="87">
        <v>8915</v>
      </c>
      <c r="L49" s="87">
        <v>10621</v>
      </c>
      <c r="M49" s="88">
        <v>12289</v>
      </c>
    </row>
    <row r="50" spans="2:13" ht="27.75" customHeight="1">
      <c r="B50" s="1201"/>
      <c r="C50" s="1202"/>
      <c r="D50" s="85"/>
      <c r="E50" s="1207" t="s">
        <v>35</v>
      </c>
      <c r="F50" s="1207"/>
      <c r="G50" s="1207"/>
      <c r="H50" s="1208"/>
      <c r="I50" s="86">
        <v>1054</v>
      </c>
      <c r="J50" s="87">
        <v>1065</v>
      </c>
      <c r="K50" s="87">
        <v>1138</v>
      </c>
      <c r="L50" s="87">
        <v>1066</v>
      </c>
      <c r="M50" s="88">
        <v>927</v>
      </c>
    </row>
    <row r="51" spans="2:13" ht="27.75" customHeight="1">
      <c r="B51" s="1203"/>
      <c r="C51" s="1204"/>
      <c r="D51" s="85"/>
      <c r="E51" s="1207" t="s">
        <v>36</v>
      </c>
      <c r="F51" s="1207"/>
      <c r="G51" s="1207"/>
      <c r="H51" s="1208"/>
      <c r="I51" s="86">
        <v>24193</v>
      </c>
      <c r="J51" s="87">
        <v>23720</v>
      </c>
      <c r="K51" s="87">
        <v>25464</v>
      </c>
      <c r="L51" s="87">
        <v>25977</v>
      </c>
      <c r="M51" s="88">
        <v>25709</v>
      </c>
    </row>
    <row r="52" spans="2:13" ht="27.75" customHeight="1" thickBot="1">
      <c r="B52" s="1211" t="s">
        <v>37</v>
      </c>
      <c r="C52" s="1212"/>
      <c r="D52" s="90"/>
      <c r="E52" s="1213" t="s">
        <v>38</v>
      </c>
      <c r="F52" s="1213"/>
      <c r="G52" s="1213"/>
      <c r="H52" s="1214"/>
      <c r="I52" s="91">
        <v>8261</v>
      </c>
      <c r="J52" s="92">
        <v>6067</v>
      </c>
      <c r="K52" s="92">
        <v>2568</v>
      </c>
      <c r="L52" s="92">
        <v>744</v>
      </c>
      <c r="M52" s="93">
        <v>-1859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5" zoomScaleNormal="55" zoomScaleSheetLayoutView="55" workbookViewId="0">
      <selection activeCell="G65" sqref="G65:O69"/>
    </sheetView>
  </sheetViews>
  <sheetFormatPr defaultColWidth="0" defaultRowHeight="13.5" customHeight="1" zeroHeight="1"/>
  <cols>
    <col min="1" max="1" width="6.33203125" style="243" customWidth="1"/>
    <col min="2" max="2" width="18.109375" style="243" customWidth="1"/>
    <col min="3" max="3" width="22.6640625" style="243" customWidth="1"/>
    <col min="4" max="9" width="18.109375" style="243" customWidth="1"/>
    <col min="10" max="10" width="22.77734375" style="243" customWidth="1"/>
    <col min="11" max="15" width="18.109375" style="243" customWidth="1"/>
    <col min="16" max="16" width="6.109375" style="250" customWidth="1"/>
    <col min="17" max="17" width="5.88671875" style="248" customWidth="1"/>
    <col min="18" max="18" width="19.109375" style="243" hidden="1"/>
    <col min="19" max="23" width="12.6640625" style="243" hidden="1"/>
    <col min="24" max="257" width="8.6640625" style="243" hidden="1"/>
    <col min="258" max="263" width="14.88671875" style="243" hidden="1"/>
    <col min="264" max="265" width="15.88671875" style="243" hidden="1"/>
    <col min="266" max="271" width="16.109375" style="243" hidden="1"/>
    <col min="272" max="272" width="6.109375" style="243" hidden="1"/>
    <col min="273" max="273" width="3" style="243" hidden="1"/>
    <col min="274" max="513" width="8.6640625" style="243" hidden="1"/>
    <col min="514" max="519" width="14.88671875" style="243" hidden="1"/>
    <col min="520" max="521" width="15.88671875" style="243" hidden="1"/>
    <col min="522" max="527" width="16.109375" style="243" hidden="1"/>
    <col min="528" max="528" width="6.109375" style="243" hidden="1"/>
    <col min="529" max="529" width="3" style="243" hidden="1"/>
    <col min="530" max="769" width="8.6640625" style="243" hidden="1"/>
    <col min="770" max="775" width="14.88671875" style="243" hidden="1"/>
    <col min="776" max="777" width="15.88671875" style="243" hidden="1"/>
    <col min="778" max="783" width="16.109375" style="243" hidden="1"/>
    <col min="784" max="784" width="6.109375" style="243" hidden="1"/>
    <col min="785" max="785" width="3" style="243" hidden="1"/>
    <col min="786" max="1025" width="8.6640625" style="243" hidden="1"/>
    <col min="1026" max="1031" width="14.88671875" style="243" hidden="1"/>
    <col min="1032" max="1033" width="15.88671875" style="243" hidden="1"/>
    <col min="1034" max="1039" width="16.109375" style="243" hidden="1"/>
    <col min="1040" max="1040" width="6.109375" style="243" hidden="1"/>
    <col min="1041" max="1041" width="3" style="243" hidden="1"/>
    <col min="1042" max="1281" width="8.6640625" style="243" hidden="1"/>
    <col min="1282" max="1287" width="14.88671875" style="243" hidden="1"/>
    <col min="1288" max="1289" width="15.88671875" style="243" hidden="1"/>
    <col min="1290" max="1295" width="16.109375" style="243" hidden="1"/>
    <col min="1296" max="1296" width="6.109375" style="243" hidden="1"/>
    <col min="1297" max="1297" width="3" style="243" hidden="1"/>
    <col min="1298" max="1537" width="8.6640625" style="243" hidden="1"/>
    <col min="1538" max="1543" width="14.88671875" style="243" hidden="1"/>
    <col min="1544" max="1545" width="15.88671875" style="243" hidden="1"/>
    <col min="1546" max="1551" width="16.109375" style="243" hidden="1"/>
    <col min="1552" max="1552" width="6.109375" style="243" hidden="1"/>
    <col min="1553" max="1553" width="3" style="243" hidden="1"/>
    <col min="1554" max="1793" width="8.6640625" style="243" hidden="1"/>
    <col min="1794" max="1799" width="14.88671875" style="243" hidden="1"/>
    <col min="1800" max="1801" width="15.88671875" style="243" hidden="1"/>
    <col min="1802" max="1807" width="16.109375" style="243" hidden="1"/>
    <col min="1808" max="1808" width="6.109375" style="243" hidden="1"/>
    <col min="1809" max="1809" width="3" style="243" hidden="1"/>
    <col min="1810" max="2049" width="8.6640625" style="243" hidden="1"/>
    <col min="2050" max="2055" width="14.88671875" style="243" hidden="1"/>
    <col min="2056" max="2057" width="15.88671875" style="243" hidden="1"/>
    <col min="2058" max="2063" width="16.109375" style="243" hidden="1"/>
    <col min="2064" max="2064" width="6.109375" style="243" hidden="1"/>
    <col min="2065" max="2065" width="3" style="243" hidden="1"/>
    <col min="2066" max="2305" width="8.6640625" style="243" hidden="1"/>
    <col min="2306" max="2311" width="14.88671875" style="243" hidden="1"/>
    <col min="2312" max="2313" width="15.88671875" style="243" hidden="1"/>
    <col min="2314" max="2319" width="16.109375" style="243" hidden="1"/>
    <col min="2320" max="2320" width="6.109375" style="243" hidden="1"/>
    <col min="2321" max="2321" width="3" style="243" hidden="1"/>
    <col min="2322" max="2561" width="8.6640625" style="243" hidden="1"/>
    <col min="2562" max="2567" width="14.88671875" style="243" hidden="1"/>
    <col min="2568" max="2569" width="15.88671875" style="243" hidden="1"/>
    <col min="2570" max="2575" width="16.109375" style="243" hidden="1"/>
    <col min="2576" max="2576" width="6.109375" style="243" hidden="1"/>
    <col min="2577" max="2577" width="3" style="243" hidden="1"/>
    <col min="2578" max="2817" width="8.6640625" style="243" hidden="1"/>
    <col min="2818" max="2823" width="14.88671875" style="243" hidden="1"/>
    <col min="2824" max="2825" width="15.88671875" style="243" hidden="1"/>
    <col min="2826" max="2831" width="16.109375" style="243" hidden="1"/>
    <col min="2832" max="2832" width="6.109375" style="243" hidden="1"/>
    <col min="2833" max="2833" width="3" style="243" hidden="1"/>
    <col min="2834" max="3073" width="8.6640625" style="243" hidden="1"/>
    <col min="3074" max="3079" width="14.88671875" style="243" hidden="1"/>
    <col min="3080" max="3081" width="15.88671875" style="243" hidden="1"/>
    <col min="3082" max="3087" width="16.109375" style="243" hidden="1"/>
    <col min="3088" max="3088" width="6.109375" style="243" hidden="1"/>
    <col min="3089" max="3089" width="3" style="243" hidden="1"/>
    <col min="3090" max="3329" width="8.6640625" style="243" hidden="1"/>
    <col min="3330" max="3335" width="14.88671875" style="243" hidden="1"/>
    <col min="3336" max="3337" width="15.88671875" style="243" hidden="1"/>
    <col min="3338" max="3343" width="16.109375" style="243" hidden="1"/>
    <col min="3344" max="3344" width="6.109375" style="243" hidden="1"/>
    <col min="3345" max="3345" width="3" style="243" hidden="1"/>
    <col min="3346" max="3585" width="8.6640625" style="243" hidden="1"/>
    <col min="3586" max="3591" width="14.88671875" style="243" hidden="1"/>
    <col min="3592" max="3593" width="15.88671875" style="243" hidden="1"/>
    <col min="3594" max="3599" width="16.109375" style="243" hidden="1"/>
    <col min="3600" max="3600" width="6.109375" style="243" hidden="1"/>
    <col min="3601" max="3601" width="3" style="243" hidden="1"/>
    <col min="3602" max="3841" width="8.6640625" style="243" hidden="1"/>
    <col min="3842" max="3847" width="14.88671875" style="243" hidden="1"/>
    <col min="3848" max="3849" width="15.88671875" style="243" hidden="1"/>
    <col min="3850" max="3855" width="16.109375" style="243" hidden="1"/>
    <col min="3856" max="3856" width="6.109375" style="243" hidden="1"/>
    <col min="3857" max="3857" width="3" style="243" hidden="1"/>
    <col min="3858" max="4097" width="8.6640625" style="243" hidden="1"/>
    <col min="4098" max="4103" width="14.88671875" style="243" hidden="1"/>
    <col min="4104" max="4105" width="15.88671875" style="243" hidden="1"/>
    <col min="4106" max="4111" width="16.109375" style="243" hidden="1"/>
    <col min="4112" max="4112" width="6.109375" style="243" hidden="1"/>
    <col min="4113" max="4113" width="3" style="243" hidden="1"/>
    <col min="4114" max="4353" width="8.6640625" style="243" hidden="1"/>
    <col min="4354" max="4359" width="14.88671875" style="243" hidden="1"/>
    <col min="4360" max="4361" width="15.88671875" style="243" hidden="1"/>
    <col min="4362" max="4367" width="16.109375" style="243" hidden="1"/>
    <col min="4368" max="4368" width="6.109375" style="243" hidden="1"/>
    <col min="4369" max="4369" width="3" style="243" hidden="1"/>
    <col min="4370" max="4609" width="8.6640625" style="243" hidden="1"/>
    <col min="4610" max="4615" width="14.88671875" style="243" hidden="1"/>
    <col min="4616" max="4617" width="15.88671875" style="243" hidden="1"/>
    <col min="4618" max="4623" width="16.109375" style="243" hidden="1"/>
    <col min="4624" max="4624" width="6.109375" style="243" hidden="1"/>
    <col min="4625" max="4625" width="3" style="243" hidden="1"/>
    <col min="4626" max="4865" width="8.6640625" style="243" hidden="1"/>
    <col min="4866" max="4871" width="14.88671875" style="243" hidden="1"/>
    <col min="4872" max="4873" width="15.88671875" style="243" hidden="1"/>
    <col min="4874" max="4879" width="16.109375" style="243" hidden="1"/>
    <col min="4880" max="4880" width="6.109375" style="243" hidden="1"/>
    <col min="4881" max="4881" width="3" style="243" hidden="1"/>
    <col min="4882" max="5121" width="8.6640625" style="243" hidden="1"/>
    <col min="5122" max="5127" width="14.88671875" style="243" hidden="1"/>
    <col min="5128" max="5129" width="15.88671875" style="243" hidden="1"/>
    <col min="5130" max="5135" width="16.109375" style="243" hidden="1"/>
    <col min="5136" max="5136" width="6.109375" style="243" hidden="1"/>
    <col min="5137" max="5137" width="3" style="243" hidden="1"/>
    <col min="5138" max="5377" width="8.6640625" style="243" hidden="1"/>
    <col min="5378" max="5383" width="14.88671875" style="243" hidden="1"/>
    <col min="5384" max="5385" width="15.88671875" style="243" hidden="1"/>
    <col min="5386" max="5391" width="16.109375" style="243" hidden="1"/>
    <col min="5392" max="5392" width="6.109375" style="243" hidden="1"/>
    <col min="5393" max="5393" width="3" style="243" hidden="1"/>
    <col min="5394" max="5633" width="8.6640625" style="243" hidden="1"/>
    <col min="5634" max="5639" width="14.88671875" style="243" hidden="1"/>
    <col min="5640" max="5641" width="15.88671875" style="243" hidden="1"/>
    <col min="5642" max="5647" width="16.109375" style="243" hidden="1"/>
    <col min="5648" max="5648" width="6.109375" style="243" hidden="1"/>
    <col min="5649" max="5649" width="3" style="243" hidden="1"/>
    <col min="5650" max="5889" width="8.6640625" style="243" hidden="1"/>
    <col min="5890" max="5895" width="14.88671875" style="243" hidden="1"/>
    <col min="5896" max="5897" width="15.88671875" style="243" hidden="1"/>
    <col min="5898" max="5903" width="16.109375" style="243" hidden="1"/>
    <col min="5904" max="5904" width="6.109375" style="243" hidden="1"/>
    <col min="5905" max="5905" width="3" style="243" hidden="1"/>
    <col min="5906" max="6145" width="8.6640625" style="243" hidden="1"/>
    <col min="6146" max="6151" width="14.88671875" style="243" hidden="1"/>
    <col min="6152" max="6153" width="15.88671875" style="243" hidden="1"/>
    <col min="6154" max="6159" width="16.109375" style="243" hidden="1"/>
    <col min="6160" max="6160" width="6.109375" style="243" hidden="1"/>
    <col min="6161" max="6161" width="3" style="243" hidden="1"/>
    <col min="6162" max="6401" width="8.6640625" style="243" hidden="1"/>
    <col min="6402" max="6407" width="14.88671875" style="243" hidden="1"/>
    <col min="6408" max="6409" width="15.88671875" style="243" hidden="1"/>
    <col min="6410" max="6415" width="16.109375" style="243" hidden="1"/>
    <col min="6416" max="6416" width="6.109375" style="243" hidden="1"/>
    <col min="6417" max="6417" width="3" style="243" hidden="1"/>
    <col min="6418" max="6657" width="8.6640625" style="243" hidden="1"/>
    <col min="6658" max="6663" width="14.88671875" style="243" hidden="1"/>
    <col min="6664" max="6665" width="15.88671875" style="243" hidden="1"/>
    <col min="6666" max="6671" width="16.109375" style="243" hidden="1"/>
    <col min="6672" max="6672" width="6.109375" style="243" hidden="1"/>
    <col min="6673" max="6673" width="3" style="243" hidden="1"/>
    <col min="6674" max="6913" width="8.6640625" style="243" hidden="1"/>
    <col min="6914" max="6919" width="14.88671875" style="243" hidden="1"/>
    <col min="6920" max="6921" width="15.88671875" style="243" hidden="1"/>
    <col min="6922" max="6927" width="16.109375" style="243" hidden="1"/>
    <col min="6928" max="6928" width="6.109375" style="243" hidden="1"/>
    <col min="6929" max="6929" width="3" style="243" hidden="1"/>
    <col min="6930" max="7169" width="8.6640625" style="243" hidden="1"/>
    <col min="7170" max="7175" width="14.88671875" style="243" hidden="1"/>
    <col min="7176" max="7177" width="15.88671875" style="243" hidden="1"/>
    <col min="7178" max="7183" width="16.109375" style="243" hidden="1"/>
    <col min="7184" max="7184" width="6.109375" style="243" hidden="1"/>
    <col min="7185" max="7185" width="3" style="243" hidden="1"/>
    <col min="7186" max="7425" width="8.6640625" style="243" hidden="1"/>
    <col min="7426" max="7431" width="14.88671875" style="243" hidden="1"/>
    <col min="7432" max="7433" width="15.88671875" style="243" hidden="1"/>
    <col min="7434" max="7439" width="16.109375" style="243" hidden="1"/>
    <col min="7440" max="7440" width="6.109375" style="243" hidden="1"/>
    <col min="7441" max="7441" width="3" style="243" hidden="1"/>
    <col min="7442" max="7681" width="8.6640625" style="243" hidden="1"/>
    <col min="7682" max="7687" width="14.88671875" style="243" hidden="1"/>
    <col min="7688" max="7689" width="15.88671875" style="243" hidden="1"/>
    <col min="7690" max="7695" width="16.109375" style="243" hidden="1"/>
    <col min="7696" max="7696" width="6.109375" style="243" hidden="1"/>
    <col min="7697" max="7697" width="3" style="243" hidden="1"/>
    <col min="7698" max="7937" width="8.6640625" style="243" hidden="1"/>
    <col min="7938" max="7943" width="14.88671875" style="243" hidden="1"/>
    <col min="7944" max="7945" width="15.88671875" style="243" hidden="1"/>
    <col min="7946" max="7951" width="16.109375" style="243" hidden="1"/>
    <col min="7952" max="7952" width="6.109375" style="243" hidden="1"/>
    <col min="7953" max="7953" width="3" style="243" hidden="1"/>
    <col min="7954" max="8193" width="8.6640625" style="243" hidden="1"/>
    <col min="8194" max="8199" width="14.88671875" style="243" hidden="1"/>
    <col min="8200" max="8201" width="15.88671875" style="243" hidden="1"/>
    <col min="8202" max="8207" width="16.109375" style="243" hidden="1"/>
    <col min="8208" max="8208" width="6.109375" style="243" hidden="1"/>
    <col min="8209" max="8209" width="3" style="243" hidden="1"/>
    <col min="8210" max="8449" width="8.6640625" style="243" hidden="1"/>
    <col min="8450" max="8455" width="14.88671875" style="243" hidden="1"/>
    <col min="8456" max="8457" width="15.88671875" style="243" hidden="1"/>
    <col min="8458" max="8463" width="16.109375" style="243" hidden="1"/>
    <col min="8464" max="8464" width="6.109375" style="243" hidden="1"/>
    <col min="8465" max="8465" width="3" style="243" hidden="1"/>
    <col min="8466" max="8705" width="8.6640625" style="243" hidden="1"/>
    <col min="8706" max="8711" width="14.88671875" style="243" hidden="1"/>
    <col min="8712" max="8713" width="15.88671875" style="243" hidden="1"/>
    <col min="8714" max="8719" width="16.109375" style="243" hidden="1"/>
    <col min="8720" max="8720" width="6.109375" style="243" hidden="1"/>
    <col min="8721" max="8721" width="3" style="243" hidden="1"/>
    <col min="8722" max="8961" width="8.6640625" style="243" hidden="1"/>
    <col min="8962" max="8967" width="14.88671875" style="243" hidden="1"/>
    <col min="8968" max="8969" width="15.88671875" style="243" hidden="1"/>
    <col min="8970" max="8975" width="16.109375" style="243" hidden="1"/>
    <col min="8976" max="8976" width="6.109375" style="243" hidden="1"/>
    <col min="8977" max="8977" width="3" style="243" hidden="1"/>
    <col min="8978" max="9217" width="8.6640625" style="243" hidden="1"/>
    <col min="9218" max="9223" width="14.88671875" style="243" hidden="1"/>
    <col min="9224" max="9225" width="15.88671875" style="243" hidden="1"/>
    <col min="9226" max="9231" width="16.109375" style="243" hidden="1"/>
    <col min="9232" max="9232" width="6.109375" style="243" hidden="1"/>
    <col min="9233" max="9233" width="3" style="243" hidden="1"/>
    <col min="9234" max="9473" width="8.6640625" style="243" hidden="1"/>
    <col min="9474" max="9479" width="14.88671875" style="243" hidden="1"/>
    <col min="9480" max="9481" width="15.88671875" style="243" hidden="1"/>
    <col min="9482" max="9487" width="16.109375" style="243" hidden="1"/>
    <col min="9488" max="9488" width="6.109375" style="243" hidden="1"/>
    <col min="9489" max="9489" width="3" style="243" hidden="1"/>
    <col min="9490" max="9729" width="8.6640625" style="243" hidden="1"/>
    <col min="9730" max="9735" width="14.88671875" style="243" hidden="1"/>
    <col min="9736" max="9737" width="15.88671875" style="243" hidden="1"/>
    <col min="9738" max="9743" width="16.109375" style="243" hidden="1"/>
    <col min="9744" max="9744" width="6.109375" style="243" hidden="1"/>
    <col min="9745" max="9745" width="3" style="243" hidden="1"/>
    <col min="9746" max="9985" width="8.6640625" style="243" hidden="1"/>
    <col min="9986" max="9991" width="14.88671875" style="243" hidden="1"/>
    <col min="9992" max="9993" width="15.88671875" style="243" hidden="1"/>
    <col min="9994" max="9999" width="16.109375" style="243" hidden="1"/>
    <col min="10000" max="10000" width="6.109375" style="243" hidden="1"/>
    <col min="10001" max="10001" width="3" style="243" hidden="1"/>
    <col min="10002" max="10241" width="8.6640625" style="243" hidden="1"/>
    <col min="10242" max="10247" width="14.88671875" style="243" hidden="1"/>
    <col min="10248" max="10249" width="15.88671875" style="243" hidden="1"/>
    <col min="10250" max="10255" width="16.109375" style="243" hidden="1"/>
    <col min="10256" max="10256" width="6.109375" style="243" hidden="1"/>
    <col min="10257" max="10257" width="3" style="243" hidden="1"/>
    <col min="10258" max="10497" width="8.6640625" style="243" hidden="1"/>
    <col min="10498" max="10503" width="14.88671875" style="243" hidden="1"/>
    <col min="10504" max="10505" width="15.88671875" style="243" hidden="1"/>
    <col min="10506" max="10511" width="16.109375" style="243" hidden="1"/>
    <col min="10512" max="10512" width="6.109375" style="243" hidden="1"/>
    <col min="10513" max="10513" width="3" style="243" hidden="1"/>
    <col min="10514" max="10753" width="8.6640625" style="243" hidden="1"/>
    <col min="10754" max="10759" width="14.88671875" style="243" hidden="1"/>
    <col min="10760" max="10761" width="15.88671875" style="243" hidden="1"/>
    <col min="10762" max="10767" width="16.109375" style="243" hidden="1"/>
    <col min="10768" max="10768" width="6.109375" style="243" hidden="1"/>
    <col min="10769" max="10769" width="3" style="243" hidden="1"/>
    <col min="10770" max="11009" width="8.6640625" style="243" hidden="1"/>
    <col min="11010" max="11015" width="14.88671875" style="243" hidden="1"/>
    <col min="11016" max="11017" width="15.88671875" style="243" hidden="1"/>
    <col min="11018" max="11023" width="16.109375" style="243" hidden="1"/>
    <col min="11024" max="11024" width="6.109375" style="243" hidden="1"/>
    <col min="11025" max="11025" width="3" style="243" hidden="1"/>
    <col min="11026" max="11265" width="8.6640625" style="243" hidden="1"/>
    <col min="11266" max="11271" width="14.88671875" style="243" hidden="1"/>
    <col min="11272" max="11273" width="15.88671875" style="243" hidden="1"/>
    <col min="11274" max="11279" width="16.109375" style="243" hidden="1"/>
    <col min="11280" max="11280" width="6.109375" style="243" hidden="1"/>
    <col min="11281" max="11281" width="3" style="243" hidden="1"/>
    <col min="11282" max="11521" width="8.6640625" style="243" hidden="1"/>
    <col min="11522" max="11527" width="14.88671875" style="243" hidden="1"/>
    <col min="11528" max="11529" width="15.88671875" style="243" hidden="1"/>
    <col min="11530" max="11535" width="16.109375" style="243" hidden="1"/>
    <col min="11536" max="11536" width="6.109375" style="243" hidden="1"/>
    <col min="11537" max="11537" width="3" style="243" hidden="1"/>
    <col min="11538" max="11777" width="8.6640625" style="243" hidden="1"/>
    <col min="11778" max="11783" width="14.88671875" style="243" hidden="1"/>
    <col min="11784" max="11785" width="15.88671875" style="243" hidden="1"/>
    <col min="11786" max="11791" width="16.109375" style="243" hidden="1"/>
    <col min="11792" max="11792" width="6.109375" style="243" hidden="1"/>
    <col min="11793" max="11793" width="3" style="243" hidden="1"/>
    <col min="11794" max="12033" width="8.6640625" style="243" hidden="1"/>
    <col min="12034" max="12039" width="14.88671875" style="243" hidden="1"/>
    <col min="12040" max="12041" width="15.88671875" style="243" hidden="1"/>
    <col min="12042" max="12047" width="16.109375" style="243" hidden="1"/>
    <col min="12048" max="12048" width="6.109375" style="243" hidden="1"/>
    <col min="12049" max="12049" width="3" style="243" hidden="1"/>
    <col min="12050" max="12289" width="8.6640625" style="243" hidden="1"/>
    <col min="12290" max="12295" width="14.88671875" style="243" hidden="1"/>
    <col min="12296" max="12297" width="15.88671875" style="243" hidden="1"/>
    <col min="12298" max="12303" width="16.109375" style="243" hidden="1"/>
    <col min="12304" max="12304" width="6.109375" style="243" hidden="1"/>
    <col min="12305" max="12305" width="3" style="243" hidden="1"/>
    <col min="12306" max="12545" width="8.6640625" style="243" hidden="1"/>
    <col min="12546" max="12551" width="14.88671875" style="243" hidden="1"/>
    <col min="12552" max="12553" width="15.88671875" style="243" hidden="1"/>
    <col min="12554" max="12559" width="16.109375" style="243" hidden="1"/>
    <col min="12560" max="12560" width="6.109375" style="243" hidden="1"/>
    <col min="12561" max="12561" width="3" style="243" hidden="1"/>
    <col min="12562" max="12801" width="8.6640625" style="243" hidden="1"/>
    <col min="12802" max="12807" width="14.88671875" style="243" hidden="1"/>
    <col min="12808" max="12809" width="15.88671875" style="243" hidden="1"/>
    <col min="12810" max="12815" width="16.109375" style="243" hidden="1"/>
    <col min="12816" max="12816" width="6.109375" style="243" hidden="1"/>
    <col min="12817" max="12817" width="3" style="243" hidden="1"/>
    <col min="12818" max="13057" width="8.6640625" style="243" hidden="1"/>
    <col min="13058" max="13063" width="14.88671875" style="243" hidden="1"/>
    <col min="13064" max="13065" width="15.88671875" style="243" hidden="1"/>
    <col min="13066" max="13071" width="16.109375" style="243" hidden="1"/>
    <col min="13072" max="13072" width="6.109375" style="243" hidden="1"/>
    <col min="13073" max="13073" width="3" style="243" hidden="1"/>
    <col min="13074" max="13313" width="8.6640625" style="243" hidden="1"/>
    <col min="13314" max="13319" width="14.88671875" style="243" hidden="1"/>
    <col min="13320" max="13321" width="15.88671875" style="243" hidden="1"/>
    <col min="13322" max="13327" width="16.109375" style="243" hidden="1"/>
    <col min="13328" max="13328" width="6.109375" style="243" hidden="1"/>
    <col min="13329" max="13329" width="3" style="243" hidden="1"/>
    <col min="13330" max="13569" width="8.6640625" style="243" hidden="1"/>
    <col min="13570" max="13575" width="14.88671875" style="243" hidden="1"/>
    <col min="13576" max="13577" width="15.88671875" style="243" hidden="1"/>
    <col min="13578" max="13583" width="16.109375" style="243" hidden="1"/>
    <col min="13584" max="13584" width="6.109375" style="243" hidden="1"/>
    <col min="13585" max="13585" width="3" style="243" hidden="1"/>
    <col min="13586" max="13825" width="8.6640625" style="243" hidden="1"/>
    <col min="13826" max="13831" width="14.88671875" style="243" hidden="1"/>
    <col min="13832" max="13833" width="15.88671875" style="243" hidden="1"/>
    <col min="13834" max="13839" width="16.109375" style="243" hidden="1"/>
    <col min="13840" max="13840" width="6.109375" style="243" hidden="1"/>
    <col min="13841" max="13841" width="3" style="243" hidden="1"/>
    <col min="13842" max="14081" width="8.6640625" style="243" hidden="1"/>
    <col min="14082" max="14087" width="14.88671875" style="243" hidden="1"/>
    <col min="14088" max="14089" width="15.88671875" style="243" hidden="1"/>
    <col min="14090" max="14095" width="16.109375" style="243" hidden="1"/>
    <col min="14096" max="14096" width="6.109375" style="243" hidden="1"/>
    <col min="14097" max="14097" width="3" style="243" hidden="1"/>
    <col min="14098" max="14337" width="8.6640625" style="243" hidden="1"/>
    <col min="14338" max="14343" width="14.88671875" style="243" hidden="1"/>
    <col min="14344" max="14345" width="15.88671875" style="243" hidden="1"/>
    <col min="14346" max="14351" width="16.109375" style="243" hidden="1"/>
    <col min="14352" max="14352" width="6.109375" style="243" hidden="1"/>
    <col min="14353" max="14353" width="3" style="243" hidden="1"/>
    <col min="14354" max="14593" width="8.6640625" style="243" hidden="1"/>
    <col min="14594" max="14599" width="14.88671875" style="243" hidden="1"/>
    <col min="14600" max="14601" width="15.88671875" style="243" hidden="1"/>
    <col min="14602" max="14607" width="16.109375" style="243" hidden="1"/>
    <col min="14608" max="14608" width="6.109375" style="243" hidden="1"/>
    <col min="14609" max="14609" width="3" style="243" hidden="1"/>
    <col min="14610" max="14849" width="8.6640625" style="243" hidden="1"/>
    <col min="14850" max="14855" width="14.88671875" style="243" hidden="1"/>
    <col min="14856" max="14857" width="15.88671875" style="243" hidden="1"/>
    <col min="14858" max="14863" width="16.109375" style="243" hidden="1"/>
    <col min="14864" max="14864" width="6.109375" style="243" hidden="1"/>
    <col min="14865" max="14865" width="3" style="243" hidden="1"/>
    <col min="14866" max="15105" width="8.6640625" style="243" hidden="1"/>
    <col min="15106" max="15111" width="14.88671875" style="243" hidden="1"/>
    <col min="15112" max="15113" width="15.88671875" style="243" hidden="1"/>
    <col min="15114" max="15119" width="16.109375" style="243" hidden="1"/>
    <col min="15120" max="15120" width="6.109375" style="243" hidden="1"/>
    <col min="15121" max="15121" width="3" style="243" hidden="1"/>
    <col min="15122" max="15361" width="8.6640625" style="243" hidden="1"/>
    <col min="15362" max="15367" width="14.88671875" style="243" hidden="1"/>
    <col min="15368" max="15369" width="15.88671875" style="243" hidden="1"/>
    <col min="15370" max="15375" width="16.109375" style="243" hidden="1"/>
    <col min="15376" max="15376" width="6.109375" style="243" hidden="1"/>
    <col min="15377" max="15377" width="3" style="243" hidden="1"/>
    <col min="15378" max="15617" width="8.6640625" style="243" hidden="1"/>
    <col min="15618" max="15623" width="14.88671875" style="243" hidden="1"/>
    <col min="15624" max="15625" width="15.88671875" style="243" hidden="1"/>
    <col min="15626" max="15631" width="16.109375" style="243" hidden="1"/>
    <col min="15632" max="15632" width="6.109375" style="243" hidden="1"/>
    <col min="15633" max="15633" width="3" style="243" hidden="1"/>
    <col min="15634" max="15873" width="8.6640625" style="243" hidden="1"/>
    <col min="15874" max="15879" width="14.88671875" style="243" hidden="1"/>
    <col min="15880" max="15881" width="15.88671875" style="243" hidden="1"/>
    <col min="15882" max="15887" width="16.109375" style="243" hidden="1"/>
    <col min="15888" max="15888" width="6.109375" style="243" hidden="1"/>
    <col min="15889" max="15889" width="3" style="243" hidden="1"/>
    <col min="15890" max="16129" width="8.6640625" style="243" hidden="1"/>
    <col min="16130" max="16135" width="14.88671875" style="243" hidden="1"/>
    <col min="16136" max="16137" width="15.88671875" style="243" hidden="1"/>
    <col min="16138" max="16143" width="16.109375" style="243" hidden="1"/>
    <col min="16144" max="16144" width="6.109375" style="243" hidden="1"/>
    <col min="16145" max="16145" width="3" style="243" hidden="1"/>
    <col min="16146" max="16384" width="8.6640625" style="243" hidden="1"/>
  </cols>
  <sheetData>
    <row r="1" spans="1:51" ht="42.75" customHeight="1">
      <c r="A1" s="342"/>
      <c r="B1" s="343"/>
      <c r="P1" s="244"/>
      <c r="Q1" s="244"/>
    </row>
    <row r="2" spans="1:51" ht="25.8">
      <c r="A2" s="342"/>
      <c r="C2" s="344"/>
      <c r="P2" s="244"/>
      <c r="Q2" s="244"/>
    </row>
    <row r="3" spans="1:51" ht="25.8">
      <c r="A3" s="342"/>
      <c r="C3" s="344"/>
      <c r="P3" s="244"/>
      <c r="Q3" s="244"/>
    </row>
    <row r="4" spans="1:51" s="345" customFormat="1" ht="13.2">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ht="13.2">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ht="13.2">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ht="13.2">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ht="13.2">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ht="13.2">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ht="13.2">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555</v>
      </c>
    </row>
    <row r="11" spans="1:51" s="345" customFormat="1" ht="13.2">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ht="13.2">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555</v>
      </c>
    </row>
    <row r="13" spans="1:51" s="345" customFormat="1" ht="13.2">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ht="13.2">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ht="13.2">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ht="13.2">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ht="13.2">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ht="13.2">
      <c r="P19" s="244"/>
      <c r="Q19" s="244"/>
    </row>
    <row r="20" spans="1:259" ht="13.2">
      <c r="P20" s="244"/>
      <c r="Q20" s="244"/>
    </row>
    <row r="21" spans="1:259" ht="16.2">
      <c r="B21" s="346"/>
      <c r="C21" s="246"/>
      <c r="D21" s="246"/>
      <c r="E21" s="246"/>
      <c r="F21" s="246"/>
      <c r="G21" s="246"/>
      <c r="H21" s="246"/>
      <c r="I21" s="246"/>
      <c r="J21" s="246"/>
      <c r="K21" s="246"/>
      <c r="L21" s="246"/>
      <c r="M21" s="246"/>
      <c r="N21" s="347"/>
      <c r="O21" s="246"/>
      <c r="P21" s="247"/>
      <c r="Q21" s="244"/>
      <c r="IY21" s="348"/>
    </row>
    <row r="22" spans="1:259" ht="16.2">
      <c r="B22" s="248"/>
      <c r="IY22" s="349"/>
    </row>
    <row r="23" spans="1:259" ht="13.2">
      <c r="B23" s="248"/>
    </row>
    <row r="24" spans="1:259" ht="13.2">
      <c r="B24" s="248"/>
    </row>
    <row r="25" spans="1:259" ht="13.2">
      <c r="B25" s="248"/>
    </row>
    <row r="26" spans="1:259" ht="13.2">
      <c r="B26" s="248"/>
    </row>
    <row r="27" spans="1:259" ht="13.2">
      <c r="B27" s="248"/>
    </row>
    <row r="28" spans="1:259" ht="13.2">
      <c r="B28" s="248"/>
    </row>
    <row r="29" spans="1:259" ht="13.2">
      <c r="B29" s="248"/>
    </row>
    <row r="30" spans="1:259" ht="13.2">
      <c r="B30" s="248"/>
    </row>
    <row r="31" spans="1:259" ht="13.2">
      <c r="B31" s="248"/>
    </row>
    <row r="32" spans="1:259" ht="13.2">
      <c r="B32" s="248"/>
    </row>
    <row r="33" spans="2:17" ht="13.2">
      <c r="B33" s="248"/>
    </row>
    <row r="34" spans="2:17" ht="13.2">
      <c r="B34" s="248"/>
    </row>
    <row r="35" spans="2:17" ht="13.2">
      <c r="B35" s="248"/>
    </row>
    <row r="36" spans="2:17" ht="13.2">
      <c r="B36" s="248"/>
    </row>
    <row r="37" spans="2:17" ht="13.2">
      <c r="B37" s="248"/>
    </row>
    <row r="38" spans="2:17" ht="13.2">
      <c r="B38" s="248"/>
    </row>
    <row r="39" spans="2:17" ht="13.2">
      <c r="B39" s="340"/>
      <c r="C39" s="306"/>
      <c r="D39" s="306"/>
      <c r="E39" s="306"/>
      <c r="F39" s="306"/>
      <c r="G39" s="306"/>
      <c r="H39" s="306"/>
      <c r="I39" s="306"/>
      <c r="J39" s="306"/>
      <c r="K39" s="306"/>
      <c r="L39" s="306"/>
      <c r="M39" s="306"/>
      <c r="N39" s="306"/>
      <c r="O39" s="306"/>
      <c r="P39" s="341"/>
    </row>
    <row r="40" spans="2:17" ht="13.2">
      <c r="B40" s="350"/>
      <c r="C40" s="244"/>
      <c r="D40" s="244"/>
      <c r="E40" s="244"/>
      <c r="F40" s="244"/>
      <c r="G40" s="244"/>
      <c r="H40" s="244"/>
      <c r="I40" s="244"/>
      <c r="J40" s="244"/>
      <c r="K40" s="244"/>
      <c r="L40" s="244"/>
      <c r="M40" s="244"/>
      <c r="N40" s="244"/>
      <c r="O40" s="244"/>
      <c r="P40" s="350"/>
      <c r="Q40" s="244"/>
    </row>
    <row r="41" spans="2:17" ht="16.2">
      <c r="B41" s="245" t="s">
        <v>556</v>
      </c>
      <c r="C41" s="246"/>
      <c r="D41" s="246"/>
      <c r="E41" s="246"/>
      <c r="F41" s="246"/>
      <c r="G41" s="246"/>
      <c r="H41" s="246"/>
      <c r="I41" s="246"/>
      <c r="J41" s="246"/>
      <c r="K41" s="246"/>
      <c r="L41" s="246"/>
      <c r="M41" s="246"/>
      <c r="N41" s="246"/>
      <c r="O41" s="246"/>
      <c r="P41" s="247"/>
    </row>
    <row r="42" spans="2:17" ht="13.2">
      <c r="B42" s="248"/>
      <c r="C42" s="244"/>
      <c r="D42" s="244"/>
      <c r="E42" s="244"/>
      <c r="F42" s="244"/>
      <c r="G42" s="351" t="s">
        <v>557</v>
      </c>
      <c r="I42" s="352"/>
      <c r="J42" s="352"/>
      <c r="K42" s="352"/>
      <c r="L42" s="244"/>
      <c r="M42" s="244"/>
      <c r="N42" s="244"/>
      <c r="O42" s="244"/>
    </row>
    <row r="43" spans="2:17" ht="13.2">
      <c r="B43" s="248"/>
      <c r="C43" s="244"/>
      <c r="D43" s="244"/>
      <c r="E43" s="244"/>
      <c r="F43" s="244"/>
      <c r="G43" s="1251"/>
      <c r="H43" s="1230"/>
      <c r="I43" s="1230"/>
      <c r="J43" s="1230"/>
      <c r="K43" s="1230"/>
      <c r="L43" s="1230"/>
      <c r="M43" s="1230"/>
      <c r="N43" s="1230"/>
      <c r="O43" s="1231"/>
    </row>
    <row r="44" spans="2:17" ht="13.2">
      <c r="B44" s="248"/>
      <c r="C44" s="244"/>
      <c r="D44" s="244"/>
      <c r="E44" s="244"/>
      <c r="F44" s="244"/>
      <c r="G44" s="1232"/>
      <c r="H44" s="1233"/>
      <c r="I44" s="1233"/>
      <c r="J44" s="1233"/>
      <c r="K44" s="1233"/>
      <c r="L44" s="1233"/>
      <c r="M44" s="1233"/>
      <c r="N44" s="1233"/>
      <c r="O44" s="1234"/>
    </row>
    <row r="45" spans="2:17" ht="13.2">
      <c r="B45" s="248"/>
      <c r="C45" s="244"/>
      <c r="D45" s="244"/>
      <c r="E45" s="244"/>
      <c r="F45" s="244"/>
      <c r="G45" s="1232"/>
      <c r="H45" s="1233"/>
      <c r="I45" s="1233"/>
      <c r="J45" s="1233"/>
      <c r="K45" s="1233"/>
      <c r="L45" s="1233"/>
      <c r="M45" s="1233"/>
      <c r="N45" s="1233"/>
      <c r="O45" s="1234"/>
    </row>
    <row r="46" spans="2:17" ht="13.2">
      <c r="B46" s="248"/>
      <c r="C46" s="244"/>
      <c r="D46" s="244"/>
      <c r="E46" s="244"/>
      <c r="F46" s="244"/>
      <c r="G46" s="1232"/>
      <c r="H46" s="1233"/>
      <c r="I46" s="1233"/>
      <c r="J46" s="1233"/>
      <c r="K46" s="1233"/>
      <c r="L46" s="1233"/>
      <c r="M46" s="1233"/>
      <c r="N46" s="1233"/>
      <c r="O46" s="1234"/>
    </row>
    <row r="47" spans="2:17" ht="13.2">
      <c r="B47" s="248"/>
      <c r="C47" s="244"/>
      <c r="D47" s="244"/>
      <c r="E47" s="244"/>
      <c r="F47" s="244"/>
      <c r="G47" s="1235"/>
      <c r="H47" s="1236"/>
      <c r="I47" s="1236"/>
      <c r="J47" s="1236"/>
      <c r="K47" s="1236"/>
      <c r="L47" s="1236"/>
      <c r="M47" s="1236"/>
      <c r="N47" s="1236"/>
      <c r="O47" s="1237"/>
    </row>
    <row r="48" spans="2:17" ht="13.2">
      <c r="B48" s="248"/>
      <c r="C48" s="244"/>
      <c r="D48" s="244"/>
      <c r="E48" s="244"/>
      <c r="F48" s="244"/>
      <c r="G48" s="244"/>
      <c r="H48" s="353"/>
      <c r="I48" s="353"/>
      <c r="J48" s="353"/>
    </row>
    <row r="49" spans="1:17" ht="13.2">
      <c r="B49" s="248"/>
      <c r="C49" s="244"/>
      <c r="D49" s="244"/>
      <c r="E49" s="244"/>
      <c r="F49" s="244"/>
      <c r="G49" s="243" t="s">
        <v>558</v>
      </c>
    </row>
    <row r="50" spans="1:17" ht="13.2">
      <c r="B50" s="248"/>
      <c r="C50" s="244"/>
      <c r="D50" s="244"/>
      <c r="E50" s="244"/>
      <c r="F50" s="244"/>
      <c r="G50" s="1238"/>
      <c r="H50" s="1239"/>
      <c r="I50" s="1239"/>
      <c r="J50" s="1240"/>
      <c r="K50" s="354" t="s">
        <v>530</v>
      </c>
      <c r="L50" s="354" t="s">
        <v>531</v>
      </c>
      <c r="M50" s="354" t="s">
        <v>532</v>
      </c>
      <c r="N50" s="354" t="s">
        <v>533</v>
      </c>
      <c r="O50" s="354" t="s">
        <v>534</v>
      </c>
    </row>
    <row r="51" spans="1:17" ht="13.2">
      <c r="B51" s="248"/>
      <c r="C51" s="244"/>
      <c r="D51" s="244"/>
      <c r="E51" s="244"/>
      <c r="F51" s="244"/>
      <c r="G51" s="1241" t="s">
        <v>559</v>
      </c>
      <c r="H51" s="1242"/>
      <c r="I51" s="1247" t="s">
        <v>560</v>
      </c>
      <c r="J51" s="1247"/>
      <c r="K51" s="1249"/>
      <c r="L51" s="1249"/>
      <c r="M51" s="1249"/>
      <c r="N51" s="1249"/>
      <c r="O51" s="1249"/>
    </row>
    <row r="52" spans="1:17" ht="13.2">
      <c r="B52" s="248"/>
      <c r="C52" s="244"/>
      <c r="D52" s="244"/>
      <c r="E52" s="244"/>
      <c r="F52" s="244"/>
      <c r="G52" s="1243"/>
      <c r="H52" s="1244"/>
      <c r="I52" s="1248"/>
      <c r="J52" s="1248"/>
      <c r="K52" s="1215"/>
      <c r="L52" s="1215"/>
      <c r="M52" s="1215"/>
      <c r="N52" s="1215"/>
      <c r="O52" s="1215"/>
    </row>
    <row r="53" spans="1:17" ht="13.2">
      <c r="A53" s="355"/>
      <c r="B53" s="248"/>
      <c r="C53" s="244"/>
      <c r="D53" s="244"/>
      <c r="E53" s="244"/>
      <c r="F53" s="244"/>
      <c r="G53" s="1243"/>
      <c r="H53" s="1244"/>
      <c r="I53" s="1227" t="s">
        <v>561</v>
      </c>
      <c r="J53" s="1227"/>
      <c r="K53" s="1250"/>
      <c r="L53" s="1250"/>
      <c r="M53" s="1250"/>
      <c r="N53" s="1250"/>
      <c r="O53" s="1250"/>
    </row>
    <row r="54" spans="1:17" ht="13.2">
      <c r="A54" s="355"/>
      <c r="B54" s="248"/>
      <c r="C54" s="244"/>
      <c r="D54" s="244"/>
      <c r="E54" s="244"/>
      <c r="F54" s="244"/>
      <c r="G54" s="1245"/>
      <c r="H54" s="1246"/>
      <c r="I54" s="1227"/>
      <c r="J54" s="1227"/>
      <c r="K54" s="1220"/>
      <c r="L54" s="1220"/>
      <c r="M54" s="1220"/>
      <c r="N54" s="1220"/>
      <c r="O54" s="1220"/>
    </row>
    <row r="55" spans="1:17" ht="13.2">
      <c r="A55" s="355"/>
      <c r="B55" s="248"/>
      <c r="C55" s="244"/>
      <c r="D55" s="244"/>
      <c r="E55" s="244"/>
      <c r="F55" s="244"/>
      <c r="G55" s="1221" t="s">
        <v>562</v>
      </c>
      <c r="H55" s="1222"/>
      <c r="I55" s="1227" t="s">
        <v>560</v>
      </c>
      <c r="J55" s="1227"/>
      <c r="K55" s="1249"/>
      <c r="L55" s="1249"/>
      <c r="M55" s="1249"/>
      <c r="N55" s="1249"/>
      <c r="O55" s="1249"/>
    </row>
    <row r="56" spans="1:17" ht="13.2">
      <c r="A56" s="355"/>
      <c r="B56" s="248"/>
      <c r="C56" s="244"/>
      <c r="D56" s="244"/>
      <c r="E56" s="244"/>
      <c r="F56" s="244"/>
      <c r="G56" s="1223"/>
      <c r="H56" s="1224"/>
      <c r="I56" s="1227"/>
      <c r="J56" s="1227"/>
      <c r="K56" s="1215"/>
      <c r="L56" s="1215"/>
      <c r="M56" s="1215"/>
      <c r="N56" s="1215"/>
      <c r="O56" s="1215"/>
    </row>
    <row r="57" spans="1:17" s="355" customFormat="1" ht="13.2">
      <c r="B57" s="356"/>
      <c r="C57" s="352"/>
      <c r="D57" s="352"/>
      <c r="E57" s="352"/>
      <c r="F57" s="352"/>
      <c r="G57" s="1223"/>
      <c r="H57" s="1224"/>
      <c r="I57" s="1217" t="s">
        <v>561</v>
      </c>
      <c r="J57" s="1217"/>
      <c r="K57" s="1250"/>
      <c r="L57" s="1250"/>
      <c r="M57" s="1250"/>
      <c r="N57" s="1250"/>
      <c r="O57" s="1250"/>
      <c r="P57" s="357"/>
      <c r="Q57" s="356"/>
    </row>
    <row r="58" spans="1:17" s="355" customFormat="1" ht="13.2">
      <c r="A58" s="243"/>
      <c r="B58" s="356"/>
      <c r="C58" s="352"/>
      <c r="D58" s="352"/>
      <c r="E58" s="352"/>
      <c r="F58" s="352"/>
      <c r="G58" s="1225"/>
      <c r="H58" s="1226"/>
      <c r="I58" s="1217"/>
      <c r="J58" s="1217"/>
      <c r="K58" s="1220"/>
      <c r="L58" s="1220"/>
      <c r="M58" s="1220"/>
      <c r="N58" s="1220"/>
      <c r="O58" s="1220"/>
      <c r="P58" s="357"/>
      <c r="Q58" s="356"/>
    </row>
    <row r="59" spans="1:17" s="355" customFormat="1" ht="13.2">
      <c r="A59" s="243"/>
      <c r="B59" s="356"/>
      <c r="C59" s="352"/>
      <c r="D59" s="352"/>
      <c r="E59" s="352"/>
      <c r="F59" s="352"/>
      <c r="G59" s="352"/>
      <c r="H59" s="352"/>
      <c r="I59" s="352"/>
      <c r="J59" s="352"/>
      <c r="K59" s="358"/>
      <c r="L59" s="358"/>
      <c r="M59" s="358"/>
      <c r="N59" s="358"/>
      <c r="O59" s="358"/>
      <c r="P59" s="357"/>
      <c r="Q59" s="356"/>
    </row>
    <row r="60" spans="1:17" s="355" customFormat="1" ht="13.2">
      <c r="A60" s="243"/>
      <c r="B60" s="356"/>
      <c r="C60" s="352"/>
      <c r="D60" s="352"/>
      <c r="E60" s="352"/>
      <c r="F60" s="352"/>
      <c r="G60" s="352"/>
      <c r="H60" s="352"/>
      <c r="I60" s="352"/>
      <c r="J60" s="352"/>
      <c r="K60" s="358"/>
      <c r="L60" s="358"/>
      <c r="M60" s="358"/>
      <c r="N60" s="358"/>
      <c r="O60" s="358"/>
      <c r="P60" s="357"/>
      <c r="Q60" s="356"/>
    </row>
    <row r="61" spans="1:17" s="355" customFormat="1" ht="13.2">
      <c r="A61" s="243"/>
      <c r="B61" s="359"/>
      <c r="C61" s="360"/>
      <c r="D61" s="360"/>
      <c r="E61" s="360"/>
      <c r="F61" s="360"/>
      <c r="G61" s="360"/>
      <c r="H61" s="360"/>
      <c r="I61" s="360"/>
      <c r="J61" s="360"/>
      <c r="K61" s="360"/>
      <c r="L61" s="360"/>
      <c r="M61" s="361"/>
      <c r="N61" s="361"/>
      <c r="O61" s="361"/>
      <c r="P61" s="362"/>
      <c r="Q61" s="356"/>
    </row>
    <row r="62" spans="1:17" ht="13.2">
      <c r="B62" s="350"/>
      <c r="C62" s="350"/>
      <c r="D62" s="350"/>
      <c r="E62" s="350"/>
      <c r="F62" s="350"/>
      <c r="G62" s="350"/>
      <c r="H62" s="350"/>
      <c r="I62" s="350"/>
      <c r="J62" s="350"/>
      <c r="K62" s="350"/>
      <c r="L62" s="350"/>
      <c r="M62" s="350"/>
      <c r="N62" s="350"/>
      <c r="O62" s="350"/>
      <c r="P62" s="350"/>
      <c r="Q62" s="244"/>
    </row>
    <row r="63" spans="1:17" ht="16.2">
      <c r="B63" s="307" t="s">
        <v>563</v>
      </c>
      <c r="C63" s="244"/>
      <c r="D63" s="244"/>
      <c r="E63" s="244"/>
      <c r="F63" s="244"/>
      <c r="G63" s="244"/>
      <c r="H63" s="244"/>
      <c r="I63" s="244"/>
      <c r="J63" s="244"/>
      <c r="K63" s="244"/>
      <c r="L63" s="244"/>
      <c r="M63" s="244"/>
      <c r="N63" s="244"/>
      <c r="O63" s="244"/>
    </row>
    <row r="64" spans="1:17" ht="13.2">
      <c r="B64" s="248"/>
      <c r="C64" s="244"/>
      <c r="D64" s="244"/>
      <c r="E64" s="244"/>
      <c r="F64" s="244"/>
      <c r="G64" s="351" t="s">
        <v>557</v>
      </c>
      <c r="I64" s="352"/>
      <c r="J64" s="352"/>
      <c r="K64" s="352"/>
      <c r="L64" s="244"/>
      <c r="M64" s="244"/>
      <c r="N64" s="244"/>
      <c r="O64" s="244"/>
    </row>
    <row r="65" spans="2:30" ht="13.2">
      <c r="B65" s="248"/>
      <c r="C65" s="244"/>
      <c r="D65" s="244"/>
      <c r="E65" s="244"/>
      <c r="F65" s="244"/>
      <c r="G65" s="1229" t="s">
        <v>564</v>
      </c>
      <c r="H65" s="1230"/>
      <c r="I65" s="1230"/>
      <c r="J65" s="1230"/>
      <c r="K65" s="1230"/>
      <c r="L65" s="1230"/>
      <c r="M65" s="1230"/>
      <c r="N65" s="1230"/>
      <c r="O65" s="1231"/>
    </row>
    <row r="66" spans="2:30" ht="13.2">
      <c r="B66" s="248"/>
      <c r="C66" s="244"/>
      <c r="D66" s="244"/>
      <c r="E66" s="244"/>
      <c r="F66" s="244"/>
      <c r="G66" s="1232"/>
      <c r="H66" s="1233"/>
      <c r="I66" s="1233"/>
      <c r="J66" s="1233"/>
      <c r="K66" s="1233"/>
      <c r="L66" s="1233"/>
      <c r="M66" s="1233"/>
      <c r="N66" s="1233"/>
      <c r="O66" s="1234"/>
    </row>
    <row r="67" spans="2:30" ht="13.2">
      <c r="B67" s="248"/>
      <c r="C67" s="244"/>
      <c r="D67" s="244"/>
      <c r="E67" s="244"/>
      <c r="F67" s="244"/>
      <c r="G67" s="1232"/>
      <c r="H67" s="1233"/>
      <c r="I67" s="1233"/>
      <c r="J67" s="1233"/>
      <c r="K67" s="1233"/>
      <c r="L67" s="1233"/>
      <c r="M67" s="1233"/>
      <c r="N67" s="1233"/>
      <c r="O67" s="1234"/>
    </row>
    <row r="68" spans="2:30" ht="13.2">
      <c r="B68" s="248"/>
      <c r="C68" s="244"/>
      <c r="D68" s="244"/>
      <c r="E68" s="244"/>
      <c r="F68" s="244"/>
      <c r="G68" s="1232"/>
      <c r="H68" s="1233"/>
      <c r="I68" s="1233"/>
      <c r="J68" s="1233"/>
      <c r="K68" s="1233"/>
      <c r="L68" s="1233"/>
      <c r="M68" s="1233"/>
      <c r="N68" s="1233"/>
      <c r="O68" s="1234"/>
    </row>
    <row r="69" spans="2:30" ht="13.2">
      <c r="B69" s="248"/>
      <c r="C69" s="244"/>
      <c r="D69" s="244"/>
      <c r="E69" s="244"/>
      <c r="F69" s="244"/>
      <c r="G69" s="1235"/>
      <c r="H69" s="1236"/>
      <c r="I69" s="1236"/>
      <c r="J69" s="1236"/>
      <c r="K69" s="1236"/>
      <c r="L69" s="1236"/>
      <c r="M69" s="1236"/>
      <c r="N69" s="1236"/>
      <c r="O69" s="1237"/>
    </row>
    <row r="70" spans="2:30" ht="13.2">
      <c r="B70" s="248"/>
      <c r="C70" s="244"/>
      <c r="D70" s="244"/>
      <c r="E70" s="244"/>
      <c r="F70" s="244"/>
      <c r="G70" s="244"/>
      <c r="H70" s="363"/>
      <c r="I70" s="363"/>
      <c r="J70" s="364"/>
      <c r="K70" s="364"/>
      <c r="L70" s="365"/>
      <c r="M70" s="364"/>
      <c r="N70" s="365"/>
      <c r="O70" s="366"/>
    </row>
    <row r="71" spans="2:30" ht="13.2">
      <c r="B71" s="248"/>
      <c r="C71" s="244"/>
      <c r="D71" s="244"/>
      <c r="E71" s="244"/>
      <c r="F71" s="244"/>
      <c r="G71" s="367" t="s">
        <v>565</v>
      </c>
      <c r="I71" s="368"/>
      <c r="J71" s="364"/>
      <c r="K71" s="364"/>
      <c r="L71" s="365"/>
      <c r="M71" s="364"/>
      <c r="N71" s="365"/>
      <c r="O71" s="366"/>
    </row>
    <row r="72" spans="2:30" ht="13.2">
      <c r="B72" s="248"/>
      <c r="C72" s="244"/>
      <c r="D72" s="244"/>
      <c r="E72" s="244"/>
      <c r="F72" s="244"/>
      <c r="G72" s="1238"/>
      <c r="H72" s="1239"/>
      <c r="I72" s="1239"/>
      <c r="J72" s="1240"/>
      <c r="K72" s="354" t="s">
        <v>530</v>
      </c>
      <c r="L72" s="354" t="s">
        <v>531</v>
      </c>
      <c r="M72" s="354" t="s">
        <v>532</v>
      </c>
      <c r="N72" s="354" t="s">
        <v>533</v>
      </c>
      <c r="O72" s="354" t="s">
        <v>534</v>
      </c>
    </row>
    <row r="73" spans="2:30" ht="13.2">
      <c r="B73" s="248"/>
      <c r="C73" s="244"/>
      <c r="D73" s="244"/>
      <c r="E73" s="244"/>
      <c r="F73" s="244"/>
      <c r="G73" s="1241" t="s">
        <v>559</v>
      </c>
      <c r="H73" s="1242"/>
      <c r="I73" s="1247" t="s">
        <v>560</v>
      </c>
      <c r="J73" s="1247"/>
      <c r="K73" s="1228">
        <v>74.900000000000006</v>
      </c>
      <c r="L73" s="1228">
        <v>56.5</v>
      </c>
      <c r="M73" s="1215">
        <v>24</v>
      </c>
      <c r="N73" s="1215">
        <v>7</v>
      </c>
      <c r="O73" s="1215"/>
      <c r="S73" s="243">
        <v>9.9</v>
      </c>
    </row>
    <row r="74" spans="2:30" ht="13.2">
      <c r="B74" s="248"/>
      <c r="C74" s="244"/>
      <c r="D74" s="244"/>
      <c r="E74" s="244"/>
      <c r="F74" s="244"/>
      <c r="G74" s="1243"/>
      <c r="H74" s="1244"/>
      <c r="I74" s="1248"/>
      <c r="J74" s="1248"/>
      <c r="K74" s="1228"/>
      <c r="L74" s="1228"/>
      <c r="M74" s="1215"/>
      <c r="N74" s="1215"/>
      <c r="O74" s="1215"/>
    </row>
    <row r="75" spans="2:30" ht="13.2">
      <c r="B75" s="248"/>
      <c r="C75" s="244"/>
      <c r="D75" s="244"/>
      <c r="E75" s="244"/>
      <c r="F75" s="244"/>
      <c r="G75" s="1243"/>
      <c r="H75" s="1244"/>
      <c r="I75" s="1227" t="s">
        <v>566</v>
      </c>
      <c r="J75" s="1227"/>
      <c r="K75" s="1219">
        <v>12.6</v>
      </c>
      <c r="L75" s="1219">
        <v>11.3</v>
      </c>
      <c r="M75" s="1219">
        <v>9.6999999999999993</v>
      </c>
      <c r="N75" s="1219">
        <v>8.5</v>
      </c>
      <c r="O75" s="1219">
        <v>7.5</v>
      </c>
      <c r="U75" s="243">
        <v>81.2</v>
      </c>
      <c r="W75" s="243">
        <v>87.2</v>
      </c>
      <c r="Y75" s="243">
        <v>99.8</v>
      </c>
      <c r="AA75" s="243">
        <v>109.5</v>
      </c>
      <c r="AC75" s="243">
        <v>115.2</v>
      </c>
    </row>
    <row r="76" spans="2:30" ht="13.2">
      <c r="B76" s="248"/>
      <c r="C76" s="244"/>
      <c r="D76" s="244"/>
      <c r="E76" s="244"/>
      <c r="F76" s="244"/>
      <c r="G76" s="1245"/>
      <c r="H76" s="1246"/>
      <c r="I76" s="1227"/>
      <c r="J76" s="1227"/>
      <c r="K76" s="1220"/>
      <c r="L76" s="1220"/>
      <c r="M76" s="1220"/>
      <c r="N76" s="1220"/>
      <c r="O76" s="1220"/>
    </row>
    <row r="77" spans="2:30" ht="13.2">
      <c r="B77" s="248"/>
      <c r="C77" s="244"/>
      <c r="D77" s="244"/>
      <c r="E77" s="244"/>
      <c r="F77" s="244"/>
      <c r="G77" s="1221" t="s">
        <v>562</v>
      </c>
      <c r="H77" s="1222"/>
      <c r="I77" s="1227" t="s">
        <v>560</v>
      </c>
      <c r="J77" s="1227"/>
      <c r="K77" s="1228">
        <v>88.3</v>
      </c>
      <c r="L77" s="1228">
        <v>76.2</v>
      </c>
      <c r="M77" s="1215">
        <v>65.3</v>
      </c>
      <c r="N77" s="1215">
        <v>60.8</v>
      </c>
      <c r="O77" s="1215">
        <v>58.5</v>
      </c>
      <c r="R77" s="243">
        <v>12.3</v>
      </c>
      <c r="T77" s="243">
        <v>11.1</v>
      </c>
    </row>
    <row r="78" spans="2:30" ht="13.2">
      <c r="B78" s="248"/>
      <c r="C78" s="244"/>
      <c r="D78" s="244"/>
      <c r="E78" s="244"/>
      <c r="F78" s="244"/>
      <c r="G78" s="1223"/>
      <c r="H78" s="1224"/>
      <c r="I78" s="1227"/>
      <c r="J78" s="1227"/>
      <c r="K78" s="1228"/>
      <c r="L78" s="1228"/>
      <c r="M78" s="1215"/>
      <c r="N78" s="1215"/>
      <c r="O78" s="1215"/>
    </row>
    <row r="79" spans="2:30" ht="13.2">
      <c r="B79" s="248"/>
      <c r="C79" s="244"/>
      <c r="D79" s="244"/>
      <c r="E79" s="244"/>
      <c r="F79" s="244"/>
      <c r="G79" s="1223"/>
      <c r="H79" s="1224"/>
      <c r="I79" s="1216" t="s">
        <v>566</v>
      </c>
      <c r="J79" s="1217"/>
      <c r="K79" s="1218">
        <v>13.8</v>
      </c>
      <c r="L79" s="1218">
        <v>12.8</v>
      </c>
      <c r="M79" s="1218">
        <v>12</v>
      </c>
      <c r="N79" s="1218">
        <v>11.1</v>
      </c>
      <c r="O79" s="1218">
        <v>10.7</v>
      </c>
      <c r="V79" s="243">
        <v>53.5</v>
      </c>
      <c r="X79" s="243">
        <v>48.2</v>
      </c>
      <c r="Z79" s="243">
        <v>34.200000000000003</v>
      </c>
      <c r="AB79" s="243">
        <v>30.3</v>
      </c>
      <c r="AD79" s="243">
        <v>28.9</v>
      </c>
    </row>
    <row r="80" spans="2:30" ht="13.2">
      <c r="B80" s="248"/>
      <c r="C80" s="244"/>
      <c r="D80" s="244"/>
      <c r="E80" s="244"/>
      <c r="F80" s="244"/>
      <c r="G80" s="1225"/>
      <c r="H80" s="1226"/>
      <c r="I80" s="1217"/>
      <c r="J80" s="1217"/>
      <c r="K80" s="1218"/>
      <c r="L80" s="1218"/>
      <c r="M80" s="1218"/>
      <c r="N80" s="1218"/>
      <c r="O80" s="1218"/>
    </row>
    <row r="81" spans="2:17" ht="13.2">
      <c r="B81" s="248"/>
      <c r="C81" s="244"/>
      <c r="D81" s="244"/>
      <c r="E81" s="244"/>
      <c r="F81" s="244"/>
      <c r="G81" s="244"/>
      <c r="H81" s="244"/>
      <c r="I81" s="244"/>
      <c r="J81" s="244"/>
      <c r="K81" s="369"/>
      <c r="L81" s="244"/>
      <c r="M81" s="244"/>
      <c r="N81" s="244"/>
      <c r="O81" s="244"/>
    </row>
    <row r="82" spans="2:17" ht="16.2">
      <c r="B82" s="248"/>
      <c r="C82" s="244"/>
      <c r="D82" s="244"/>
      <c r="E82" s="244"/>
      <c r="F82" s="244"/>
      <c r="G82" s="244"/>
      <c r="H82" s="244"/>
      <c r="I82" s="244"/>
      <c r="J82" s="244"/>
      <c r="K82" s="370"/>
      <c r="L82" s="370"/>
      <c r="M82" s="370"/>
      <c r="N82" s="370"/>
      <c r="O82" s="370"/>
    </row>
    <row r="83" spans="2:17" ht="13.2">
      <c r="B83" s="340"/>
      <c r="C83" s="306"/>
      <c r="D83" s="306"/>
      <c r="E83" s="306"/>
      <c r="F83" s="306"/>
      <c r="G83" s="306"/>
      <c r="H83" s="306"/>
      <c r="I83" s="306"/>
      <c r="J83" s="306"/>
      <c r="K83" s="306"/>
      <c r="L83" s="306"/>
      <c r="M83" s="306"/>
      <c r="N83" s="306"/>
      <c r="O83" s="306"/>
      <c r="P83" s="341"/>
    </row>
    <row r="84" spans="2:17" ht="13.2">
      <c r="H84" s="244"/>
      <c r="I84" s="244"/>
      <c r="J84" s="244"/>
      <c r="K84" s="244"/>
      <c r="L84" s="244"/>
      <c r="M84" s="244"/>
      <c r="N84" s="244"/>
      <c r="O84" s="244"/>
      <c r="P84" s="244"/>
      <c r="Q84" s="244"/>
    </row>
    <row r="85" spans="2:17" ht="13.2">
      <c r="B85" s="244"/>
      <c r="C85" s="244"/>
      <c r="D85" s="244"/>
      <c r="E85" s="244"/>
      <c r="F85" s="244"/>
      <c r="G85" s="244"/>
      <c r="H85" s="244"/>
      <c r="I85" s="244"/>
      <c r="J85" s="244"/>
      <c r="K85" s="244"/>
      <c r="L85" s="244"/>
      <c r="M85" s="244"/>
      <c r="N85" s="244"/>
      <c r="O85" s="244"/>
      <c r="P85" s="244"/>
      <c r="Q85" s="244"/>
    </row>
    <row r="86" spans="2:17" ht="13.2" hidden="1">
      <c r="B86" s="244"/>
      <c r="C86" s="244"/>
      <c r="D86" s="244"/>
      <c r="E86" s="244"/>
      <c r="F86" s="244"/>
      <c r="G86" s="244"/>
      <c r="H86" s="244"/>
      <c r="I86" s="244"/>
      <c r="J86" s="244"/>
      <c r="K86" s="244"/>
      <c r="L86" s="244"/>
      <c r="M86" s="244"/>
      <c r="N86" s="244"/>
      <c r="O86" s="244"/>
      <c r="P86" s="244"/>
      <c r="Q86" s="244"/>
    </row>
    <row r="87" spans="2:17" ht="13.2" hidden="1">
      <c r="B87" s="244"/>
      <c r="C87" s="244"/>
      <c r="D87" s="244"/>
      <c r="E87" s="244"/>
      <c r="F87" s="244"/>
      <c r="G87" s="244"/>
      <c r="H87" s="244"/>
      <c r="I87" s="244"/>
      <c r="J87" s="244"/>
      <c r="K87" s="371"/>
      <c r="L87" s="244"/>
      <c r="M87" s="244"/>
      <c r="N87" s="244"/>
      <c r="O87" s="244"/>
      <c r="P87" s="244"/>
      <c r="Q87" s="244"/>
    </row>
    <row r="88" spans="2:17" ht="13.2" hidden="1">
      <c r="B88" s="244"/>
      <c r="C88" s="244"/>
      <c r="D88" s="244"/>
      <c r="E88" s="244"/>
      <c r="F88" s="244"/>
      <c r="G88" s="244"/>
      <c r="H88" s="244"/>
      <c r="I88" s="244"/>
      <c r="J88" s="244"/>
      <c r="K88" s="244"/>
      <c r="L88" s="244"/>
      <c r="M88" s="244"/>
      <c r="N88" s="244"/>
      <c r="O88" s="244"/>
      <c r="P88" s="244"/>
      <c r="Q88" s="244"/>
    </row>
    <row r="89" spans="2:17" ht="13.2" hidden="1">
      <c r="B89" s="244"/>
      <c r="C89" s="244"/>
      <c r="D89" s="244"/>
      <c r="E89" s="244"/>
      <c r="F89" s="244"/>
      <c r="G89" s="244"/>
      <c r="H89" s="244"/>
      <c r="I89" s="244"/>
      <c r="J89" s="244"/>
      <c r="K89" s="244"/>
      <c r="L89" s="244"/>
      <c r="M89" s="244"/>
      <c r="N89" s="244"/>
      <c r="O89" s="244"/>
      <c r="P89" s="244"/>
      <c r="Q89" s="244"/>
    </row>
    <row r="90" spans="2:17" ht="13.2" hidden="1">
      <c r="B90" s="244"/>
      <c r="C90" s="244"/>
      <c r="D90" s="244"/>
      <c r="E90" s="244"/>
      <c r="F90" s="244"/>
      <c r="G90" s="244"/>
      <c r="H90" s="244"/>
      <c r="I90" s="244"/>
      <c r="J90" s="244"/>
      <c r="K90" s="244"/>
      <c r="L90" s="244"/>
      <c r="M90" s="244"/>
      <c r="N90" s="244"/>
      <c r="O90" s="244"/>
      <c r="P90" s="244"/>
      <c r="Q90" s="244"/>
    </row>
    <row r="91" spans="2:17" ht="13.2"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38" zoomScale="25" zoomScaleNormal="25" zoomScaleSheetLayoutView="70" workbookViewId="0">
      <selection activeCell="G65" sqref="G65:O69"/>
    </sheetView>
  </sheetViews>
  <sheetFormatPr defaultColWidth="0" defaultRowHeight="13.5" customHeight="1" zeroHeight="1"/>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c r="S2" s="241"/>
      <c r="AH2" s="241"/>
    </row>
    <row r="3" spans="2:34" ht="13.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2"/>
    <row r="5" spans="2:34" ht="13.2"/>
    <row r="6" spans="2:34" ht="13.2"/>
    <row r="7" spans="2:34" ht="13.2"/>
    <row r="8" spans="2:34" ht="13.2"/>
    <row r="9" spans="2:34" ht="13.2">
      <c r="AH9" s="241"/>
    </row>
    <row r="10" spans="2:34" ht="13.2"/>
    <row r="11" spans="2:34" ht="13.2"/>
    <row r="12" spans="2:34" ht="13.2"/>
    <row r="13" spans="2:34" ht="13.2"/>
    <row r="14" spans="2:34" ht="13.2"/>
    <row r="15" spans="2:34" ht="13.2"/>
    <row r="16" spans="2:34" ht="13.2"/>
    <row r="17" spans="12:34" ht="13.2">
      <c r="AH17" s="241"/>
    </row>
    <row r="18" spans="12:34" ht="13.2"/>
    <row r="19" spans="12:34" ht="13.2"/>
    <row r="20" spans="12:34" ht="13.2">
      <c r="AH20" s="241"/>
    </row>
    <row r="21" spans="12:34" ht="13.2">
      <c r="AH21" s="241"/>
    </row>
    <row r="22" spans="12:34" ht="13.2"/>
    <row r="23" spans="12:34" ht="13.2"/>
    <row r="24" spans="12:34" ht="13.2">
      <c r="Q24" s="241"/>
    </row>
    <row r="25" spans="12:34" ht="13.2"/>
    <row r="26" spans="12:34" ht="13.2"/>
    <row r="27" spans="12:34" ht="13.2"/>
    <row r="28" spans="12:34" ht="13.2">
      <c r="O28" s="241"/>
      <c r="T28" s="241"/>
      <c r="AH28" s="241"/>
    </row>
    <row r="29" spans="12:34" ht="13.2"/>
    <row r="30" spans="12:34" ht="13.2"/>
    <row r="31" spans="12:34" ht="13.2">
      <c r="Q31" s="241"/>
    </row>
    <row r="32" spans="12:34" ht="13.2">
      <c r="L32" s="241"/>
    </row>
    <row r="33" spans="2:34" ht="13.2">
      <c r="C33" s="241"/>
      <c r="E33" s="241"/>
      <c r="G33" s="241"/>
      <c r="I33" s="241"/>
      <c r="X33" s="241"/>
    </row>
    <row r="34" spans="2:34" ht="13.2">
      <c r="B34" s="241"/>
      <c r="P34" s="241"/>
      <c r="R34" s="241"/>
      <c r="T34" s="241"/>
    </row>
    <row r="35" spans="2:34" ht="13.2">
      <c r="D35" s="241"/>
      <c r="W35" s="241"/>
      <c r="AC35" s="241"/>
      <c r="AD35" s="241"/>
      <c r="AE35" s="241"/>
      <c r="AF35" s="241"/>
      <c r="AG35" s="241"/>
      <c r="AH35" s="241"/>
    </row>
    <row r="36" spans="2:34" ht="13.2">
      <c r="H36" s="241"/>
      <c r="J36" s="241"/>
      <c r="K36" s="241"/>
      <c r="M36" s="241"/>
      <c r="Y36" s="241"/>
      <c r="Z36" s="241"/>
      <c r="AA36" s="241"/>
      <c r="AB36" s="241"/>
      <c r="AC36" s="241"/>
      <c r="AD36" s="241"/>
      <c r="AE36" s="241"/>
      <c r="AF36" s="241"/>
      <c r="AG36" s="241"/>
      <c r="AH36" s="241"/>
    </row>
    <row r="37" spans="2:34" ht="13.2">
      <c r="AH37" s="241"/>
    </row>
    <row r="38" spans="2:34" ht="13.2">
      <c r="AG38" s="241"/>
      <c r="AH38" s="241"/>
    </row>
    <row r="39" spans="2:34" ht="13.2"/>
    <row r="40" spans="2:34" ht="13.2">
      <c r="X40" s="241"/>
    </row>
    <row r="41" spans="2:34" ht="13.2">
      <c r="R41" s="241"/>
    </row>
    <row r="42" spans="2:34" ht="13.2">
      <c r="W42" s="241"/>
    </row>
    <row r="43" spans="2:34" ht="13.2">
      <c r="Y43" s="241"/>
      <c r="Z43" s="241"/>
      <c r="AA43" s="241"/>
      <c r="AB43" s="241"/>
      <c r="AC43" s="241"/>
      <c r="AD43" s="241"/>
      <c r="AE43" s="241"/>
      <c r="AF43" s="241"/>
      <c r="AG43" s="241"/>
      <c r="AH43" s="241"/>
    </row>
    <row r="44" spans="2:34" ht="13.2">
      <c r="AH44" s="241"/>
    </row>
    <row r="45" spans="2:34" ht="13.2">
      <c r="X45" s="241"/>
    </row>
    <row r="46" spans="2:34" ht="13.2"/>
    <row r="47" spans="2:34" ht="13.2"/>
    <row r="48" spans="2:34" ht="13.2">
      <c r="W48" s="241"/>
      <c r="Y48" s="241"/>
      <c r="Z48" s="241"/>
      <c r="AA48" s="241"/>
      <c r="AB48" s="241"/>
      <c r="AC48" s="241"/>
      <c r="AD48" s="241"/>
      <c r="AE48" s="241"/>
      <c r="AF48" s="241"/>
      <c r="AG48" s="241"/>
      <c r="AH48" s="241"/>
    </row>
    <row r="49" spans="28:34" ht="13.2"/>
    <row r="50" spans="28:34" ht="13.2">
      <c r="AE50" s="241"/>
      <c r="AF50" s="241"/>
      <c r="AG50" s="241"/>
      <c r="AH50" s="241"/>
    </row>
    <row r="51" spans="28:34" ht="13.2">
      <c r="AC51" s="241"/>
      <c r="AD51" s="241"/>
      <c r="AE51" s="241"/>
      <c r="AF51" s="241"/>
      <c r="AG51" s="241"/>
      <c r="AH51" s="241"/>
    </row>
    <row r="52" spans="28:34" ht="13.2"/>
    <row r="53" spans="28:34" ht="13.2">
      <c r="AF53" s="241"/>
      <c r="AG53" s="241"/>
      <c r="AH53" s="241"/>
    </row>
    <row r="54" spans="28:34" ht="13.2">
      <c r="AH54" s="241"/>
    </row>
    <row r="55" spans="28:34" ht="13.2"/>
    <row r="56" spans="28:34" ht="13.2">
      <c r="AB56" s="241"/>
      <c r="AC56" s="241"/>
      <c r="AD56" s="241"/>
      <c r="AE56" s="241"/>
      <c r="AF56" s="241"/>
      <c r="AG56" s="241"/>
      <c r="AH56" s="241"/>
    </row>
    <row r="57" spans="28:34" ht="13.2">
      <c r="AH57" s="241"/>
    </row>
    <row r="58" spans="28:34" ht="13.2">
      <c r="AH58" s="241"/>
    </row>
    <row r="59" spans="28:34" ht="13.2"/>
    <row r="60" spans="28:34" ht="13.2"/>
    <row r="61" spans="28:34" ht="13.2"/>
    <row r="62" spans="28:34" ht="13.2"/>
    <row r="63" spans="28:34" ht="13.2">
      <c r="AH63" s="241"/>
    </row>
    <row r="64" spans="28:34" ht="13.2">
      <c r="AG64" s="241"/>
      <c r="AH64" s="241"/>
    </row>
    <row r="65" spans="28:34" ht="13.2"/>
    <row r="66" spans="28:34" ht="13.2"/>
    <row r="67" spans="28:34" ht="13.2"/>
    <row r="68" spans="28:34" ht="13.2">
      <c r="AB68" s="241"/>
      <c r="AC68" s="241"/>
      <c r="AD68" s="241"/>
      <c r="AE68" s="241"/>
      <c r="AF68" s="241"/>
      <c r="AG68" s="241"/>
      <c r="AH68" s="241"/>
    </row>
    <row r="69" spans="28:34" ht="13.2">
      <c r="AF69" s="241"/>
      <c r="AG69" s="241"/>
      <c r="AH69" s="241"/>
    </row>
    <row r="70" spans="28:34" ht="13.2"/>
    <row r="71" spans="28:34" ht="13.2"/>
    <row r="72" spans="28:34" ht="13.2"/>
    <row r="73" spans="28:34" ht="13.2"/>
    <row r="74" spans="28:34" ht="13.2"/>
    <row r="75" spans="28:34" ht="13.2">
      <c r="AH75" s="241"/>
    </row>
    <row r="76" spans="28:34" ht="13.2">
      <c r="AF76" s="241"/>
      <c r="AG76" s="241"/>
      <c r="AH76" s="241"/>
    </row>
    <row r="77" spans="28:34" ht="13.2">
      <c r="AG77" s="241"/>
      <c r="AH77" s="241"/>
    </row>
    <row r="78" spans="28:34" ht="13.2"/>
    <row r="79" spans="28:34" ht="13.2"/>
    <row r="80" spans="28:34" ht="13.2"/>
    <row r="81" spans="25:34" ht="13.2"/>
    <row r="82" spans="25:34" ht="13.2">
      <c r="Y82" s="241"/>
    </row>
    <row r="83" spans="25:34" ht="13.2">
      <c r="Y83" s="241"/>
      <c r="Z83" s="241"/>
      <c r="AA83" s="241"/>
      <c r="AB83" s="241"/>
      <c r="AC83" s="241"/>
      <c r="AD83" s="241"/>
      <c r="AE83" s="241"/>
      <c r="AF83" s="241"/>
      <c r="AG83" s="241"/>
      <c r="AH83" s="241"/>
    </row>
    <row r="84" spans="25:34" ht="13.2"/>
    <row r="85" spans="25:34" ht="13.2"/>
    <row r="86" spans="25:34" ht="13.2"/>
    <row r="87" spans="25:34" ht="13.2"/>
    <row r="88" spans="25:34" ht="13.2">
      <c r="AH88" s="241"/>
    </row>
    <row r="89" spans="25:34" ht="13.2"/>
    <row r="90" spans="25:34" ht="13.2"/>
    <row r="91" spans="25:34" ht="13.2"/>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55" workbookViewId="0">
      <selection activeCell="G65" sqref="G65:O69"/>
    </sheetView>
  </sheetViews>
  <sheetFormatPr defaultColWidth="0" defaultRowHeight="13.5" customHeight="1" zeroHeight="1"/>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c r="S2" s="241"/>
      <c r="AH2" s="241"/>
    </row>
    <row r="3" spans="2:34" ht="13.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2"/>
    <row r="5" spans="2:34" ht="13.2"/>
    <row r="6" spans="2:34" ht="13.2"/>
    <row r="7" spans="2:34" ht="13.2"/>
    <row r="8" spans="2:34" ht="13.2"/>
    <row r="9" spans="2:34" ht="13.2">
      <c r="AH9" s="241"/>
    </row>
    <row r="10" spans="2:34" ht="13.2"/>
    <row r="11" spans="2:34" ht="13.2"/>
    <row r="12" spans="2:34" ht="13.2"/>
    <row r="13" spans="2:34" ht="13.2"/>
    <row r="14" spans="2:34" ht="13.2"/>
    <row r="15" spans="2:34" ht="13.2"/>
    <row r="16" spans="2:34" ht="13.2"/>
    <row r="17" spans="12:34" ht="13.2">
      <c r="AH17" s="241"/>
    </row>
    <row r="18" spans="12:34" ht="13.2"/>
    <row r="19" spans="12:34" ht="13.2"/>
    <row r="20" spans="12:34" ht="13.2">
      <c r="AH20" s="241"/>
    </row>
    <row r="21" spans="12:34" ht="13.2">
      <c r="AH21" s="241"/>
    </row>
    <row r="22" spans="12:34" ht="13.2"/>
    <row r="23" spans="12:34" ht="13.2"/>
    <row r="24" spans="12:34" ht="13.2">
      <c r="Q24" s="241"/>
    </row>
    <row r="25" spans="12:34" ht="13.2"/>
    <row r="26" spans="12:34" ht="13.2"/>
    <row r="27" spans="12:34" ht="13.2"/>
    <row r="28" spans="12:34" ht="13.2">
      <c r="O28" s="241"/>
      <c r="T28" s="241"/>
      <c r="AH28" s="241"/>
    </row>
    <row r="29" spans="12:34" ht="13.2"/>
    <row r="30" spans="12:34" ht="13.2"/>
    <row r="31" spans="12:34" ht="13.2">
      <c r="Q31" s="241"/>
    </row>
    <row r="32" spans="12:34" ht="13.2">
      <c r="L32" s="241"/>
    </row>
    <row r="33" spans="2:34" ht="13.2">
      <c r="C33" s="241"/>
      <c r="E33" s="241"/>
      <c r="G33" s="241"/>
      <c r="I33" s="241"/>
      <c r="X33" s="241"/>
    </row>
    <row r="34" spans="2:34" ht="13.2">
      <c r="B34" s="241"/>
      <c r="P34" s="241"/>
      <c r="R34" s="241"/>
      <c r="T34" s="241"/>
    </row>
    <row r="35" spans="2:34" ht="13.2">
      <c r="D35" s="241"/>
      <c r="W35" s="241"/>
      <c r="AC35" s="241"/>
      <c r="AD35" s="241"/>
      <c r="AE35" s="241"/>
      <c r="AF35" s="241"/>
      <c r="AG35" s="241"/>
      <c r="AH35" s="241"/>
    </row>
    <row r="36" spans="2:34" ht="13.2">
      <c r="H36" s="241"/>
      <c r="J36" s="241"/>
      <c r="K36" s="241"/>
      <c r="M36" s="241"/>
      <c r="Y36" s="241"/>
      <c r="Z36" s="241"/>
      <c r="AA36" s="241"/>
      <c r="AB36" s="241"/>
      <c r="AC36" s="241"/>
      <c r="AD36" s="241"/>
      <c r="AE36" s="241"/>
      <c r="AF36" s="241"/>
      <c r="AG36" s="241"/>
      <c r="AH36" s="241"/>
    </row>
    <row r="37" spans="2:34" ht="13.2">
      <c r="AH37" s="241"/>
    </row>
    <row r="38" spans="2:34" ht="13.2">
      <c r="AG38" s="241"/>
      <c r="AH38" s="241"/>
    </row>
    <row r="39" spans="2:34" ht="13.2"/>
    <row r="40" spans="2:34" ht="13.2">
      <c r="X40" s="241"/>
    </row>
    <row r="41" spans="2:34" ht="13.2">
      <c r="R41" s="241"/>
    </row>
    <row r="42" spans="2:34" ht="13.2">
      <c r="W42" s="241"/>
    </row>
    <row r="43" spans="2:34" ht="13.2">
      <c r="Y43" s="241"/>
      <c r="Z43" s="241"/>
      <c r="AA43" s="241"/>
      <c r="AB43" s="241"/>
      <c r="AC43" s="241"/>
      <c r="AD43" s="241"/>
      <c r="AE43" s="241"/>
      <c r="AF43" s="241"/>
      <c r="AG43" s="241"/>
      <c r="AH43" s="241"/>
    </row>
    <row r="44" spans="2:34" ht="13.2">
      <c r="AH44" s="241"/>
    </row>
    <row r="45" spans="2:34" ht="13.2">
      <c r="X45" s="241"/>
    </row>
    <row r="46" spans="2:34" ht="13.2"/>
    <row r="47" spans="2:34" ht="13.2"/>
    <row r="48" spans="2:34" ht="13.2">
      <c r="W48" s="241"/>
      <c r="Y48" s="241"/>
      <c r="Z48" s="241"/>
      <c r="AA48" s="241"/>
      <c r="AB48" s="241"/>
      <c r="AC48" s="241"/>
      <c r="AD48" s="241"/>
      <c r="AE48" s="241"/>
      <c r="AF48" s="241"/>
      <c r="AG48" s="241"/>
      <c r="AH48" s="241"/>
    </row>
    <row r="49" spans="28:34" ht="13.2"/>
    <row r="50" spans="28:34" ht="13.2">
      <c r="AE50" s="241"/>
      <c r="AF50" s="241"/>
      <c r="AG50" s="241"/>
      <c r="AH50" s="241"/>
    </row>
    <row r="51" spans="28:34" ht="13.2">
      <c r="AC51" s="241"/>
      <c r="AD51" s="241"/>
      <c r="AE51" s="241"/>
      <c r="AF51" s="241"/>
      <c r="AG51" s="241"/>
      <c r="AH51" s="241"/>
    </row>
    <row r="52" spans="28:34" ht="13.2"/>
    <row r="53" spans="28:34" ht="13.2">
      <c r="AF53" s="241"/>
      <c r="AG53" s="241"/>
      <c r="AH53" s="241"/>
    </row>
    <row r="54" spans="28:34" ht="13.2">
      <c r="AH54" s="241"/>
    </row>
    <row r="55" spans="28:34" ht="13.2"/>
    <row r="56" spans="28:34" ht="13.2">
      <c r="AB56" s="241"/>
      <c r="AC56" s="241"/>
      <c r="AD56" s="241"/>
      <c r="AE56" s="241"/>
      <c r="AF56" s="241"/>
      <c r="AG56" s="241"/>
      <c r="AH56" s="241"/>
    </row>
    <row r="57" spans="28:34" ht="13.2">
      <c r="AH57" s="241"/>
    </row>
    <row r="58" spans="28:34" ht="13.2">
      <c r="AH58" s="241"/>
    </row>
    <row r="59" spans="28:34" ht="13.2">
      <c r="AG59" s="241"/>
      <c r="AH59" s="241"/>
    </row>
    <row r="60" spans="28:34" ht="13.2"/>
    <row r="61" spans="28:34" ht="13.2"/>
    <row r="62" spans="28:34" ht="13.2"/>
    <row r="63" spans="28:34" ht="13.2">
      <c r="AH63" s="241"/>
    </row>
    <row r="64" spans="28:34" ht="13.2">
      <c r="AG64" s="241"/>
      <c r="AH64" s="241"/>
    </row>
    <row r="65" spans="28:34" ht="13.2"/>
    <row r="66" spans="28:34" ht="13.2"/>
    <row r="67" spans="28:34" ht="13.2"/>
    <row r="68" spans="28:34" ht="13.2">
      <c r="AB68" s="241"/>
      <c r="AC68" s="241"/>
      <c r="AD68" s="241"/>
      <c r="AE68" s="241"/>
      <c r="AF68" s="241"/>
      <c r="AG68" s="241"/>
      <c r="AH68" s="241"/>
    </row>
    <row r="69" spans="28:34" ht="13.2">
      <c r="AF69" s="241"/>
      <c r="AG69" s="241"/>
      <c r="AH69" s="241"/>
    </row>
    <row r="70" spans="28:34" ht="13.2"/>
    <row r="71" spans="28:34" ht="13.2"/>
    <row r="72" spans="28:34" ht="13.2"/>
    <row r="73" spans="28:34" ht="13.2"/>
    <row r="74" spans="28:34" ht="13.2"/>
    <row r="75" spans="28:34" ht="13.2">
      <c r="AH75" s="241"/>
    </row>
    <row r="76" spans="28:34" ht="13.2">
      <c r="AF76" s="241"/>
      <c r="AG76" s="241"/>
      <c r="AH76" s="241"/>
    </row>
    <row r="77" spans="28:34" ht="13.2">
      <c r="AG77" s="241"/>
      <c r="AH77" s="241"/>
    </row>
    <row r="78" spans="28:34" ht="13.2"/>
    <row r="79" spans="28:34" ht="13.2"/>
    <row r="80" spans="28:34" ht="13.2"/>
    <row r="81" spans="25:34" ht="13.2"/>
    <row r="82" spans="25:34" ht="13.2">
      <c r="Y82" s="241"/>
    </row>
    <row r="83" spans="25:34" ht="13.2">
      <c r="Y83" s="241"/>
      <c r="Z83" s="241"/>
      <c r="AA83" s="241"/>
      <c r="AB83" s="241"/>
      <c r="AC83" s="241"/>
      <c r="AD83" s="241"/>
      <c r="AE83" s="241"/>
      <c r="AF83" s="241"/>
      <c r="AG83" s="241"/>
      <c r="AH83" s="241"/>
    </row>
    <row r="84" spans="25:34" ht="13.2"/>
    <row r="85" spans="25:34" ht="13.2"/>
    <row r="86" spans="25:34" ht="13.2"/>
    <row r="87" spans="25:34" ht="13.2"/>
    <row r="88" spans="25:34" ht="13.2">
      <c r="AH88" s="241"/>
    </row>
    <row r="89" spans="25:34" ht="13.2"/>
    <row r="90" spans="25:34" ht="13.2"/>
    <row r="91" spans="25:34" ht="13.2"/>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104" customWidth="1"/>
    <col min="2" max="8" width="13.33203125" style="104" customWidth="1"/>
    <col min="9" max="16384" width="11.109375" style="104"/>
  </cols>
  <sheetData>
    <row r="1" spans="1:8">
      <c r="A1" s="98"/>
      <c r="B1" s="99"/>
      <c r="C1" s="100"/>
      <c r="D1" s="101"/>
      <c r="E1" s="102"/>
      <c r="F1" s="102"/>
      <c r="G1" s="102"/>
      <c r="H1" s="103"/>
    </row>
    <row r="2" spans="1:8">
      <c r="A2" s="105"/>
      <c r="B2" s="106"/>
      <c r="C2" s="107"/>
      <c r="D2" s="108" t="s">
        <v>40</v>
      </c>
      <c r="E2" s="109"/>
      <c r="F2" s="110" t="s">
        <v>529</v>
      </c>
      <c r="G2" s="111"/>
      <c r="H2" s="112"/>
    </row>
    <row r="3" spans="1:8">
      <c r="A3" s="108" t="s">
        <v>522</v>
      </c>
      <c r="B3" s="113"/>
      <c r="C3" s="114"/>
      <c r="D3" s="115">
        <v>150940</v>
      </c>
      <c r="E3" s="116"/>
      <c r="F3" s="117">
        <v>67201</v>
      </c>
      <c r="G3" s="118"/>
      <c r="H3" s="119"/>
    </row>
    <row r="4" spans="1:8">
      <c r="A4" s="120"/>
      <c r="B4" s="121"/>
      <c r="C4" s="122"/>
      <c r="D4" s="123">
        <v>75913</v>
      </c>
      <c r="E4" s="124"/>
      <c r="F4" s="125">
        <v>35210</v>
      </c>
      <c r="G4" s="126"/>
      <c r="H4" s="127"/>
    </row>
    <row r="5" spans="1:8">
      <c r="A5" s="108" t="s">
        <v>524</v>
      </c>
      <c r="B5" s="113"/>
      <c r="C5" s="114"/>
      <c r="D5" s="115">
        <v>138902</v>
      </c>
      <c r="E5" s="116"/>
      <c r="F5" s="117">
        <v>75709</v>
      </c>
      <c r="G5" s="118"/>
      <c r="H5" s="119"/>
    </row>
    <row r="6" spans="1:8">
      <c r="A6" s="120"/>
      <c r="B6" s="121"/>
      <c r="C6" s="122"/>
      <c r="D6" s="123">
        <v>57793</v>
      </c>
      <c r="E6" s="124"/>
      <c r="F6" s="125">
        <v>35212</v>
      </c>
      <c r="G6" s="126"/>
      <c r="H6" s="127"/>
    </row>
    <row r="7" spans="1:8">
      <c r="A7" s="108" t="s">
        <v>525</v>
      </c>
      <c r="B7" s="113"/>
      <c r="C7" s="114"/>
      <c r="D7" s="115">
        <v>126154</v>
      </c>
      <c r="E7" s="116"/>
      <c r="F7" s="117">
        <v>90961</v>
      </c>
      <c r="G7" s="118"/>
      <c r="H7" s="119"/>
    </row>
    <row r="8" spans="1:8">
      <c r="A8" s="120"/>
      <c r="B8" s="121"/>
      <c r="C8" s="122"/>
      <c r="D8" s="123">
        <v>47920</v>
      </c>
      <c r="E8" s="124"/>
      <c r="F8" s="125">
        <v>37720</v>
      </c>
      <c r="G8" s="126"/>
      <c r="H8" s="127"/>
    </row>
    <row r="9" spans="1:8">
      <c r="A9" s="108" t="s">
        <v>526</v>
      </c>
      <c r="B9" s="113"/>
      <c r="C9" s="114"/>
      <c r="D9" s="115">
        <v>194985</v>
      </c>
      <c r="E9" s="116"/>
      <c r="F9" s="117">
        <v>106614</v>
      </c>
      <c r="G9" s="118"/>
      <c r="H9" s="119"/>
    </row>
    <row r="10" spans="1:8">
      <c r="A10" s="120"/>
      <c r="B10" s="121"/>
      <c r="C10" s="122"/>
      <c r="D10" s="123">
        <v>76881</v>
      </c>
      <c r="E10" s="124"/>
      <c r="F10" s="125">
        <v>45545</v>
      </c>
      <c r="G10" s="126"/>
      <c r="H10" s="127"/>
    </row>
    <row r="11" spans="1:8">
      <c r="A11" s="108" t="s">
        <v>527</v>
      </c>
      <c r="B11" s="113"/>
      <c r="C11" s="114"/>
      <c r="D11" s="115">
        <v>138725</v>
      </c>
      <c r="E11" s="116"/>
      <c r="F11" s="117">
        <v>85459</v>
      </c>
      <c r="G11" s="118"/>
      <c r="H11" s="119"/>
    </row>
    <row r="12" spans="1:8">
      <c r="A12" s="120"/>
      <c r="B12" s="121"/>
      <c r="C12" s="128"/>
      <c r="D12" s="123">
        <v>49240</v>
      </c>
      <c r="E12" s="124"/>
      <c r="F12" s="125">
        <v>44378</v>
      </c>
      <c r="G12" s="126"/>
      <c r="H12" s="127"/>
    </row>
    <row r="13" spans="1:8">
      <c r="A13" s="108"/>
      <c r="B13" s="113"/>
      <c r="C13" s="129"/>
      <c r="D13" s="130">
        <v>149941</v>
      </c>
      <c r="E13" s="131"/>
      <c r="F13" s="132">
        <v>85189</v>
      </c>
      <c r="G13" s="133"/>
      <c r="H13" s="119"/>
    </row>
    <row r="14" spans="1:8">
      <c r="A14" s="120"/>
      <c r="B14" s="121"/>
      <c r="C14" s="122"/>
      <c r="D14" s="123">
        <v>61549</v>
      </c>
      <c r="E14" s="124"/>
      <c r="F14" s="125">
        <v>39613</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3.21</v>
      </c>
      <c r="C19" s="134">
        <f>ROUND(VALUE(SUBSTITUTE(実質収支比率等に係る経年分析!G$48,"▲","-")),2)</f>
        <v>0.79</v>
      </c>
      <c r="D19" s="134">
        <f>ROUND(VALUE(SUBSTITUTE(実質収支比率等に係る経年分析!H$48,"▲","-")),2)</f>
        <v>1.68</v>
      </c>
      <c r="E19" s="134">
        <f>ROUND(VALUE(SUBSTITUTE(実質収支比率等に係る経年分析!I$48,"▲","-")),2)</f>
        <v>0.85</v>
      </c>
      <c r="F19" s="134">
        <f>ROUND(VALUE(SUBSTITUTE(実質収支比率等に係る経年分析!J$48,"▲","-")),2)</f>
        <v>3.59</v>
      </c>
    </row>
    <row r="20" spans="1:11">
      <c r="A20" s="134" t="s">
        <v>43</v>
      </c>
      <c r="B20" s="134">
        <f>ROUND(VALUE(SUBSTITUTE(実質収支比率等に係る経年分析!F$47,"▲","-")),2)</f>
        <v>15.33</v>
      </c>
      <c r="C20" s="134">
        <f>ROUND(VALUE(SUBSTITUTE(実質収支比率等に係る経年分析!G$47,"▲","-")),2)</f>
        <v>15.64</v>
      </c>
      <c r="D20" s="134">
        <f>ROUND(VALUE(SUBSTITUTE(実質収支比率等に係る経年分析!H$47,"▲","-")),2)</f>
        <v>15.67</v>
      </c>
      <c r="E20" s="134">
        <f>ROUND(VALUE(SUBSTITUTE(実質収支比率等に係る経年分析!I$47,"▲","-")),2)</f>
        <v>19.39</v>
      </c>
      <c r="F20" s="134">
        <f>ROUND(VALUE(SUBSTITUTE(実質収支比率等に係る経年分析!J$47,"▲","-")),2)</f>
        <v>19.39</v>
      </c>
    </row>
    <row r="21" spans="1:11">
      <c r="A21" s="134" t="s">
        <v>44</v>
      </c>
      <c r="B21" s="134">
        <f>IF(ISNUMBER(VALUE(SUBSTITUTE(実質収支比率等に係る経年分析!F$49,"▲","-"))),ROUND(VALUE(SUBSTITUTE(実質収支比率等に係る経年分析!F$49,"▲","-")),2),NA())</f>
        <v>7.04</v>
      </c>
      <c r="C21" s="134">
        <f>IF(ISNUMBER(VALUE(SUBSTITUTE(実質収支比率等に係る経年分析!G$49,"▲","-"))),ROUND(VALUE(SUBSTITUTE(実質収支比率等に係る経年分析!G$49,"▲","-")),2),NA())</f>
        <v>8.5500000000000007</v>
      </c>
      <c r="D21" s="134">
        <f>IF(ISNUMBER(VALUE(SUBSTITUTE(実質収支比率等に係る経年分析!H$49,"▲","-"))),ROUND(VALUE(SUBSTITUTE(実質収支比率等に係る経年分析!H$49,"▲","-")),2),NA())</f>
        <v>6.66</v>
      </c>
      <c r="E21" s="134">
        <f>IF(ISNUMBER(VALUE(SUBSTITUTE(実質収支比率等に係る経年分析!I$49,"▲","-"))),ROUND(VALUE(SUBSTITUTE(実質収支比率等に係る経年分析!I$49,"▲","-")),2),NA())</f>
        <v>7.43</v>
      </c>
      <c r="F21" s="134">
        <f>IF(ISNUMBER(VALUE(SUBSTITUTE(実質収支比率等に係る経年分析!J$49,"▲","-"))),ROUND(VALUE(SUBSTITUTE(実質収支比率等に係る経年分析!J$49,"▲","-")),2),NA())</f>
        <v>9.17</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国民健康保険特別会計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1.5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1.22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0.51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0.18</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介護保険特別会計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0.47</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0.41</v>
      </c>
    </row>
    <row r="31" spans="1:11">
      <c r="A31" s="135" t="str">
        <f>IF(連結実質赤字比率に係る赤字・黒字の構成分析!C$39="",NA(),連結実質赤字比率に係る赤字・黒字の構成分析!C$39)</f>
        <v>工業団地事業特別会計</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0.46</v>
      </c>
    </row>
    <row r="32" spans="1:11">
      <c r="A32" s="135" t="str">
        <f>IF(連結実質赤字比率に係る赤字・黒字の構成分析!C$38="",NA(),連結実質赤字比率に係る赤字・黒字の構成分析!C$38)</f>
        <v>宅地開発事業特別会計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1.18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1.08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0.99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0.85</v>
      </c>
    </row>
    <row r="33" spans="1:16">
      <c r="A33" s="135" t="str">
        <f>IF(連結実質赤字比率に係る赤字・黒字の構成分析!C$37="",NA(),連結実質赤字比率に係る赤字・黒字の構成分析!C$37)</f>
        <v>交通船事業会計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1.34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1.1100000000000001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1.03</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1.67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3.59</v>
      </c>
    </row>
    <row r="35" spans="1:16">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3.23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4.51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5.48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5.44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5.58</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2.54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3.65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4.47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5.47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6.37</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2712</v>
      </c>
      <c r="E42" s="136"/>
      <c r="F42" s="136"/>
      <c r="G42" s="136">
        <f>'実質公債費比率（分子）の構造'!L$52</f>
        <v>2742</v>
      </c>
      <c r="H42" s="136"/>
      <c r="I42" s="136"/>
      <c r="J42" s="136">
        <f>'実質公債費比率（分子）の構造'!M$52</f>
        <v>2767</v>
      </c>
      <c r="K42" s="136"/>
      <c r="L42" s="136"/>
      <c r="M42" s="136">
        <f>'実質公債費比率（分子）の構造'!N$52</f>
        <v>3031</v>
      </c>
      <c r="N42" s="136"/>
      <c r="O42" s="136"/>
      <c r="P42" s="136">
        <f>'実質公債費比率（分子）の構造'!O$52</f>
        <v>3163</v>
      </c>
    </row>
    <row r="43" spans="1:16">
      <c r="A43" s="136" t="s">
        <v>18</v>
      </c>
      <c r="B43" s="136">
        <f>'実質公債費比率（分子）の構造'!K$51</f>
        <v>1</v>
      </c>
      <c r="C43" s="136"/>
      <c r="D43" s="136"/>
      <c r="E43" s="136">
        <f>'実質公債費比率（分子）の構造'!L$51</f>
        <v>1</v>
      </c>
      <c r="F43" s="136"/>
      <c r="G43" s="136"/>
      <c r="H43" s="136">
        <f>'実質公債費比率（分子）の構造'!M$51</f>
        <v>1</v>
      </c>
      <c r="I43" s="136"/>
      <c r="J43" s="136"/>
      <c r="K43" s="136">
        <f>'実質公債費比率（分子）の構造'!N$51</f>
        <v>1</v>
      </c>
      <c r="L43" s="136"/>
      <c r="M43" s="136"/>
      <c r="N43" s="136">
        <f>'実質公債費比率（分子）の構造'!O$51</f>
        <v>1</v>
      </c>
      <c r="O43" s="136"/>
      <c r="P43" s="136"/>
    </row>
    <row r="44" spans="1:16">
      <c r="A44" s="136" t="s">
        <v>52</v>
      </c>
      <c r="B44" s="136">
        <f>'実質公債費比率（分子）の構造'!K$50</f>
        <v>102</v>
      </c>
      <c r="C44" s="136"/>
      <c r="D44" s="136"/>
      <c r="E44" s="136">
        <f>'実質公債費比率（分子）の構造'!L$50</f>
        <v>74</v>
      </c>
      <c r="F44" s="136"/>
      <c r="G44" s="136"/>
      <c r="H44" s="136">
        <f>'実質公債費比率（分子）の構造'!M$50</f>
        <v>76</v>
      </c>
      <c r="I44" s="136"/>
      <c r="J44" s="136"/>
      <c r="K44" s="136">
        <f>'実質公債費比率（分子）の構造'!N$50</f>
        <v>75</v>
      </c>
      <c r="L44" s="136"/>
      <c r="M44" s="136"/>
      <c r="N44" s="136">
        <f>'実質公債費比率（分子）の構造'!O$50</f>
        <v>79</v>
      </c>
      <c r="O44" s="136"/>
      <c r="P44" s="136"/>
    </row>
    <row r="45" spans="1:16">
      <c r="A45" s="136" t="s">
        <v>53</v>
      </c>
      <c r="B45" s="136">
        <f>'実質公債費比率（分子）の構造'!K$49</f>
        <v>408</v>
      </c>
      <c r="C45" s="136"/>
      <c r="D45" s="136"/>
      <c r="E45" s="136">
        <f>'実質公債費比率（分子）の構造'!L$49</f>
        <v>408</v>
      </c>
      <c r="F45" s="136"/>
      <c r="G45" s="136"/>
      <c r="H45" s="136">
        <f>'実質公債費比率（分子）の構造'!M$49</f>
        <v>408</v>
      </c>
      <c r="I45" s="136"/>
      <c r="J45" s="136"/>
      <c r="K45" s="136">
        <f>'実質公債費比率（分子）の構造'!N$49</f>
        <v>408</v>
      </c>
      <c r="L45" s="136"/>
      <c r="M45" s="136"/>
      <c r="N45" s="136">
        <f>'実質公債費比率（分子）の構造'!O$49</f>
        <v>408</v>
      </c>
      <c r="O45" s="136"/>
      <c r="P45" s="136"/>
    </row>
    <row r="46" spans="1:16">
      <c r="A46" s="136" t="s">
        <v>54</v>
      </c>
      <c r="B46" s="136">
        <f>'実質公債費比率（分子）の構造'!K$48</f>
        <v>327</v>
      </c>
      <c r="C46" s="136"/>
      <c r="D46" s="136"/>
      <c r="E46" s="136">
        <f>'実質公債費比率（分子）の構造'!L$48</f>
        <v>347</v>
      </c>
      <c r="F46" s="136"/>
      <c r="G46" s="136"/>
      <c r="H46" s="136">
        <f>'実質公債費比率（分子）の構造'!M$48</f>
        <v>303</v>
      </c>
      <c r="I46" s="136"/>
      <c r="J46" s="136"/>
      <c r="K46" s="136">
        <f>'実質公債費比率（分子）の構造'!N$48</f>
        <v>311</v>
      </c>
      <c r="L46" s="136"/>
      <c r="M46" s="136"/>
      <c r="N46" s="136">
        <f>'実質公債費比率（分子）の構造'!O$48</f>
        <v>358</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3111</v>
      </c>
      <c r="C49" s="136"/>
      <c r="D49" s="136"/>
      <c r="E49" s="136">
        <f>'実質公債費比率（分子）の構造'!L$45</f>
        <v>3012</v>
      </c>
      <c r="F49" s="136"/>
      <c r="G49" s="136"/>
      <c r="H49" s="136">
        <f>'実質公債費比率（分子）の構造'!M$45</f>
        <v>2821</v>
      </c>
      <c r="I49" s="136"/>
      <c r="J49" s="136"/>
      <c r="K49" s="136">
        <f>'実質公債費比率（分子）の構造'!N$45</f>
        <v>3040</v>
      </c>
      <c r="L49" s="136"/>
      <c r="M49" s="136"/>
      <c r="N49" s="136">
        <f>'実質公債費比率（分子）の構造'!O$45</f>
        <v>3096</v>
      </c>
      <c r="O49" s="136"/>
      <c r="P49" s="136"/>
    </row>
    <row r="50" spans="1:16">
      <c r="A50" s="136" t="s">
        <v>58</v>
      </c>
      <c r="B50" s="136" t="e">
        <f>NA()</f>
        <v>#N/A</v>
      </c>
      <c r="C50" s="136">
        <f>IF(ISNUMBER('実質公債費比率（分子）の構造'!K$53),'実質公債費比率（分子）の構造'!K$53,NA())</f>
        <v>1237</v>
      </c>
      <c r="D50" s="136" t="e">
        <f>NA()</f>
        <v>#N/A</v>
      </c>
      <c r="E50" s="136" t="e">
        <f>NA()</f>
        <v>#N/A</v>
      </c>
      <c r="F50" s="136">
        <f>IF(ISNUMBER('実質公債費比率（分子）の構造'!L$53),'実質公債費比率（分子）の構造'!L$53,NA())</f>
        <v>1100</v>
      </c>
      <c r="G50" s="136" t="e">
        <f>NA()</f>
        <v>#N/A</v>
      </c>
      <c r="H50" s="136" t="e">
        <f>NA()</f>
        <v>#N/A</v>
      </c>
      <c r="I50" s="136">
        <f>IF(ISNUMBER('実質公債費比率（分子）の構造'!M$53),'実質公債費比率（分子）の構造'!M$53,NA())</f>
        <v>842</v>
      </c>
      <c r="J50" s="136" t="e">
        <f>NA()</f>
        <v>#N/A</v>
      </c>
      <c r="K50" s="136" t="e">
        <f>NA()</f>
        <v>#N/A</v>
      </c>
      <c r="L50" s="136">
        <f>IF(ISNUMBER('実質公債費比率（分子）の構造'!N$53),'実質公債費比率（分子）の構造'!N$53,NA())</f>
        <v>804</v>
      </c>
      <c r="M50" s="136" t="e">
        <f>NA()</f>
        <v>#N/A</v>
      </c>
      <c r="N50" s="136" t="e">
        <f>NA()</f>
        <v>#N/A</v>
      </c>
      <c r="O50" s="136">
        <f>IF(ISNUMBER('実質公債費比率（分子）の構造'!O$53),'実質公債費比率（分子）の構造'!O$53,NA())</f>
        <v>779</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24193</v>
      </c>
      <c r="E56" s="135"/>
      <c r="F56" s="135"/>
      <c r="G56" s="135">
        <f>'将来負担比率（分子）の構造'!J$51</f>
        <v>23720</v>
      </c>
      <c r="H56" s="135"/>
      <c r="I56" s="135"/>
      <c r="J56" s="135">
        <f>'将来負担比率（分子）の構造'!K$51</f>
        <v>25464</v>
      </c>
      <c r="K56" s="135"/>
      <c r="L56" s="135"/>
      <c r="M56" s="135">
        <f>'将来負担比率（分子）の構造'!L$51</f>
        <v>25977</v>
      </c>
      <c r="N56" s="135"/>
      <c r="O56" s="135"/>
      <c r="P56" s="135">
        <f>'将来負担比率（分子）の構造'!M$51</f>
        <v>25709</v>
      </c>
    </row>
    <row r="57" spans="1:16">
      <c r="A57" s="135" t="s">
        <v>35</v>
      </c>
      <c r="B57" s="135"/>
      <c r="C57" s="135"/>
      <c r="D57" s="135">
        <f>'将来負担比率（分子）の構造'!I$50</f>
        <v>1054</v>
      </c>
      <c r="E57" s="135"/>
      <c r="F57" s="135"/>
      <c r="G57" s="135">
        <f>'将来負担比率（分子）の構造'!J$50</f>
        <v>1065</v>
      </c>
      <c r="H57" s="135"/>
      <c r="I57" s="135"/>
      <c r="J57" s="135">
        <f>'将来負担比率（分子）の構造'!K$50</f>
        <v>1138</v>
      </c>
      <c r="K57" s="135"/>
      <c r="L57" s="135"/>
      <c r="M57" s="135">
        <f>'将来負担比率（分子）の構造'!L$50</f>
        <v>1066</v>
      </c>
      <c r="N57" s="135"/>
      <c r="O57" s="135"/>
      <c r="P57" s="135">
        <f>'将来負担比率（分子）の構造'!M$50</f>
        <v>927</v>
      </c>
    </row>
    <row r="58" spans="1:16">
      <c r="A58" s="135" t="s">
        <v>34</v>
      </c>
      <c r="B58" s="135"/>
      <c r="C58" s="135"/>
      <c r="D58" s="135">
        <f>'将来負担比率（分子）の構造'!I$49</f>
        <v>6946</v>
      </c>
      <c r="E58" s="135"/>
      <c r="F58" s="135"/>
      <c r="G58" s="135">
        <f>'将来負担比率（分子）の構造'!J$49</f>
        <v>8667</v>
      </c>
      <c r="H58" s="135"/>
      <c r="I58" s="135"/>
      <c r="J58" s="135">
        <f>'将来負担比率（分子）の構造'!K$49</f>
        <v>8915</v>
      </c>
      <c r="K58" s="135"/>
      <c r="L58" s="135"/>
      <c r="M58" s="135">
        <f>'将来負担比率（分子）の構造'!L$49</f>
        <v>10621</v>
      </c>
      <c r="N58" s="135"/>
      <c r="O58" s="135"/>
      <c r="P58" s="135">
        <f>'将来負担比率（分子）の構造'!M$49</f>
        <v>12289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23</v>
      </c>
      <c r="C61" s="135"/>
      <c r="D61" s="135"/>
      <c r="E61" s="135">
        <f>'将来負担比率（分子）の構造'!J$46</f>
        <v>22</v>
      </c>
      <c r="F61" s="135"/>
      <c r="G61" s="135"/>
      <c r="H61" s="135">
        <f>'将来負担比率（分子）の構造'!K$46</f>
        <v>21</v>
      </c>
      <c r="I61" s="135"/>
      <c r="J61" s="135"/>
      <c r="K61" s="135">
        <f>'将来負担比率（分子）の構造'!L$46</f>
        <v>20</v>
      </c>
      <c r="L61" s="135"/>
      <c r="M61" s="135"/>
      <c r="N61" s="135">
        <f>'将来負担比率（分子）の構造'!M$46</f>
        <v>18</v>
      </c>
      <c r="O61" s="135"/>
      <c r="P61" s="135"/>
    </row>
    <row r="62" spans="1:16">
      <c r="A62" s="135" t="s">
        <v>29</v>
      </c>
      <c r="B62" s="135">
        <f>'将来負担比率（分子）の構造'!I$45</f>
        <v>4137</v>
      </c>
      <c r="C62" s="135"/>
      <c r="D62" s="135"/>
      <c r="E62" s="135">
        <f>'将来負担比率（分子）の構造'!J$45</f>
        <v>4290</v>
      </c>
      <c r="F62" s="135"/>
      <c r="G62" s="135"/>
      <c r="H62" s="135">
        <f>'将来負担比率（分子）の構造'!K$45</f>
        <v>3970</v>
      </c>
      <c r="I62" s="135"/>
      <c r="J62" s="135"/>
      <c r="K62" s="135">
        <f>'将来負担比率（分子）の構造'!L$45</f>
        <v>3728</v>
      </c>
      <c r="L62" s="135"/>
      <c r="M62" s="135"/>
      <c r="N62" s="135">
        <f>'将来負担比率（分子）の構造'!M$45</f>
        <v>3487</v>
      </c>
      <c r="O62" s="135"/>
      <c r="P62" s="135"/>
    </row>
    <row r="63" spans="1:16">
      <c r="A63" s="135" t="s">
        <v>28</v>
      </c>
      <c r="B63" s="135">
        <f>'将来負担比率（分子）の構造'!I$44</f>
        <v>2680</v>
      </c>
      <c r="C63" s="135"/>
      <c r="D63" s="135"/>
      <c r="E63" s="135">
        <f>'将来負担比率（分子）の構造'!J$44</f>
        <v>2304</v>
      </c>
      <c r="F63" s="135"/>
      <c r="G63" s="135"/>
      <c r="H63" s="135">
        <f>'将来負担比率（分子）の構造'!K$44</f>
        <v>1924</v>
      </c>
      <c r="I63" s="135"/>
      <c r="J63" s="135"/>
      <c r="K63" s="135">
        <f>'将来負担比率（分子）の構造'!L$44</f>
        <v>1539</v>
      </c>
      <c r="L63" s="135"/>
      <c r="M63" s="135"/>
      <c r="N63" s="135">
        <f>'将来負担比率（分子）の構造'!M$44</f>
        <v>1149</v>
      </c>
      <c r="O63" s="135"/>
      <c r="P63" s="135"/>
    </row>
    <row r="64" spans="1:16">
      <c r="A64" s="135" t="s">
        <v>27</v>
      </c>
      <c r="B64" s="135">
        <f>'将来負担比率（分子）の構造'!I$43</f>
        <v>4288</v>
      </c>
      <c r="C64" s="135"/>
      <c r="D64" s="135"/>
      <c r="E64" s="135">
        <f>'将来負担比率（分子）の構造'!J$43</f>
        <v>4217</v>
      </c>
      <c r="F64" s="135"/>
      <c r="G64" s="135"/>
      <c r="H64" s="135">
        <f>'将来負担比率（分子）の構造'!K$43</f>
        <v>3942</v>
      </c>
      <c r="I64" s="135"/>
      <c r="J64" s="135"/>
      <c r="K64" s="135">
        <f>'将来負担比率（分子）の構造'!L$43</f>
        <v>3786</v>
      </c>
      <c r="L64" s="135"/>
      <c r="M64" s="135"/>
      <c r="N64" s="135">
        <f>'将来負担比率（分子）の構造'!M$43</f>
        <v>3692</v>
      </c>
      <c r="O64" s="135"/>
      <c r="P64" s="135"/>
    </row>
    <row r="65" spans="1:16">
      <c r="A65" s="135" t="s">
        <v>26</v>
      </c>
      <c r="B65" s="135">
        <f>'将来負担比率（分子）の構造'!I$42</f>
        <v>491</v>
      </c>
      <c r="C65" s="135"/>
      <c r="D65" s="135"/>
      <c r="E65" s="135">
        <f>'将来負担比率（分子）の構造'!J$42</f>
        <v>432</v>
      </c>
      <c r="F65" s="135"/>
      <c r="G65" s="135"/>
      <c r="H65" s="135">
        <f>'将来負担比率（分子）の構造'!K$42</f>
        <v>372</v>
      </c>
      <c r="I65" s="135"/>
      <c r="J65" s="135"/>
      <c r="K65" s="135">
        <f>'将来負担比率（分子）の構造'!L$42</f>
        <v>310</v>
      </c>
      <c r="L65" s="135"/>
      <c r="M65" s="135"/>
      <c r="N65" s="135" t="str">
        <f>'将来負担比率（分子）の構造'!M$42</f>
        <v>-</v>
      </c>
      <c r="O65" s="135"/>
      <c r="P65" s="135"/>
    </row>
    <row r="66" spans="1:16">
      <c r="A66" s="135" t="s">
        <v>25</v>
      </c>
      <c r="B66" s="135">
        <f>'将来負担比率（分子）の構造'!I$41</f>
        <v>28836</v>
      </c>
      <c r="C66" s="135"/>
      <c r="D66" s="135"/>
      <c r="E66" s="135">
        <f>'将来負担比率（分子）の構造'!J$41</f>
        <v>28253</v>
      </c>
      <c r="F66" s="135"/>
      <c r="G66" s="135"/>
      <c r="H66" s="135">
        <f>'将来負担比率（分子）の構造'!K$41</f>
        <v>27856</v>
      </c>
      <c r="I66" s="135"/>
      <c r="J66" s="135"/>
      <c r="K66" s="135">
        <f>'将来負担比率（分子）の構造'!L$41</f>
        <v>29027</v>
      </c>
      <c r="L66" s="135"/>
      <c r="M66" s="135"/>
      <c r="N66" s="135">
        <f>'将来負担比率（分子）の構造'!M$41</f>
        <v>28720</v>
      </c>
      <c r="O66" s="135"/>
      <c r="P66" s="135"/>
    </row>
    <row r="67" spans="1:16">
      <c r="A67" s="135" t="s">
        <v>62</v>
      </c>
      <c r="B67" s="135" t="e">
        <f>NA()</f>
        <v>#N/A</v>
      </c>
      <c r="C67" s="135">
        <f>IF(ISNUMBER('将来負担比率（分子）の構造'!I$52), IF('将来負担比率（分子）の構造'!I$52 &lt; 0, 0, '将来負担比率（分子）の構造'!I$52), NA())</f>
        <v>8261</v>
      </c>
      <c r="D67" s="135" t="e">
        <f>NA()</f>
        <v>#N/A</v>
      </c>
      <c r="E67" s="135" t="e">
        <f>NA()</f>
        <v>#N/A</v>
      </c>
      <c r="F67" s="135">
        <f>IF(ISNUMBER('将来負担比率（分子）の構造'!J$52), IF('将来負担比率（分子）の構造'!J$52 &lt; 0, 0, '将来負担比率（分子）の構造'!J$52), NA())</f>
        <v>6067</v>
      </c>
      <c r="G67" s="135" t="e">
        <f>NA()</f>
        <v>#N/A</v>
      </c>
      <c r="H67" s="135" t="e">
        <f>NA()</f>
        <v>#N/A</v>
      </c>
      <c r="I67" s="135">
        <f>IF(ISNUMBER('将来負担比率（分子）の構造'!K$52), IF('将来負担比率（分子）の構造'!K$52 &lt; 0, 0, '将来負担比率（分子）の構造'!K$52), NA())</f>
        <v>2568</v>
      </c>
      <c r="J67" s="135" t="e">
        <f>NA()</f>
        <v>#N/A</v>
      </c>
      <c r="K67" s="135" t="e">
        <f>NA()</f>
        <v>#N/A</v>
      </c>
      <c r="L67" s="135">
        <f>IF(ISNUMBER('将来負担比率（分子）の構造'!L$52), IF('将来負担比率（分子）の構造'!L$52 &lt; 0, 0, '将来負担比率（分子）の構造'!L$52), NA())</f>
        <v>744</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DL33" sqref="DL33:DV33"/>
    </sheetView>
  </sheetViews>
  <sheetFormatPr defaultColWidth="0" defaultRowHeight="11.25" customHeight="1" zeroHeight="1"/>
  <cols>
    <col min="1" max="143" width="1.6640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2736627</v>
      </c>
      <c r="S5" s="613"/>
      <c r="T5" s="613"/>
      <c r="U5" s="613"/>
      <c r="V5" s="613"/>
      <c r="W5" s="613"/>
      <c r="X5" s="613"/>
      <c r="Y5" s="614"/>
      <c r="Z5" s="615">
        <v>9.5</v>
      </c>
      <c r="AA5" s="615"/>
      <c r="AB5" s="615"/>
      <c r="AC5" s="615"/>
      <c r="AD5" s="616">
        <v>2690317</v>
      </c>
      <c r="AE5" s="616"/>
      <c r="AF5" s="616"/>
      <c r="AG5" s="616"/>
      <c r="AH5" s="616"/>
      <c r="AI5" s="616"/>
      <c r="AJ5" s="616"/>
      <c r="AK5" s="616"/>
      <c r="AL5" s="617">
        <v>20.2</v>
      </c>
      <c r="AM5" s="618"/>
      <c r="AN5" s="618"/>
      <c r="AO5" s="619"/>
      <c r="AP5" s="609" t="s">
        <v>205</v>
      </c>
      <c r="AQ5" s="610"/>
      <c r="AR5" s="610"/>
      <c r="AS5" s="610"/>
      <c r="AT5" s="610"/>
      <c r="AU5" s="610"/>
      <c r="AV5" s="610"/>
      <c r="AW5" s="610"/>
      <c r="AX5" s="610"/>
      <c r="AY5" s="610"/>
      <c r="AZ5" s="610"/>
      <c r="BA5" s="610"/>
      <c r="BB5" s="610"/>
      <c r="BC5" s="610"/>
      <c r="BD5" s="610"/>
      <c r="BE5" s="610"/>
      <c r="BF5" s="611"/>
      <c r="BG5" s="623">
        <v>2664121</v>
      </c>
      <c r="BH5" s="624"/>
      <c r="BI5" s="624"/>
      <c r="BJ5" s="624"/>
      <c r="BK5" s="624"/>
      <c r="BL5" s="624"/>
      <c r="BM5" s="624"/>
      <c r="BN5" s="625"/>
      <c r="BO5" s="626">
        <v>97.4</v>
      </c>
      <c r="BP5" s="626"/>
      <c r="BQ5" s="626"/>
      <c r="BR5" s="626"/>
      <c r="BS5" s="627">
        <v>17621</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c r="B6" s="620" t="s">
        <v>209</v>
      </c>
      <c r="C6" s="621"/>
      <c r="D6" s="621"/>
      <c r="E6" s="621"/>
      <c r="F6" s="621"/>
      <c r="G6" s="621"/>
      <c r="H6" s="621"/>
      <c r="I6" s="621"/>
      <c r="J6" s="621"/>
      <c r="K6" s="621"/>
      <c r="L6" s="621"/>
      <c r="M6" s="621"/>
      <c r="N6" s="621"/>
      <c r="O6" s="621"/>
      <c r="P6" s="621"/>
      <c r="Q6" s="622"/>
      <c r="R6" s="623">
        <v>198552</v>
      </c>
      <c r="S6" s="624"/>
      <c r="T6" s="624"/>
      <c r="U6" s="624"/>
      <c r="V6" s="624"/>
      <c r="W6" s="624"/>
      <c r="X6" s="624"/>
      <c r="Y6" s="625"/>
      <c r="Z6" s="626">
        <v>0.7</v>
      </c>
      <c r="AA6" s="626"/>
      <c r="AB6" s="626"/>
      <c r="AC6" s="626"/>
      <c r="AD6" s="627">
        <v>198552</v>
      </c>
      <c r="AE6" s="627"/>
      <c r="AF6" s="627"/>
      <c r="AG6" s="627"/>
      <c r="AH6" s="627"/>
      <c r="AI6" s="627"/>
      <c r="AJ6" s="627"/>
      <c r="AK6" s="627"/>
      <c r="AL6" s="628">
        <v>1.5</v>
      </c>
      <c r="AM6" s="629"/>
      <c r="AN6" s="629"/>
      <c r="AO6" s="630"/>
      <c r="AP6" s="620" t="s">
        <v>210</v>
      </c>
      <c r="AQ6" s="621"/>
      <c r="AR6" s="621"/>
      <c r="AS6" s="621"/>
      <c r="AT6" s="621"/>
      <c r="AU6" s="621"/>
      <c r="AV6" s="621"/>
      <c r="AW6" s="621"/>
      <c r="AX6" s="621"/>
      <c r="AY6" s="621"/>
      <c r="AZ6" s="621"/>
      <c r="BA6" s="621"/>
      <c r="BB6" s="621"/>
      <c r="BC6" s="621"/>
      <c r="BD6" s="621"/>
      <c r="BE6" s="621"/>
      <c r="BF6" s="622"/>
      <c r="BG6" s="623">
        <v>2664121</v>
      </c>
      <c r="BH6" s="624"/>
      <c r="BI6" s="624"/>
      <c r="BJ6" s="624"/>
      <c r="BK6" s="624"/>
      <c r="BL6" s="624"/>
      <c r="BM6" s="624"/>
      <c r="BN6" s="625"/>
      <c r="BO6" s="626">
        <v>97.4</v>
      </c>
      <c r="BP6" s="626"/>
      <c r="BQ6" s="626"/>
      <c r="BR6" s="626"/>
      <c r="BS6" s="627">
        <v>17621</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217203</v>
      </c>
      <c r="CS6" s="624"/>
      <c r="CT6" s="624"/>
      <c r="CU6" s="624"/>
      <c r="CV6" s="624"/>
      <c r="CW6" s="624"/>
      <c r="CX6" s="624"/>
      <c r="CY6" s="625"/>
      <c r="CZ6" s="626">
        <v>0.8</v>
      </c>
      <c r="DA6" s="626"/>
      <c r="DB6" s="626"/>
      <c r="DC6" s="626"/>
      <c r="DD6" s="632" t="s">
        <v>212</v>
      </c>
      <c r="DE6" s="624"/>
      <c r="DF6" s="624"/>
      <c r="DG6" s="624"/>
      <c r="DH6" s="624"/>
      <c r="DI6" s="624"/>
      <c r="DJ6" s="624"/>
      <c r="DK6" s="624"/>
      <c r="DL6" s="624"/>
      <c r="DM6" s="624"/>
      <c r="DN6" s="624"/>
      <c r="DO6" s="624"/>
      <c r="DP6" s="625"/>
      <c r="DQ6" s="632">
        <v>217175</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3942</v>
      </c>
      <c r="S7" s="624"/>
      <c r="T7" s="624"/>
      <c r="U7" s="624"/>
      <c r="V7" s="624"/>
      <c r="W7" s="624"/>
      <c r="X7" s="624"/>
      <c r="Y7" s="625"/>
      <c r="Z7" s="626">
        <v>0</v>
      </c>
      <c r="AA7" s="626"/>
      <c r="AB7" s="626"/>
      <c r="AC7" s="626"/>
      <c r="AD7" s="627">
        <v>3942</v>
      </c>
      <c r="AE7" s="627"/>
      <c r="AF7" s="627"/>
      <c r="AG7" s="627"/>
      <c r="AH7" s="627"/>
      <c r="AI7" s="627"/>
      <c r="AJ7" s="627"/>
      <c r="AK7" s="627"/>
      <c r="AL7" s="628">
        <v>0</v>
      </c>
      <c r="AM7" s="629"/>
      <c r="AN7" s="629"/>
      <c r="AO7" s="630"/>
      <c r="AP7" s="620" t="s">
        <v>214</v>
      </c>
      <c r="AQ7" s="621"/>
      <c r="AR7" s="621"/>
      <c r="AS7" s="621"/>
      <c r="AT7" s="621"/>
      <c r="AU7" s="621"/>
      <c r="AV7" s="621"/>
      <c r="AW7" s="621"/>
      <c r="AX7" s="621"/>
      <c r="AY7" s="621"/>
      <c r="AZ7" s="621"/>
      <c r="BA7" s="621"/>
      <c r="BB7" s="621"/>
      <c r="BC7" s="621"/>
      <c r="BD7" s="621"/>
      <c r="BE7" s="621"/>
      <c r="BF7" s="622"/>
      <c r="BG7" s="623">
        <v>1112121</v>
      </c>
      <c r="BH7" s="624"/>
      <c r="BI7" s="624"/>
      <c r="BJ7" s="624"/>
      <c r="BK7" s="624"/>
      <c r="BL7" s="624"/>
      <c r="BM7" s="624"/>
      <c r="BN7" s="625"/>
      <c r="BO7" s="626">
        <v>40.6</v>
      </c>
      <c r="BP7" s="626"/>
      <c r="BQ7" s="626"/>
      <c r="BR7" s="626"/>
      <c r="BS7" s="627">
        <v>17621</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6286138</v>
      </c>
      <c r="CS7" s="624"/>
      <c r="CT7" s="624"/>
      <c r="CU7" s="624"/>
      <c r="CV7" s="624"/>
      <c r="CW7" s="624"/>
      <c r="CX7" s="624"/>
      <c r="CY7" s="625"/>
      <c r="CZ7" s="626">
        <v>22.2</v>
      </c>
      <c r="DA7" s="626"/>
      <c r="DB7" s="626"/>
      <c r="DC7" s="626"/>
      <c r="DD7" s="632">
        <v>367192</v>
      </c>
      <c r="DE7" s="624"/>
      <c r="DF7" s="624"/>
      <c r="DG7" s="624"/>
      <c r="DH7" s="624"/>
      <c r="DI7" s="624"/>
      <c r="DJ7" s="624"/>
      <c r="DK7" s="624"/>
      <c r="DL7" s="624"/>
      <c r="DM7" s="624"/>
      <c r="DN7" s="624"/>
      <c r="DO7" s="624"/>
      <c r="DP7" s="625"/>
      <c r="DQ7" s="632">
        <v>2226944</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10951</v>
      </c>
      <c r="S8" s="624"/>
      <c r="T8" s="624"/>
      <c r="U8" s="624"/>
      <c r="V8" s="624"/>
      <c r="W8" s="624"/>
      <c r="X8" s="624"/>
      <c r="Y8" s="625"/>
      <c r="Z8" s="626">
        <v>0</v>
      </c>
      <c r="AA8" s="626"/>
      <c r="AB8" s="626"/>
      <c r="AC8" s="626"/>
      <c r="AD8" s="627">
        <v>10951</v>
      </c>
      <c r="AE8" s="627"/>
      <c r="AF8" s="627"/>
      <c r="AG8" s="627"/>
      <c r="AH8" s="627"/>
      <c r="AI8" s="627"/>
      <c r="AJ8" s="627"/>
      <c r="AK8" s="627"/>
      <c r="AL8" s="628">
        <v>0.1</v>
      </c>
      <c r="AM8" s="629"/>
      <c r="AN8" s="629"/>
      <c r="AO8" s="630"/>
      <c r="AP8" s="620" t="s">
        <v>217</v>
      </c>
      <c r="AQ8" s="621"/>
      <c r="AR8" s="621"/>
      <c r="AS8" s="621"/>
      <c r="AT8" s="621"/>
      <c r="AU8" s="621"/>
      <c r="AV8" s="621"/>
      <c r="AW8" s="621"/>
      <c r="AX8" s="621"/>
      <c r="AY8" s="621"/>
      <c r="AZ8" s="621"/>
      <c r="BA8" s="621"/>
      <c r="BB8" s="621"/>
      <c r="BC8" s="621"/>
      <c r="BD8" s="621"/>
      <c r="BE8" s="621"/>
      <c r="BF8" s="622"/>
      <c r="BG8" s="623">
        <v>49731</v>
      </c>
      <c r="BH8" s="624"/>
      <c r="BI8" s="624"/>
      <c r="BJ8" s="624"/>
      <c r="BK8" s="624"/>
      <c r="BL8" s="624"/>
      <c r="BM8" s="624"/>
      <c r="BN8" s="625"/>
      <c r="BO8" s="626">
        <v>1.8</v>
      </c>
      <c r="BP8" s="626"/>
      <c r="BQ8" s="626"/>
      <c r="BR8" s="626"/>
      <c r="BS8" s="632" t="s">
        <v>109</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6296729</v>
      </c>
      <c r="CS8" s="624"/>
      <c r="CT8" s="624"/>
      <c r="CU8" s="624"/>
      <c r="CV8" s="624"/>
      <c r="CW8" s="624"/>
      <c r="CX8" s="624"/>
      <c r="CY8" s="625"/>
      <c r="CZ8" s="626">
        <v>22.3</v>
      </c>
      <c r="DA8" s="626"/>
      <c r="DB8" s="626"/>
      <c r="DC8" s="626"/>
      <c r="DD8" s="632">
        <v>27887</v>
      </c>
      <c r="DE8" s="624"/>
      <c r="DF8" s="624"/>
      <c r="DG8" s="624"/>
      <c r="DH8" s="624"/>
      <c r="DI8" s="624"/>
      <c r="DJ8" s="624"/>
      <c r="DK8" s="624"/>
      <c r="DL8" s="624"/>
      <c r="DM8" s="624"/>
      <c r="DN8" s="624"/>
      <c r="DO8" s="624"/>
      <c r="DP8" s="625"/>
      <c r="DQ8" s="632">
        <v>3091089</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9126</v>
      </c>
      <c r="S9" s="624"/>
      <c r="T9" s="624"/>
      <c r="U9" s="624"/>
      <c r="V9" s="624"/>
      <c r="W9" s="624"/>
      <c r="X9" s="624"/>
      <c r="Y9" s="625"/>
      <c r="Z9" s="626">
        <v>0</v>
      </c>
      <c r="AA9" s="626"/>
      <c r="AB9" s="626"/>
      <c r="AC9" s="626"/>
      <c r="AD9" s="627">
        <v>9126</v>
      </c>
      <c r="AE9" s="627"/>
      <c r="AF9" s="627"/>
      <c r="AG9" s="627"/>
      <c r="AH9" s="627"/>
      <c r="AI9" s="627"/>
      <c r="AJ9" s="627"/>
      <c r="AK9" s="627"/>
      <c r="AL9" s="628">
        <v>0.1</v>
      </c>
      <c r="AM9" s="629"/>
      <c r="AN9" s="629"/>
      <c r="AO9" s="630"/>
      <c r="AP9" s="620" t="s">
        <v>220</v>
      </c>
      <c r="AQ9" s="621"/>
      <c r="AR9" s="621"/>
      <c r="AS9" s="621"/>
      <c r="AT9" s="621"/>
      <c r="AU9" s="621"/>
      <c r="AV9" s="621"/>
      <c r="AW9" s="621"/>
      <c r="AX9" s="621"/>
      <c r="AY9" s="621"/>
      <c r="AZ9" s="621"/>
      <c r="BA9" s="621"/>
      <c r="BB9" s="621"/>
      <c r="BC9" s="621"/>
      <c r="BD9" s="621"/>
      <c r="BE9" s="621"/>
      <c r="BF9" s="622"/>
      <c r="BG9" s="623">
        <v>900853</v>
      </c>
      <c r="BH9" s="624"/>
      <c r="BI9" s="624"/>
      <c r="BJ9" s="624"/>
      <c r="BK9" s="624"/>
      <c r="BL9" s="624"/>
      <c r="BM9" s="624"/>
      <c r="BN9" s="625"/>
      <c r="BO9" s="626">
        <v>32.9</v>
      </c>
      <c r="BP9" s="626"/>
      <c r="BQ9" s="626"/>
      <c r="BR9" s="626"/>
      <c r="BS9" s="632" t="s">
        <v>109</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2653884</v>
      </c>
      <c r="CS9" s="624"/>
      <c r="CT9" s="624"/>
      <c r="CU9" s="624"/>
      <c r="CV9" s="624"/>
      <c r="CW9" s="624"/>
      <c r="CX9" s="624"/>
      <c r="CY9" s="625"/>
      <c r="CZ9" s="626">
        <v>9.4</v>
      </c>
      <c r="DA9" s="626"/>
      <c r="DB9" s="626"/>
      <c r="DC9" s="626"/>
      <c r="DD9" s="632">
        <v>70905</v>
      </c>
      <c r="DE9" s="624"/>
      <c r="DF9" s="624"/>
      <c r="DG9" s="624"/>
      <c r="DH9" s="624"/>
      <c r="DI9" s="624"/>
      <c r="DJ9" s="624"/>
      <c r="DK9" s="624"/>
      <c r="DL9" s="624"/>
      <c r="DM9" s="624"/>
      <c r="DN9" s="624"/>
      <c r="DO9" s="624"/>
      <c r="DP9" s="625"/>
      <c r="DQ9" s="632">
        <v>2364619</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616883</v>
      </c>
      <c r="S10" s="624"/>
      <c r="T10" s="624"/>
      <c r="U10" s="624"/>
      <c r="V10" s="624"/>
      <c r="W10" s="624"/>
      <c r="X10" s="624"/>
      <c r="Y10" s="625"/>
      <c r="Z10" s="626">
        <v>2.1</v>
      </c>
      <c r="AA10" s="626"/>
      <c r="AB10" s="626"/>
      <c r="AC10" s="626"/>
      <c r="AD10" s="627">
        <v>616883</v>
      </c>
      <c r="AE10" s="627"/>
      <c r="AF10" s="627"/>
      <c r="AG10" s="627"/>
      <c r="AH10" s="627"/>
      <c r="AI10" s="627"/>
      <c r="AJ10" s="627"/>
      <c r="AK10" s="627"/>
      <c r="AL10" s="628">
        <v>4.5999999999999996</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55322</v>
      </c>
      <c r="BH10" s="624"/>
      <c r="BI10" s="624"/>
      <c r="BJ10" s="624"/>
      <c r="BK10" s="624"/>
      <c r="BL10" s="624"/>
      <c r="BM10" s="624"/>
      <c r="BN10" s="625"/>
      <c r="BO10" s="626">
        <v>2</v>
      </c>
      <c r="BP10" s="626"/>
      <c r="BQ10" s="626"/>
      <c r="BR10" s="626"/>
      <c r="BS10" s="632" t="s">
        <v>109</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15641</v>
      </c>
      <c r="CS10" s="624"/>
      <c r="CT10" s="624"/>
      <c r="CU10" s="624"/>
      <c r="CV10" s="624"/>
      <c r="CW10" s="624"/>
      <c r="CX10" s="624"/>
      <c r="CY10" s="625"/>
      <c r="CZ10" s="626">
        <v>0.1</v>
      </c>
      <c r="DA10" s="626"/>
      <c r="DB10" s="626"/>
      <c r="DC10" s="626"/>
      <c r="DD10" s="632" t="s">
        <v>109</v>
      </c>
      <c r="DE10" s="624"/>
      <c r="DF10" s="624"/>
      <c r="DG10" s="624"/>
      <c r="DH10" s="624"/>
      <c r="DI10" s="624"/>
      <c r="DJ10" s="624"/>
      <c r="DK10" s="624"/>
      <c r="DL10" s="624"/>
      <c r="DM10" s="624"/>
      <c r="DN10" s="624"/>
      <c r="DO10" s="624"/>
      <c r="DP10" s="625"/>
      <c r="DQ10" s="632">
        <v>10635</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106215</v>
      </c>
      <c r="BH11" s="624"/>
      <c r="BI11" s="624"/>
      <c r="BJ11" s="624"/>
      <c r="BK11" s="624"/>
      <c r="BL11" s="624"/>
      <c r="BM11" s="624"/>
      <c r="BN11" s="625"/>
      <c r="BO11" s="626">
        <v>3.9</v>
      </c>
      <c r="BP11" s="626"/>
      <c r="BQ11" s="626"/>
      <c r="BR11" s="626"/>
      <c r="BS11" s="632">
        <v>17621</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1898258</v>
      </c>
      <c r="CS11" s="624"/>
      <c r="CT11" s="624"/>
      <c r="CU11" s="624"/>
      <c r="CV11" s="624"/>
      <c r="CW11" s="624"/>
      <c r="CX11" s="624"/>
      <c r="CY11" s="625"/>
      <c r="CZ11" s="626">
        <v>6.7</v>
      </c>
      <c r="DA11" s="626"/>
      <c r="DB11" s="626"/>
      <c r="DC11" s="626"/>
      <c r="DD11" s="632">
        <v>765728</v>
      </c>
      <c r="DE11" s="624"/>
      <c r="DF11" s="624"/>
      <c r="DG11" s="624"/>
      <c r="DH11" s="624"/>
      <c r="DI11" s="624"/>
      <c r="DJ11" s="624"/>
      <c r="DK11" s="624"/>
      <c r="DL11" s="624"/>
      <c r="DM11" s="624"/>
      <c r="DN11" s="624"/>
      <c r="DO11" s="624"/>
      <c r="DP11" s="625"/>
      <c r="DQ11" s="632">
        <v>881654</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1227312</v>
      </c>
      <c r="BH12" s="624"/>
      <c r="BI12" s="624"/>
      <c r="BJ12" s="624"/>
      <c r="BK12" s="624"/>
      <c r="BL12" s="624"/>
      <c r="BM12" s="624"/>
      <c r="BN12" s="625"/>
      <c r="BO12" s="626">
        <v>44.8</v>
      </c>
      <c r="BP12" s="626"/>
      <c r="BQ12" s="626"/>
      <c r="BR12" s="626"/>
      <c r="BS12" s="632" t="s">
        <v>109</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759505</v>
      </c>
      <c r="CS12" s="624"/>
      <c r="CT12" s="624"/>
      <c r="CU12" s="624"/>
      <c r="CV12" s="624"/>
      <c r="CW12" s="624"/>
      <c r="CX12" s="624"/>
      <c r="CY12" s="625"/>
      <c r="CZ12" s="626">
        <v>2.7</v>
      </c>
      <c r="DA12" s="626"/>
      <c r="DB12" s="626"/>
      <c r="DC12" s="626"/>
      <c r="DD12" s="632">
        <v>69913</v>
      </c>
      <c r="DE12" s="624"/>
      <c r="DF12" s="624"/>
      <c r="DG12" s="624"/>
      <c r="DH12" s="624"/>
      <c r="DI12" s="624"/>
      <c r="DJ12" s="624"/>
      <c r="DK12" s="624"/>
      <c r="DL12" s="624"/>
      <c r="DM12" s="624"/>
      <c r="DN12" s="624"/>
      <c r="DO12" s="624"/>
      <c r="DP12" s="625"/>
      <c r="DQ12" s="632">
        <v>379009</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24393</v>
      </c>
      <c r="S13" s="624"/>
      <c r="T13" s="624"/>
      <c r="U13" s="624"/>
      <c r="V13" s="624"/>
      <c r="W13" s="624"/>
      <c r="X13" s="624"/>
      <c r="Y13" s="625"/>
      <c r="Z13" s="626">
        <v>0.1</v>
      </c>
      <c r="AA13" s="626"/>
      <c r="AB13" s="626"/>
      <c r="AC13" s="626"/>
      <c r="AD13" s="627">
        <v>24393</v>
      </c>
      <c r="AE13" s="627"/>
      <c r="AF13" s="627"/>
      <c r="AG13" s="627"/>
      <c r="AH13" s="627"/>
      <c r="AI13" s="627"/>
      <c r="AJ13" s="627"/>
      <c r="AK13" s="627"/>
      <c r="AL13" s="628">
        <v>0.2</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1220368</v>
      </c>
      <c r="BH13" s="624"/>
      <c r="BI13" s="624"/>
      <c r="BJ13" s="624"/>
      <c r="BK13" s="624"/>
      <c r="BL13" s="624"/>
      <c r="BM13" s="624"/>
      <c r="BN13" s="625"/>
      <c r="BO13" s="626">
        <v>44.6</v>
      </c>
      <c r="BP13" s="626"/>
      <c r="BQ13" s="626"/>
      <c r="BR13" s="626"/>
      <c r="BS13" s="632" t="s">
        <v>109</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1757300</v>
      </c>
      <c r="CS13" s="624"/>
      <c r="CT13" s="624"/>
      <c r="CU13" s="624"/>
      <c r="CV13" s="624"/>
      <c r="CW13" s="624"/>
      <c r="CX13" s="624"/>
      <c r="CY13" s="625"/>
      <c r="CZ13" s="626">
        <v>6.2</v>
      </c>
      <c r="DA13" s="626"/>
      <c r="DB13" s="626"/>
      <c r="DC13" s="626"/>
      <c r="DD13" s="632">
        <v>1451292</v>
      </c>
      <c r="DE13" s="624"/>
      <c r="DF13" s="624"/>
      <c r="DG13" s="624"/>
      <c r="DH13" s="624"/>
      <c r="DI13" s="624"/>
      <c r="DJ13" s="624"/>
      <c r="DK13" s="624"/>
      <c r="DL13" s="624"/>
      <c r="DM13" s="624"/>
      <c r="DN13" s="624"/>
      <c r="DO13" s="624"/>
      <c r="DP13" s="625"/>
      <c r="DQ13" s="632">
        <v>447339</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98523</v>
      </c>
      <c r="BH14" s="624"/>
      <c r="BI14" s="624"/>
      <c r="BJ14" s="624"/>
      <c r="BK14" s="624"/>
      <c r="BL14" s="624"/>
      <c r="BM14" s="624"/>
      <c r="BN14" s="625"/>
      <c r="BO14" s="626">
        <v>3.6</v>
      </c>
      <c r="BP14" s="626"/>
      <c r="BQ14" s="626"/>
      <c r="BR14" s="626"/>
      <c r="BS14" s="632" t="s">
        <v>109</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1025753</v>
      </c>
      <c r="CS14" s="624"/>
      <c r="CT14" s="624"/>
      <c r="CU14" s="624"/>
      <c r="CV14" s="624"/>
      <c r="CW14" s="624"/>
      <c r="CX14" s="624"/>
      <c r="CY14" s="625"/>
      <c r="CZ14" s="626">
        <v>3.6</v>
      </c>
      <c r="DA14" s="626"/>
      <c r="DB14" s="626"/>
      <c r="DC14" s="626"/>
      <c r="DD14" s="632">
        <v>322732</v>
      </c>
      <c r="DE14" s="624"/>
      <c r="DF14" s="624"/>
      <c r="DG14" s="624"/>
      <c r="DH14" s="624"/>
      <c r="DI14" s="624"/>
      <c r="DJ14" s="624"/>
      <c r="DK14" s="624"/>
      <c r="DL14" s="624"/>
      <c r="DM14" s="624"/>
      <c r="DN14" s="624"/>
      <c r="DO14" s="624"/>
      <c r="DP14" s="625"/>
      <c r="DQ14" s="632">
        <v>702652</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4570</v>
      </c>
      <c r="S15" s="624"/>
      <c r="T15" s="624"/>
      <c r="U15" s="624"/>
      <c r="V15" s="624"/>
      <c r="W15" s="624"/>
      <c r="X15" s="624"/>
      <c r="Y15" s="625"/>
      <c r="Z15" s="626">
        <v>0</v>
      </c>
      <c r="AA15" s="626"/>
      <c r="AB15" s="626"/>
      <c r="AC15" s="626"/>
      <c r="AD15" s="627">
        <v>4570</v>
      </c>
      <c r="AE15" s="627"/>
      <c r="AF15" s="627"/>
      <c r="AG15" s="627"/>
      <c r="AH15" s="627"/>
      <c r="AI15" s="627"/>
      <c r="AJ15" s="627"/>
      <c r="AK15" s="627"/>
      <c r="AL15" s="628">
        <v>0</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226165</v>
      </c>
      <c r="BH15" s="624"/>
      <c r="BI15" s="624"/>
      <c r="BJ15" s="624"/>
      <c r="BK15" s="624"/>
      <c r="BL15" s="624"/>
      <c r="BM15" s="624"/>
      <c r="BN15" s="625"/>
      <c r="BO15" s="626">
        <v>8.3000000000000007</v>
      </c>
      <c r="BP15" s="626"/>
      <c r="BQ15" s="626"/>
      <c r="BR15" s="626"/>
      <c r="BS15" s="632" t="s">
        <v>109</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3016177</v>
      </c>
      <c r="CS15" s="624"/>
      <c r="CT15" s="624"/>
      <c r="CU15" s="624"/>
      <c r="CV15" s="624"/>
      <c r="CW15" s="624"/>
      <c r="CX15" s="624"/>
      <c r="CY15" s="625"/>
      <c r="CZ15" s="626">
        <v>10.7</v>
      </c>
      <c r="DA15" s="626"/>
      <c r="DB15" s="626"/>
      <c r="DC15" s="626"/>
      <c r="DD15" s="632">
        <v>1532230</v>
      </c>
      <c r="DE15" s="624"/>
      <c r="DF15" s="624"/>
      <c r="DG15" s="624"/>
      <c r="DH15" s="624"/>
      <c r="DI15" s="624"/>
      <c r="DJ15" s="624"/>
      <c r="DK15" s="624"/>
      <c r="DL15" s="624"/>
      <c r="DM15" s="624"/>
      <c r="DN15" s="624"/>
      <c r="DO15" s="624"/>
      <c r="DP15" s="625"/>
      <c r="DQ15" s="632">
        <v>1404854</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11278763</v>
      </c>
      <c r="S16" s="624"/>
      <c r="T16" s="624"/>
      <c r="U16" s="624"/>
      <c r="V16" s="624"/>
      <c r="W16" s="624"/>
      <c r="X16" s="624"/>
      <c r="Y16" s="625"/>
      <c r="Z16" s="626">
        <v>39</v>
      </c>
      <c r="AA16" s="626"/>
      <c r="AB16" s="626"/>
      <c r="AC16" s="626"/>
      <c r="AD16" s="627">
        <v>9711978</v>
      </c>
      <c r="AE16" s="627"/>
      <c r="AF16" s="627"/>
      <c r="AG16" s="627"/>
      <c r="AH16" s="627"/>
      <c r="AI16" s="627"/>
      <c r="AJ16" s="627"/>
      <c r="AK16" s="627"/>
      <c r="AL16" s="628">
        <v>73</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409932</v>
      </c>
      <c r="CS16" s="624"/>
      <c r="CT16" s="624"/>
      <c r="CU16" s="624"/>
      <c r="CV16" s="624"/>
      <c r="CW16" s="624"/>
      <c r="CX16" s="624"/>
      <c r="CY16" s="625"/>
      <c r="CZ16" s="626">
        <v>1.5</v>
      </c>
      <c r="DA16" s="626"/>
      <c r="DB16" s="626"/>
      <c r="DC16" s="626"/>
      <c r="DD16" s="632" t="s">
        <v>109</v>
      </c>
      <c r="DE16" s="624"/>
      <c r="DF16" s="624"/>
      <c r="DG16" s="624"/>
      <c r="DH16" s="624"/>
      <c r="DI16" s="624"/>
      <c r="DJ16" s="624"/>
      <c r="DK16" s="624"/>
      <c r="DL16" s="624"/>
      <c r="DM16" s="624"/>
      <c r="DN16" s="624"/>
      <c r="DO16" s="624"/>
      <c r="DP16" s="625"/>
      <c r="DQ16" s="632">
        <v>55916</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9711978</v>
      </c>
      <c r="S17" s="624"/>
      <c r="T17" s="624"/>
      <c r="U17" s="624"/>
      <c r="V17" s="624"/>
      <c r="W17" s="624"/>
      <c r="X17" s="624"/>
      <c r="Y17" s="625"/>
      <c r="Z17" s="626">
        <v>33.6</v>
      </c>
      <c r="AA17" s="626"/>
      <c r="AB17" s="626"/>
      <c r="AC17" s="626"/>
      <c r="AD17" s="627">
        <v>9711978</v>
      </c>
      <c r="AE17" s="627"/>
      <c r="AF17" s="627"/>
      <c r="AG17" s="627"/>
      <c r="AH17" s="627"/>
      <c r="AI17" s="627"/>
      <c r="AJ17" s="627"/>
      <c r="AK17" s="627"/>
      <c r="AL17" s="628">
        <v>73</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3916665</v>
      </c>
      <c r="CS17" s="624"/>
      <c r="CT17" s="624"/>
      <c r="CU17" s="624"/>
      <c r="CV17" s="624"/>
      <c r="CW17" s="624"/>
      <c r="CX17" s="624"/>
      <c r="CY17" s="625"/>
      <c r="CZ17" s="626">
        <v>13.9</v>
      </c>
      <c r="DA17" s="626"/>
      <c r="DB17" s="626"/>
      <c r="DC17" s="626"/>
      <c r="DD17" s="632" t="s">
        <v>109</v>
      </c>
      <c r="DE17" s="624"/>
      <c r="DF17" s="624"/>
      <c r="DG17" s="624"/>
      <c r="DH17" s="624"/>
      <c r="DI17" s="624"/>
      <c r="DJ17" s="624"/>
      <c r="DK17" s="624"/>
      <c r="DL17" s="624"/>
      <c r="DM17" s="624"/>
      <c r="DN17" s="624"/>
      <c r="DO17" s="624"/>
      <c r="DP17" s="625"/>
      <c r="DQ17" s="632">
        <v>3861291</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1566785</v>
      </c>
      <c r="S18" s="624"/>
      <c r="T18" s="624"/>
      <c r="U18" s="624"/>
      <c r="V18" s="624"/>
      <c r="W18" s="624"/>
      <c r="X18" s="624"/>
      <c r="Y18" s="625"/>
      <c r="Z18" s="626">
        <v>5.4</v>
      </c>
      <c r="AA18" s="626"/>
      <c r="AB18" s="626"/>
      <c r="AC18" s="626"/>
      <c r="AD18" s="627" t="s">
        <v>109</v>
      </c>
      <c r="AE18" s="627"/>
      <c r="AF18" s="627"/>
      <c r="AG18" s="627"/>
      <c r="AH18" s="627"/>
      <c r="AI18" s="627"/>
      <c r="AJ18" s="627"/>
      <c r="AK18" s="627"/>
      <c r="AL18" s="628" t="s">
        <v>109</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v>15306</v>
      </c>
      <c r="CS18" s="624"/>
      <c r="CT18" s="624"/>
      <c r="CU18" s="624"/>
      <c r="CV18" s="624"/>
      <c r="CW18" s="624"/>
      <c r="CX18" s="624"/>
      <c r="CY18" s="625"/>
      <c r="CZ18" s="626">
        <v>0.1</v>
      </c>
      <c r="DA18" s="626"/>
      <c r="DB18" s="626"/>
      <c r="DC18" s="626"/>
      <c r="DD18" s="632" t="s">
        <v>109</v>
      </c>
      <c r="DE18" s="624"/>
      <c r="DF18" s="624"/>
      <c r="DG18" s="624"/>
      <c r="DH18" s="624"/>
      <c r="DI18" s="624"/>
      <c r="DJ18" s="624"/>
      <c r="DK18" s="624"/>
      <c r="DL18" s="624"/>
      <c r="DM18" s="624"/>
      <c r="DN18" s="624"/>
      <c r="DO18" s="624"/>
      <c r="DP18" s="625"/>
      <c r="DQ18" s="632">
        <v>15306</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v>72506</v>
      </c>
      <c r="BH19" s="624"/>
      <c r="BI19" s="624"/>
      <c r="BJ19" s="624"/>
      <c r="BK19" s="624"/>
      <c r="BL19" s="624"/>
      <c r="BM19" s="624"/>
      <c r="BN19" s="625"/>
      <c r="BO19" s="626">
        <v>2.6</v>
      </c>
      <c r="BP19" s="626"/>
      <c r="BQ19" s="626"/>
      <c r="BR19" s="626"/>
      <c r="BS19" s="632" t="s">
        <v>109</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14883807</v>
      </c>
      <c r="S20" s="624"/>
      <c r="T20" s="624"/>
      <c r="U20" s="624"/>
      <c r="V20" s="624"/>
      <c r="W20" s="624"/>
      <c r="X20" s="624"/>
      <c r="Y20" s="625"/>
      <c r="Z20" s="626">
        <v>51.5</v>
      </c>
      <c r="AA20" s="626"/>
      <c r="AB20" s="626"/>
      <c r="AC20" s="626"/>
      <c r="AD20" s="627">
        <v>13270712</v>
      </c>
      <c r="AE20" s="627"/>
      <c r="AF20" s="627"/>
      <c r="AG20" s="627"/>
      <c r="AH20" s="627"/>
      <c r="AI20" s="627"/>
      <c r="AJ20" s="627"/>
      <c r="AK20" s="627"/>
      <c r="AL20" s="628">
        <v>99.8</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v>72506</v>
      </c>
      <c r="BH20" s="624"/>
      <c r="BI20" s="624"/>
      <c r="BJ20" s="624"/>
      <c r="BK20" s="624"/>
      <c r="BL20" s="624"/>
      <c r="BM20" s="624"/>
      <c r="BN20" s="625"/>
      <c r="BO20" s="626">
        <v>2.6</v>
      </c>
      <c r="BP20" s="626"/>
      <c r="BQ20" s="626"/>
      <c r="BR20" s="626"/>
      <c r="BS20" s="632" t="s">
        <v>109</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28268491</v>
      </c>
      <c r="CS20" s="624"/>
      <c r="CT20" s="624"/>
      <c r="CU20" s="624"/>
      <c r="CV20" s="624"/>
      <c r="CW20" s="624"/>
      <c r="CX20" s="624"/>
      <c r="CY20" s="625"/>
      <c r="CZ20" s="626">
        <v>100</v>
      </c>
      <c r="DA20" s="626"/>
      <c r="DB20" s="626"/>
      <c r="DC20" s="626"/>
      <c r="DD20" s="632">
        <v>4607879</v>
      </c>
      <c r="DE20" s="624"/>
      <c r="DF20" s="624"/>
      <c r="DG20" s="624"/>
      <c r="DH20" s="624"/>
      <c r="DI20" s="624"/>
      <c r="DJ20" s="624"/>
      <c r="DK20" s="624"/>
      <c r="DL20" s="624"/>
      <c r="DM20" s="624"/>
      <c r="DN20" s="624"/>
      <c r="DO20" s="624"/>
      <c r="DP20" s="625"/>
      <c r="DQ20" s="632">
        <v>15658483</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4065</v>
      </c>
      <c r="S21" s="624"/>
      <c r="T21" s="624"/>
      <c r="U21" s="624"/>
      <c r="V21" s="624"/>
      <c r="W21" s="624"/>
      <c r="X21" s="624"/>
      <c r="Y21" s="625"/>
      <c r="Z21" s="626">
        <v>0</v>
      </c>
      <c r="AA21" s="626"/>
      <c r="AB21" s="626"/>
      <c r="AC21" s="626"/>
      <c r="AD21" s="627">
        <v>4065</v>
      </c>
      <c r="AE21" s="627"/>
      <c r="AF21" s="627"/>
      <c r="AG21" s="627"/>
      <c r="AH21" s="627"/>
      <c r="AI21" s="627"/>
      <c r="AJ21" s="627"/>
      <c r="AK21" s="627"/>
      <c r="AL21" s="628">
        <v>0</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v>26196</v>
      </c>
      <c r="BH21" s="624"/>
      <c r="BI21" s="624"/>
      <c r="BJ21" s="624"/>
      <c r="BK21" s="624"/>
      <c r="BL21" s="624"/>
      <c r="BM21" s="624"/>
      <c r="BN21" s="625"/>
      <c r="BO21" s="626">
        <v>1</v>
      </c>
      <c r="BP21" s="626"/>
      <c r="BQ21" s="626"/>
      <c r="BR21" s="626"/>
      <c r="BS21" s="632" t="s">
        <v>109</v>
      </c>
      <c r="BT21" s="624"/>
      <c r="BU21" s="624"/>
      <c r="BV21" s="624"/>
      <c r="BW21" s="624"/>
      <c r="BX21" s="624"/>
      <c r="BY21" s="624"/>
      <c r="BZ21" s="624"/>
      <c r="CA21" s="624"/>
      <c r="CB21" s="633"/>
      <c r="CD21" s="645"/>
      <c r="CE21" s="646"/>
      <c r="CF21" s="646"/>
      <c r="CG21" s="646"/>
      <c r="CH21" s="646"/>
      <c r="CI21" s="646"/>
      <c r="CJ21" s="646"/>
      <c r="CK21" s="646"/>
      <c r="CL21" s="646"/>
      <c r="CM21" s="646"/>
      <c r="CN21" s="646"/>
      <c r="CO21" s="646"/>
      <c r="CP21" s="646"/>
      <c r="CQ21" s="647"/>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210847</v>
      </c>
      <c r="S22" s="624"/>
      <c r="T22" s="624"/>
      <c r="U22" s="624"/>
      <c r="V22" s="624"/>
      <c r="W22" s="624"/>
      <c r="X22" s="624"/>
      <c r="Y22" s="625"/>
      <c r="Z22" s="626">
        <v>0.7</v>
      </c>
      <c r="AA22" s="626"/>
      <c r="AB22" s="626"/>
      <c r="AC22" s="626"/>
      <c r="AD22" s="627" t="s">
        <v>109</v>
      </c>
      <c r="AE22" s="627"/>
      <c r="AF22" s="627"/>
      <c r="AG22" s="627"/>
      <c r="AH22" s="627"/>
      <c r="AI22" s="627"/>
      <c r="AJ22" s="627"/>
      <c r="AK22" s="627"/>
      <c r="AL22" s="628" t="s">
        <v>109</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235618</v>
      </c>
      <c r="S23" s="624"/>
      <c r="T23" s="624"/>
      <c r="U23" s="624"/>
      <c r="V23" s="624"/>
      <c r="W23" s="624"/>
      <c r="X23" s="624"/>
      <c r="Y23" s="625"/>
      <c r="Z23" s="626">
        <v>0.8</v>
      </c>
      <c r="AA23" s="626"/>
      <c r="AB23" s="626"/>
      <c r="AC23" s="626"/>
      <c r="AD23" s="627">
        <v>2705</v>
      </c>
      <c r="AE23" s="627"/>
      <c r="AF23" s="627"/>
      <c r="AG23" s="627"/>
      <c r="AH23" s="627"/>
      <c r="AI23" s="627"/>
      <c r="AJ23" s="627"/>
      <c r="AK23" s="627"/>
      <c r="AL23" s="628">
        <v>0</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v>46310</v>
      </c>
      <c r="BH23" s="624"/>
      <c r="BI23" s="624"/>
      <c r="BJ23" s="624"/>
      <c r="BK23" s="624"/>
      <c r="BL23" s="624"/>
      <c r="BM23" s="624"/>
      <c r="BN23" s="625"/>
      <c r="BO23" s="626">
        <v>1.7</v>
      </c>
      <c r="BP23" s="626"/>
      <c r="BQ23" s="626"/>
      <c r="BR23" s="626"/>
      <c r="BS23" s="632" t="s">
        <v>109</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8" t="s">
        <v>265</v>
      </c>
      <c r="DM23" s="649"/>
      <c r="DN23" s="649"/>
      <c r="DO23" s="649"/>
      <c r="DP23" s="649"/>
      <c r="DQ23" s="649"/>
      <c r="DR23" s="649"/>
      <c r="DS23" s="649"/>
      <c r="DT23" s="649"/>
      <c r="DU23" s="649"/>
      <c r="DV23" s="650"/>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93081</v>
      </c>
      <c r="S24" s="624"/>
      <c r="T24" s="624"/>
      <c r="U24" s="624"/>
      <c r="V24" s="624"/>
      <c r="W24" s="624"/>
      <c r="X24" s="624"/>
      <c r="Y24" s="625"/>
      <c r="Z24" s="626">
        <v>0.3</v>
      </c>
      <c r="AA24" s="626"/>
      <c r="AB24" s="626"/>
      <c r="AC24" s="626"/>
      <c r="AD24" s="627" t="s">
        <v>109</v>
      </c>
      <c r="AE24" s="627"/>
      <c r="AF24" s="627"/>
      <c r="AG24" s="627"/>
      <c r="AH24" s="627"/>
      <c r="AI24" s="627"/>
      <c r="AJ24" s="627"/>
      <c r="AK24" s="627"/>
      <c r="AL24" s="628" t="s">
        <v>109</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11161405</v>
      </c>
      <c r="CS24" s="613"/>
      <c r="CT24" s="613"/>
      <c r="CU24" s="613"/>
      <c r="CV24" s="613"/>
      <c r="CW24" s="613"/>
      <c r="CX24" s="613"/>
      <c r="CY24" s="614"/>
      <c r="CZ24" s="652">
        <v>39.5</v>
      </c>
      <c r="DA24" s="653"/>
      <c r="DB24" s="653"/>
      <c r="DC24" s="654"/>
      <c r="DD24" s="651">
        <v>8238822</v>
      </c>
      <c r="DE24" s="613"/>
      <c r="DF24" s="613"/>
      <c r="DG24" s="613"/>
      <c r="DH24" s="613"/>
      <c r="DI24" s="613"/>
      <c r="DJ24" s="613"/>
      <c r="DK24" s="614"/>
      <c r="DL24" s="651">
        <v>7229371</v>
      </c>
      <c r="DM24" s="613"/>
      <c r="DN24" s="613"/>
      <c r="DO24" s="613"/>
      <c r="DP24" s="613"/>
      <c r="DQ24" s="613"/>
      <c r="DR24" s="613"/>
      <c r="DS24" s="613"/>
      <c r="DT24" s="613"/>
      <c r="DU24" s="613"/>
      <c r="DV24" s="614"/>
      <c r="DW24" s="617">
        <v>51.6</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3233951</v>
      </c>
      <c r="S25" s="624"/>
      <c r="T25" s="624"/>
      <c r="U25" s="624"/>
      <c r="V25" s="624"/>
      <c r="W25" s="624"/>
      <c r="X25" s="624"/>
      <c r="Y25" s="625"/>
      <c r="Z25" s="626">
        <v>11.2</v>
      </c>
      <c r="AA25" s="626"/>
      <c r="AB25" s="626"/>
      <c r="AC25" s="626"/>
      <c r="AD25" s="627" t="s">
        <v>109</v>
      </c>
      <c r="AE25" s="627"/>
      <c r="AF25" s="627"/>
      <c r="AG25" s="627"/>
      <c r="AH25" s="627"/>
      <c r="AI25" s="627"/>
      <c r="AJ25" s="627"/>
      <c r="AK25" s="627"/>
      <c r="AL25" s="628" t="s">
        <v>109</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3354881</v>
      </c>
      <c r="CS25" s="643"/>
      <c r="CT25" s="643"/>
      <c r="CU25" s="643"/>
      <c r="CV25" s="643"/>
      <c r="CW25" s="643"/>
      <c r="CX25" s="643"/>
      <c r="CY25" s="644"/>
      <c r="CZ25" s="657">
        <v>11.9</v>
      </c>
      <c r="DA25" s="658"/>
      <c r="DB25" s="658"/>
      <c r="DC25" s="659"/>
      <c r="DD25" s="632">
        <v>3171132</v>
      </c>
      <c r="DE25" s="643"/>
      <c r="DF25" s="643"/>
      <c r="DG25" s="643"/>
      <c r="DH25" s="643"/>
      <c r="DI25" s="643"/>
      <c r="DJ25" s="643"/>
      <c r="DK25" s="644"/>
      <c r="DL25" s="632">
        <v>2982976</v>
      </c>
      <c r="DM25" s="643"/>
      <c r="DN25" s="643"/>
      <c r="DO25" s="643"/>
      <c r="DP25" s="643"/>
      <c r="DQ25" s="643"/>
      <c r="DR25" s="643"/>
      <c r="DS25" s="643"/>
      <c r="DT25" s="643"/>
      <c r="DU25" s="643"/>
      <c r="DV25" s="644"/>
      <c r="DW25" s="628">
        <v>21.3</v>
      </c>
      <c r="DX25" s="655"/>
      <c r="DY25" s="655"/>
      <c r="DZ25" s="655"/>
      <c r="EA25" s="655"/>
      <c r="EB25" s="655"/>
      <c r="EC25" s="656"/>
    </row>
    <row r="26" spans="2:133" ht="11.25" customHeight="1">
      <c r="B26" s="660" t="s">
        <v>273</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2169968</v>
      </c>
      <c r="CS26" s="624"/>
      <c r="CT26" s="624"/>
      <c r="CU26" s="624"/>
      <c r="CV26" s="624"/>
      <c r="CW26" s="624"/>
      <c r="CX26" s="624"/>
      <c r="CY26" s="625"/>
      <c r="CZ26" s="657">
        <v>7.7</v>
      </c>
      <c r="DA26" s="658"/>
      <c r="DB26" s="658"/>
      <c r="DC26" s="659"/>
      <c r="DD26" s="632">
        <v>2070607</v>
      </c>
      <c r="DE26" s="624"/>
      <c r="DF26" s="624"/>
      <c r="DG26" s="624"/>
      <c r="DH26" s="624"/>
      <c r="DI26" s="624"/>
      <c r="DJ26" s="624"/>
      <c r="DK26" s="625"/>
      <c r="DL26" s="632" t="s">
        <v>212</v>
      </c>
      <c r="DM26" s="624"/>
      <c r="DN26" s="624"/>
      <c r="DO26" s="624"/>
      <c r="DP26" s="624"/>
      <c r="DQ26" s="624"/>
      <c r="DR26" s="624"/>
      <c r="DS26" s="624"/>
      <c r="DT26" s="624"/>
      <c r="DU26" s="624"/>
      <c r="DV26" s="625"/>
      <c r="DW26" s="628" t="s">
        <v>212</v>
      </c>
      <c r="DX26" s="655"/>
      <c r="DY26" s="655"/>
      <c r="DZ26" s="655"/>
      <c r="EA26" s="655"/>
      <c r="EB26" s="655"/>
      <c r="EC26" s="656"/>
    </row>
    <row r="27" spans="2:133" ht="11.25" customHeight="1">
      <c r="B27" s="620" t="s">
        <v>276</v>
      </c>
      <c r="C27" s="621"/>
      <c r="D27" s="621"/>
      <c r="E27" s="621"/>
      <c r="F27" s="621"/>
      <c r="G27" s="621"/>
      <c r="H27" s="621"/>
      <c r="I27" s="621"/>
      <c r="J27" s="621"/>
      <c r="K27" s="621"/>
      <c r="L27" s="621"/>
      <c r="M27" s="621"/>
      <c r="N27" s="621"/>
      <c r="O27" s="621"/>
      <c r="P27" s="621"/>
      <c r="Q27" s="622"/>
      <c r="R27" s="623">
        <v>2516658</v>
      </c>
      <c r="S27" s="624"/>
      <c r="T27" s="624"/>
      <c r="U27" s="624"/>
      <c r="V27" s="624"/>
      <c r="W27" s="624"/>
      <c r="X27" s="624"/>
      <c r="Y27" s="625"/>
      <c r="Z27" s="626">
        <v>8.6999999999999993</v>
      </c>
      <c r="AA27" s="626"/>
      <c r="AB27" s="626"/>
      <c r="AC27" s="626"/>
      <c r="AD27" s="627" t="s">
        <v>109</v>
      </c>
      <c r="AE27" s="627"/>
      <c r="AF27" s="627"/>
      <c r="AG27" s="627"/>
      <c r="AH27" s="627"/>
      <c r="AI27" s="627"/>
      <c r="AJ27" s="627"/>
      <c r="AK27" s="627"/>
      <c r="AL27" s="628" t="s">
        <v>109</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2736627</v>
      </c>
      <c r="BH27" s="624"/>
      <c r="BI27" s="624"/>
      <c r="BJ27" s="624"/>
      <c r="BK27" s="624"/>
      <c r="BL27" s="624"/>
      <c r="BM27" s="624"/>
      <c r="BN27" s="625"/>
      <c r="BO27" s="626">
        <v>100</v>
      </c>
      <c r="BP27" s="626"/>
      <c r="BQ27" s="626"/>
      <c r="BR27" s="626"/>
      <c r="BS27" s="632">
        <v>17621</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3889859</v>
      </c>
      <c r="CS27" s="643"/>
      <c r="CT27" s="643"/>
      <c r="CU27" s="643"/>
      <c r="CV27" s="643"/>
      <c r="CW27" s="643"/>
      <c r="CX27" s="643"/>
      <c r="CY27" s="644"/>
      <c r="CZ27" s="657">
        <v>13.8</v>
      </c>
      <c r="DA27" s="658"/>
      <c r="DB27" s="658"/>
      <c r="DC27" s="659"/>
      <c r="DD27" s="632">
        <v>1206399</v>
      </c>
      <c r="DE27" s="643"/>
      <c r="DF27" s="643"/>
      <c r="DG27" s="643"/>
      <c r="DH27" s="643"/>
      <c r="DI27" s="643"/>
      <c r="DJ27" s="643"/>
      <c r="DK27" s="644"/>
      <c r="DL27" s="632">
        <v>1205304</v>
      </c>
      <c r="DM27" s="643"/>
      <c r="DN27" s="643"/>
      <c r="DO27" s="643"/>
      <c r="DP27" s="643"/>
      <c r="DQ27" s="643"/>
      <c r="DR27" s="643"/>
      <c r="DS27" s="643"/>
      <c r="DT27" s="643"/>
      <c r="DU27" s="643"/>
      <c r="DV27" s="644"/>
      <c r="DW27" s="628">
        <v>8.6</v>
      </c>
      <c r="DX27" s="655"/>
      <c r="DY27" s="655"/>
      <c r="DZ27" s="655"/>
      <c r="EA27" s="655"/>
      <c r="EB27" s="655"/>
      <c r="EC27" s="656"/>
    </row>
    <row r="28" spans="2:133" ht="11.25" customHeight="1">
      <c r="B28" s="620" t="s">
        <v>279</v>
      </c>
      <c r="C28" s="621"/>
      <c r="D28" s="621"/>
      <c r="E28" s="621"/>
      <c r="F28" s="621"/>
      <c r="G28" s="621"/>
      <c r="H28" s="621"/>
      <c r="I28" s="621"/>
      <c r="J28" s="621"/>
      <c r="K28" s="621"/>
      <c r="L28" s="621"/>
      <c r="M28" s="621"/>
      <c r="N28" s="621"/>
      <c r="O28" s="621"/>
      <c r="P28" s="621"/>
      <c r="Q28" s="622"/>
      <c r="R28" s="623">
        <v>123769</v>
      </c>
      <c r="S28" s="624"/>
      <c r="T28" s="624"/>
      <c r="U28" s="624"/>
      <c r="V28" s="624"/>
      <c r="W28" s="624"/>
      <c r="X28" s="624"/>
      <c r="Y28" s="625"/>
      <c r="Z28" s="626">
        <v>0.4</v>
      </c>
      <c r="AA28" s="626"/>
      <c r="AB28" s="626"/>
      <c r="AC28" s="626"/>
      <c r="AD28" s="627">
        <v>10942</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3916665</v>
      </c>
      <c r="CS28" s="624"/>
      <c r="CT28" s="624"/>
      <c r="CU28" s="624"/>
      <c r="CV28" s="624"/>
      <c r="CW28" s="624"/>
      <c r="CX28" s="624"/>
      <c r="CY28" s="625"/>
      <c r="CZ28" s="657">
        <v>13.9</v>
      </c>
      <c r="DA28" s="658"/>
      <c r="DB28" s="658"/>
      <c r="DC28" s="659"/>
      <c r="DD28" s="632">
        <v>3861291</v>
      </c>
      <c r="DE28" s="624"/>
      <c r="DF28" s="624"/>
      <c r="DG28" s="624"/>
      <c r="DH28" s="624"/>
      <c r="DI28" s="624"/>
      <c r="DJ28" s="624"/>
      <c r="DK28" s="625"/>
      <c r="DL28" s="632">
        <v>3041091</v>
      </c>
      <c r="DM28" s="624"/>
      <c r="DN28" s="624"/>
      <c r="DO28" s="624"/>
      <c r="DP28" s="624"/>
      <c r="DQ28" s="624"/>
      <c r="DR28" s="624"/>
      <c r="DS28" s="624"/>
      <c r="DT28" s="624"/>
      <c r="DU28" s="624"/>
      <c r="DV28" s="625"/>
      <c r="DW28" s="628">
        <v>21.7</v>
      </c>
      <c r="DX28" s="655"/>
      <c r="DY28" s="655"/>
      <c r="DZ28" s="655"/>
      <c r="EA28" s="655"/>
      <c r="EB28" s="655"/>
      <c r="EC28" s="656"/>
    </row>
    <row r="29" spans="2:133" ht="11.25" customHeight="1">
      <c r="B29" s="620" t="s">
        <v>281</v>
      </c>
      <c r="C29" s="621"/>
      <c r="D29" s="621"/>
      <c r="E29" s="621"/>
      <c r="F29" s="621"/>
      <c r="G29" s="621"/>
      <c r="H29" s="621"/>
      <c r="I29" s="621"/>
      <c r="J29" s="621"/>
      <c r="K29" s="621"/>
      <c r="L29" s="621"/>
      <c r="M29" s="621"/>
      <c r="N29" s="621"/>
      <c r="O29" s="621"/>
      <c r="P29" s="621"/>
      <c r="Q29" s="622"/>
      <c r="R29" s="623">
        <v>2603393</v>
      </c>
      <c r="S29" s="624"/>
      <c r="T29" s="624"/>
      <c r="U29" s="624"/>
      <c r="V29" s="624"/>
      <c r="W29" s="624"/>
      <c r="X29" s="624"/>
      <c r="Y29" s="625"/>
      <c r="Z29" s="626">
        <v>9</v>
      </c>
      <c r="AA29" s="626"/>
      <c r="AB29" s="626"/>
      <c r="AC29" s="626"/>
      <c r="AD29" s="627" t="s">
        <v>109</v>
      </c>
      <c r="AE29" s="627"/>
      <c r="AF29" s="627"/>
      <c r="AG29" s="627"/>
      <c r="AH29" s="627"/>
      <c r="AI29" s="627"/>
      <c r="AJ29" s="627"/>
      <c r="AK29" s="627"/>
      <c r="AL29" s="628" t="s">
        <v>109</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3916025</v>
      </c>
      <c r="CS29" s="643"/>
      <c r="CT29" s="643"/>
      <c r="CU29" s="643"/>
      <c r="CV29" s="643"/>
      <c r="CW29" s="643"/>
      <c r="CX29" s="643"/>
      <c r="CY29" s="644"/>
      <c r="CZ29" s="657">
        <v>13.9</v>
      </c>
      <c r="DA29" s="658"/>
      <c r="DB29" s="658"/>
      <c r="DC29" s="659"/>
      <c r="DD29" s="632">
        <v>3860651</v>
      </c>
      <c r="DE29" s="643"/>
      <c r="DF29" s="643"/>
      <c r="DG29" s="643"/>
      <c r="DH29" s="643"/>
      <c r="DI29" s="643"/>
      <c r="DJ29" s="643"/>
      <c r="DK29" s="644"/>
      <c r="DL29" s="632">
        <v>3040451</v>
      </c>
      <c r="DM29" s="643"/>
      <c r="DN29" s="643"/>
      <c r="DO29" s="643"/>
      <c r="DP29" s="643"/>
      <c r="DQ29" s="643"/>
      <c r="DR29" s="643"/>
      <c r="DS29" s="643"/>
      <c r="DT29" s="643"/>
      <c r="DU29" s="643"/>
      <c r="DV29" s="644"/>
      <c r="DW29" s="628">
        <v>21.7</v>
      </c>
      <c r="DX29" s="655"/>
      <c r="DY29" s="655"/>
      <c r="DZ29" s="655"/>
      <c r="EA29" s="655"/>
      <c r="EB29" s="655"/>
      <c r="EC29" s="656"/>
    </row>
    <row r="30" spans="2:133" ht="11.25" customHeight="1">
      <c r="B30" s="620" t="s">
        <v>286</v>
      </c>
      <c r="C30" s="621"/>
      <c r="D30" s="621"/>
      <c r="E30" s="621"/>
      <c r="F30" s="621"/>
      <c r="G30" s="621"/>
      <c r="H30" s="621"/>
      <c r="I30" s="621"/>
      <c r="J30" s="621"/>
      <c r="K30" s="621"/>
      <c r="L30" s="621"/>
      <c r="M30" s="621"/>
      <c r="N30" s="621"/>
      <c r="O30" s="621"/>
      <c r="P30" s="621"/>
      <c r="Q30" s="622"/>
      <c r="R30" s="623">
        <v>1076269</v>
      </c>
      <c r="S30" s="624"/>
      <c r="T30" s="624"/>
      <c r="U30" s="624"/>
      <c r="V30" s="624"/>
      <c r="W30" s="624"/>
      <c r="X30" s="624"/>
      <c r="Y30" s="625"/>
      <c r="Z30" s="626">
        <v>3.7</v>
      </c>
      <c r="AA30" s="626"/>
      <c r="AB30" s="626"/>
      <c r="AC30" s="626"/>
      <c r="AD30" s="627" t="s">
        <v>109</v>
      </c>
      <c r="AE30" s="627"/>
      <c r="AF30" s="627"/>
      <c r="AG30" s="627"/>
      <c r="AH30" s="627"/>
      <c r="AI30" s="627"/>
      <c r="AJ30" s="627"/>
      <c r="AK30" s="627"/>
      <c r="AL30" s="628" t="s">
        <v>109</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98.8</v>
      </c>
      <c r="BH30" s="682"/>
      <c r="BI30" s="682"/>
      <c r="BJ30" s="682"/>
      <c r="BK30" s="682"/>
      <c r="BL30" s="682"/>
      <c r="BM30" s="618">
        <v>96.7</v>
      </c>
      <c r="BN30" s="682"/>
      <c r="BO30" s="682"/>
      <c r="BP30" s="682"/>
      <c r="BQ30" s="683"/>
      <c r="BR30" s="681">
        <v>98.4</v>
      </c>
      <c r="BS30" s="682"/>
      <c r="BT30" s="682"/>
      <c r="BU30" s="682"/>
      <c r="BV30" s="682"/>
      <c r="BW30" s="682"/>
      <c r="BX30" s="618">
        <v>96.1</v>
      </c>
      <c r="BY30" s="682"/>
      <c r="BZ30" s="682"/>
      <c r="CA30" s="682"/>
      <c r="CB30" s="683"/>
      <c r="CD30" s="686"/>
      <c r="CE30" s="687"/>
      <c r="CF30" s="637" t="s">
        <v>289</v>
      </c>
      <c r="CG30" s="638"/>
      <c r="CH30" s="638"/>
      <c r="CI30" s="638"/>
      <c r="CJ30" s="638"/>
      <c r="CK30" s="638"/>
      <c r="CL30" s="638"/>
      <c r="CM30" s="638"/>
      <c r="CN30" s="638"/>
      <c r="CO30" s="638"/>
      <c r="CP30" s="638"/>
      <c r="CQ30" s="639"/>
      <c r="CR30" s="623">
        <v>3614822</v>
      </c>
      <c r="CS30" s="624"/>
      <c r="CT30" s="624"/>
      <c r="CU30" s="624"/>
      <c r="CV30" s="624"/>
      <c r="CW30" s="624"/>
      <c r="CX30" s="624"/>
      <c r="CY30" s="625"/>
      <c r="CZ30" s="657">
        <v>12.8</v>
      </c>
      <c r="DA30" s="658"/>
      <c r="DB30" s="658"/>
      <c r="DC30" s="659"/>
      <c r="DD30" s="632">
        <v>3570271</v>
      </c>
      <c r="DE30" s="624"/>
      <c r="DF30" s="624"/>
      <c r="DG30" s="624"/>
      <c r="DH30" s="624"/>
      <c r="DI30" s="624"/>
      <c r="DJ30" s="624"/>
      <c r="DK30" s="625"/>
      <c r="DL30" s="632">
        <v>2750071</v>
      </c>
      <c r="DM30" s="624"/>
      <c r="DN30" s="624"/>
      <c r="DO30" s="624"/>
      <c r="DP30" s="624"/>
      <c r="DQ30" s="624"/>
      <c r="DR30" s="624"/>
      <c r="DS30" s="624"/>
      <c r="DT30" s="624"/>
      <c r="DU30" s="624"/>
      <c r="DV30" s="625"/>
      <c r="DW30" s="628">
        <v>19.600000000000001</v>
      </c>
      <c r="DX30" s="655"/>
      <c r="DY30" s="655"/>
      <c r="DZ30" s="655"/>
      <c r="EA30" s="655"/>
      <c r="EB30" s="655"/>
      <c r="EC30" s="656"/>
    </row>
    <row r="31" spans="2:133" ht="11.25" customHeight="1">
      <c r="B31" s="620" t="s">
        <v>290</v>
      </c>
      <c r="C31" s="621"/>
      <c r="D31" s="621"/>
      <c r="E31" s="621"/>
      <c r="F31" s="621"/>
      <c r="G31" s="621"/>
      <c r="H31" s="621"/>
      <c r="I31" s="621"/>
      <c r="J31" s="621"/>
      <c r="K31" s="621"/>
      <c r="L31" s="621"/>
      <c r="M31" s="621"/>
      <c r="N31" s="621"/>
      <c r="O31" s="621"/>
      <c r="P31" s="621"/>
      <c r="Q31" s="622"/>
      <c r="R31" s="623">
        <v>286248</v>
      </c>
      <c r="S31" s="624"/>
      <c r="T31" s="624"/>
      <c r="U31" s="624"/>
      <c r="V31" s="624"/>
      <c r="W31" s="624"/>
      <c r="X31" s="624"/>
      <c r="Y31" s="625"/>
      <c r="Z31" s="626">
        <v>1</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99.4</v>
      </c>
      <c r="BH31" s="643"/>
      <c r="BI31" s="643"/>
      <c r="BJ31" s="643"/>
      <c r="BK31" s="643"/>
      <c r="BL31" s="643"/>
      <c r="BM31" s="629">
        <v>98.6</v>
      </c>
      <c r="BN31" s="679"/>
      <c r="BO31" s="679"/>
      <c r="BP31" s="679"/>
      <c r="BQ31" s="680"/>
      <c r="BR31" s="678">
        <v>99.4</v>
      </c>
      <c r="BS31" s="643"/>
      <c r="BT31" s="643"/>
      <c r="BU31" s="643"/>
      <c r="BV31" s="643"/>
      <c r="BW31" s="643"/>
      <c r="BX31" s="629">
        <v>98.5</v>
      </c>
      <c r="BY31" s="679"/>
      <c r="BZ31" s="679"/>
      <c r="CA31" s="679"/>
      <c r="CB31" s="680"/>
      <c r="CD31" s="686"/>
      <c r="CE31" s="687"/>
      <c r="CF31" s="637" t="s">
        <v>293</v>
      </c>
      <c r="CG31" s="638"/>
      <c r="CH31" s="638"/>
      <c r="CI31" s="638"/>
      <c r="CJ31" s="638"/>
      <c r="CK31" s="638"/>
      <c r="CL31" s="638"/>
      <c r="CM31" s="638"/>
      <c r="CN31" s="638"/>
      <c r="CO31" s="638"/>
      <c r="CP31" s="638"/>
      <c r="CQ31" s="639"/>
      <c r="CR31" s="623">
        <v>301203</v>
      </c>
      <c r="CS31" s="643"/>
      <c r="CT31" s="643"/>
      <c r="CU31" s="643"/>
      <c r="CV31" s="643"/>
      <c r="CW31" s="643"/>
      <c r="CX31" s="643"/>
      <c r="CY31" s="644"/>
      <c r="CZ31" s="657">
        <v>1.1000000000000001</v>
      </c>
      <c r="DA31" s="658"/>
      <c r="DB31" s="658"/>
      <c r="DC31" s="659"/>
      <c r="DD31" s="632">
        <v>290380</v>
      </c>
      <c r="DE31" s="643"/>
      <c r="DF31" s="643"/>
      <c r="DG31" s="643"/>
      <c r="DH31" s="643"/>
      <c r="DI31" s="643"/>
      <c r="DJ31" s="643"/>
      <c r="DK31" s="644"/>
      <c r="DL31" s="632">
        <v>290380</v>
      </c>
      <c r="DM31" s="643"/>
      <c r="DN31" s="643"/>
      <c r="DO31" s="643"/>
      <c r="DP31" s="643"/>
      <c r="DQ31" s="643"/>
      <c r="DR31" s="643"/>
      <c r="DS31" s="643"/>
      <c r="DT31" s="643"/>
      <c r="DU31" s="643"/>
      <c r="DV31" s="644"/>
      <c r="DW31" s="628">
        <v>2.1</v>
      </c>
      <c r="DX31" s="655"/>
      <c r="DY31" s="655"/>
      <c r="DZ31" s="655"/>
      <c r="EA31" s="655"/>
      <c r="EB31" s="655"/>
      <c r="EC31" s="656"/>
    </row>
    <row r="32" spans="2:133" ht="11.25" customHeight="1">
      <c r="B32" s="620" t="s">
        <v>294</v>
      </c>
      <c r="C32" s="621"/>
      <c r="D32" s="621"/>
      <c r="E32" s="621"/>
      <c r="F32" s="621"/>
      <c r="G32" s="621"/>
      <c r="H32" s="621"/>
      <c r="I32" s="621"/>
      <c r="J32" s="621"/>
      <c r="K32" s="621"/>
      <c r="L32" s="621"/>
      <c r="M32" s="621"/>
      <c r="N32" s="621"/>
      <c r="O32" s="621"/>
      <c r="P32" s="621"/>
      <c r="Q32" s="622"/>
      <c r="R32" s="623">
        <v>323298</v>
      </c>
      <c r="S32" s="624"/>
      <c r="T32" s="624"/>
      <c r="U32" s="624"/>
      <c r="V32" s="624"/>
      <c r="W32" s="624"/>
      <c r="X32" s="624"/>
      <c r="Y32" s="625"/>
      <c r="Z32" s="626">
        <v>1.1000000000000001</v>
      </c>
      <c r="AA32" s="626"/>
      <c r="AB32" s="626"/>
      <c r="AC32" s="626"/>
      <c r="AD32" s="627">
        <v>12125</v>
      </c>
      <c r="AE32" s="627"/>
      <c r="AF32" s="627"/>
      <c r="AG32" s="627"/>
      <c r="AH32" s="627"/>
      <c r="AI32" s="627"/>
      <c r="AJ32" s="627"/>
      <c r="AK32" s="627"/>
      <c r="AL32" s="628">
        <v>0.1</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98.2</v>
      </c>
      <c r="BH32" s="691"/>
      <c r="BI32" s="691"/>
      <c r="BJ32" s="691"/>
      <c r="BK32" s="691"/>
      <c r="BL32" s="691"/>
      <c r="BM32" s="692">
        <v>94.7</v>
      </c>
      <c r="BN32" s="691"/>
      <c r="BO32" s="691"/>
      <c r="BP32" s="691"/>
      <c r="BQ32" s="693"/>
      <c r="BR32" s="690">
        <v>97.3</v>
      </c>
      <c r="BS32" s="691"/>
      <c r="BT32" s="691"/>
      <c r="BU32" s="691"/>
      <c r="BV32" s="691"/>
      <c r="BW32" s="691"/>
      <c r="BX32" s="692">
        <v>93.5</v>
      </c>
      <c r="BY32" s="691"/>
      <c r="BZ32" s="691"/>
      <c r="CA32" s="691"/>
      <c r="CB32" s="693"/>
      <c r="CD32" s="688"/>
      <c r="CE32" s="689"/>
      <c r="CF32" s="637" t="s">
        <v>296</v>
      </c>
      <c r="CG32" s="638"/>
      <c r="CH32" s="638"/>
      <c r="CI32" s="638"/>
      <c r="CJ32" s="638"/>
      <c r="CK32" s="638"/>
      <c r="CL32" s="638"/>
      <c r="CM32" s="638"/>
      <c r="CN32" s="638"/>
      <c r="CO32" s="638"/>
      <c r="CP32" s="638"/>
      <c r="CQ32" s="639"/>
      <c r="CR32" s="623">
        <v>640</v>
      </c>
      <c r="CS32" s="624"/>
      <c r="CT32" s="624"/>
      <c r="CU32" s="624"/>
      <c r="CV32" s="624"/>
      <c r="CW32" s="624"/>
      <c r="CX32" s="624"/>
      <c r="CY32" s="625"/>
      <c r="CZ32" s="657">
        <v>0</v>
      </c>
      <c r="DA32" s="658"/>
      <c r="DB32" s="658"/>
      <c r="DC32" s="659"/>
      <c r="DD32" s="632">
        <v>640</v>
      </c>
      <c r="DE32" s="624"/>
      <c r="DF32" s="624"/>
      <c r="DG32" s="624"/>
      <c r="DH32" s="624"/>
      <c r="DI32" s="624"/>
      <c r="DJ32" s="624"/>
      <c r="DK32" s="625"/>
      <c r="DL32" s="632">
        <v>640</v>
      </c>
      <c r="DM32" s="624"/>
      <c r="DN32" s="624"/>
      <c r="DO32" s="624"/>
      <c r="DP32" s="624"/>
      <c r="DQ32" s="624"/>
      <c r="DR32" s="624"/>
      <c r="DS32" s="624"/>
      <c r="DT32" s="624"/>
      <c r="DU32" s="624"/>
      <c r="DV32" s="625"/>
      <c r="DW32" s="628">
        <v>0</v>
      </c>
      <c r="DX32" s="655"/>
      <c r="DY32" s="655"/>
      <c r="DZ32" s="655"/>
      <c r="EA32" s="655"/>
      <c r="EB32" s="655"/>
      <c r="EC32" s="656"/>
    </row>
    <row r="33" spans="2:133" ht="11.25" customHeight="1">
      <c r="B33" s="620" t="s">
        <v>297</v>
      </c>
      <c r="C33" s="621"/>
      <c r="D33" s="621"/>
      <c r="E33" s="621"/>
      <c r="F33" s="621"/>
      <c r="G33" s="621"/>
      <c r="H33" s="621"/>
      <c r="I33" s="621"/>
      <c r="J33" s="621"/>
      <c r="K33" s="621"/>
      <c r="L33" s="621"/>
      <c r="M33" s="621"/>
      <c r="N33" s="621"/>
      <c r="O33" s="621"/>
      <c r="P33" s="621"/>
      <c r="Q33" s="622"/>
      <c r="R33" s="623">
        <v>3308700</v>
      </c>
      <c r="S33" s="624"/>
      <c r="T33" s="624"/>
      <c r="U33" s="624"/>
      <c r="V33" s="624"/>
      <c r="W33" s="624"/>
      <c r="X33" s="624"/>
      <c r="Y33" s="625"/>
      <c r="Z33" s="626">
        <v>11.4</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12089275</v>
      </c>
      <c r="CS33" s="643"/>
      <c r="CT33" s="643"/>
      <c r="CU33" s="643"/>
      <c r="CV33" s="643"/>
      <c r="CW33" s="643"/>
      <c r="CX33" s="643"/>
      <c r="CY33" s="644"/>
      <c r="CZ33" s="657">
        <v>42.8</v>
      </c>
      <c r="DA33" s="658"/>
      <c r="DB33" s="658"/>
      <c r="DC33" s="659"/>
      <c r="DD33" s="632">
        <v>6821363</v>
      </c>
      <c r="DE33" s="643"/>
      <c r="DF33" s="643"/>
      <c r="DG33" s="643"/>
      <c r="DH33" s="643"/>
      <c r="DI33" s="643"/>
      <c r="DJ33" s="643"/>
      <c r="DK33" s="644"/>
      <c r="DL33" s="632">
        <v>4941060</v>
      </c>
      <c r="DM33" s="643"/>
      <c r="DN33" s="643"/>
      <c r="DO33" s="643"/>
      <c r="DP33" s="643"/>
      <c r="DQ33" s="643"/>
      <c r="DR33" s="643"/>
      <c r="DS33" s="643"/>
      <c r="DT33" s="643"/>
      <c r="DU33" s="643"/>
      <c r="DV33" s="644"/>
      <c r="DW33" s="628">
        <v>35.299999999999997</v>
      </c>
      <c r="DX33" s="655"/>
      <c r="DY33" s="655"/>
      <c r="DZ33" s="655"/>
      <c r="EA33" s="655"/>
      <c r="EB33" s="655"/>
      <c r="EC33" s="656"/>
    </row>
    <row r="34" spans="2:133" ht="11.25" customHeight="1">
      <c r="B34" s="620" t="s">
        <v>299</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3564637</v>
      </c>
      <c r="CS34" s="624"/>
      <c r="CT34" s="624"/>
      <c r="CU34" s="624"/>
      <c r="CV34" s="624"/>
      <c r="CW34" s="624"/>
      <c r="CX34" s="624"/>
      <c r="CY34" s="625"/>
      <c r="CZ34" s="657">
        <v>12.6</v>
      </c>
      <c r="DA34" s="658"/>
      <c r="DB34" s="658"/>
      <c r="DC34" s="659"/>
      <c r="DD34" s="632">
        <v>2133470</v>
      </c>
      <c r="DE34" s="624"/>
      <c r="DF34" s="624"/>
      <c r="DG34" s="624"/>
      <c r="DH34" s="624"/>
      <c r="DI34" s="624"/>
      <c r="DJ34" s="624"/>
      <c r="DK34" s="625"/>
      <c r="DL34" s="632">
        <v>1567472</v>
      </c>
      <c r="DM34" s="624"/>
      <c r="DN34" s="624"/>
      <c r="DO34" s="624"/>
      <c r="DP34" s="624"/>
      <c r="DQ34" s="624"/>
      <c r="DR34" s="624"/>
      <c r="DS34" s="624"/>
      <c r="DT34" s="624"/>
      <c r="DU34" s="624"/>
      <c r="DV34" s="625"/>
      <c r="DW34" s="628">
        <v>11.2</v>
      </c>
      <c r="DX34" s="655"/>
      <c r="DY34" s="655"/>
      <c r="DZ34" s="655"/>
      <c r="EA34" s="655"/>
      <c r="EB34" s="655"/>
      <c r="EC34" s="656"/>
    </row>
    <row r="35" spans="2:133" ht="11.25" customHeight="1">
      <c r="B35" s="620" t="s">
        <v>303</v>
      </c>
      <c r="C35" s="621"/>
      <c r="D35" s="621"/>
      <c r="E35" s="621"/>
      <c r="F35" s="621"/>
      <c r="G35" s="621"/>
      <c r="H35" s="621"/>
      <c r="I35" s="621"/>
      <c r="J35" s="621"/>
      <c r="K35" s="621"/>
      <c r="L35" s="621"/>
      <c r="M35" s="621"/>
      <c r="N35" s="621"/>
      <c r="O35" s="621"/>
      <c r="P35" s="621"/>
      <c r="Q35" s="622"/>
      <c r="R35" s="623">
        <v>696400</v>
      </c>
      <c r="S35" s="624"/>
      <c r="T35" s="624"/>
      <c r="U35" s="624"/>
      <c r="V35" s="624"/>
      <c r="W35" s="624"/>
      <c r="X35" s="624"/>
      <c r="Y35" s="625"/>
      <c r="Z35" s="626">
        <v>2.4</v>
      </c>
      <c r="AA35" s="626"/>
      <c r="AB35" s="626"/>
      <c r="AC35" s="626"/>
      <c r="AD35" s="627" t="s">
        <v>109</v>
      </c>
      <c r="AE35" s="627"/>
      <c r="AF35" s="627"/>
      <c r="AG35" s="627"/>
      <c r="AH35" s="627"/>
      <c r="AI35" s="627"/>
      <c r="AJ35" s="627"/>
      <c r="AK35" s="627"/>
      <c r="AL35" s="628" t="s">
        <v>109</v>
      </c>
      <c r="AM35" s="629"/>
      <c r="AN35" s="629"/>
      <c r="AO35" s="630"/>
      <c r="AP35" s="186"/>
      <c r="AQ35" s="634" t="s">
        <v>304</v>
      </c>
      <c r="AR35" s="635"/>
      <c r="AS35" s="635"/>
      <c r="AT35" s="635"/>
      <c r="AU35" s="635"/>
      <c r="AV35" s="635"/>
      <c r="AW35" s="635"/>
      <c r="AX35" s="635"/>
      <c r="AY35" s="636"/>
      <c r="AZ35" s="612">
        <v>2514647</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3377</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218830</v>
      </c>
      <c r="CS35" s="643"/>
      <c r="CT35" s="643"/>
      <c r="CU35" s="643"/>
      <c r="CV35" s="643"/>
      <c r="CW35" s="643"/>
      <c r="CX35" s="643"/>
      <c r="CY35" s="644"/>
      <c r="CZ35" s="657">
        <v>0.8</v>
      </c>
      <c r="DA35" s="658"/>
      <c r="DB35" s="658"/>
      <c r="DC35" s="659"/>
      <c r="DD35" s="632">
        <v>164628</v>
      </c>
      <c r="DE35" s="643"/>
      <c r="DF35" s="643"/>
      <c r="DG35" s="643"/>
      <c r="DH35" s="643"/>
      <c r="DI35" s="643"/>
      <c r="DJ35" s="643"/>
      <c r="DK35" s="644"/>
      <c r="DL35" s="632">
        <v>157463</v>
      </c>
      <c r="DM35" s="643"/>
      <c r="DN35" s="643"/>
      <c r="DO35" s="643"/>
      <c r="DP35" s="643"/>
      <c r="DQ35" s="643"/>
      <c r="DR35" s="643"/>
      <c r="DS35" s="643"/>
      <c r="DT35" s="643"/>
      <c r="DU35" s="643"/>
      <c r="DV35" s="644"/>
      <c r="DW35" s="628">
        <v>1.1000000000000001</v>
      </c>
      <c r="DX35" s="655"/>
      <c r="DY35" s="655"/>
      <c r="DZ35" s="655"/>
      <c r="EA35" s="655"/>
      <c r="EB35" s="655"/>
      <c r="EC35" s="656"/>
    </row>
    <row r="36" spans="2:133" ht="11.25" customHeight="1">
      <c r="B36" s="666" t="s">
        <v>307</v>
      </c>
      <c r="C36" s="667"/>
      <c r="D36" s="667"/>
      <c r="E36" s="667"/>
      <c r="F36" s="667"/>
      <c r="G36" s="667"/>
      <c r="H36" s="667"/>
      <c r="I36" s="667"/>
      <c r="J36" s="667"/>
      <c r="K36" s="667"/>
      <c r="L36" s="667"/>
      <c r="M36" s="667"/>
      <c r="N36" s="667"/>
      <c r="O36" s="667"/>
      <c r="P36" s="667"/>
      <c r="Q36" s="668"/>
      <c r="R36" s="695">
        <v>28899704</v>
      </c>
      <c r="S36" s="696"/>
      <c r="T36" s="696"/>
      <c r="U36" s="696"/>
      <c r="V36" s="696"/>
      <c r="W36" s="696"/>
      <c r="X36" s="696"/>
      <c r="Y36" s="697"/>
      <c r="Z36" s="698">
        <v>100</v>
      </c>
      <c r="AA36" s="698"/>
      <c r="AB36" s="698"/>
      <c r="AC36" s="698"/>
      <c r="AD36" s="699">
        <v>13300549</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528327</v>
      </c>
      <c r="BA36" s="624"/>
      <c r="BB36" s="624"/>
      <c r="BC36" s="624"/>
      <c r="BD36" s="643"/>
      <c r="BE36" s="643"/>
      <c r="BF36" s="680"/>
      <c r="BG36" s="637" t="s">
        <v>309</v>
      </c>
      <c r="BH36" s="638"/>
      <c r="BI36" s="638"/>
      <c r="BJ36" s="638"/>
      <c r="BK36" s="638"/>
      <c r="BL36" s="638"/>
      <c r="BM36" s="638"/>
      <c r="BN36" s="638"/>
      <c r="BO36" s="638"/>
      <c r="BP36" s="638"/>
      <c r="BQ36" s="638"/>
      <c r="BR36" s="638"/>
      <c r="BS36" s="638"/>
      <c r="BT36" s="638"/>
      <c r="BU36" s="639"/>
      <c r="BV36" s="623">
        <v>-82160</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3276473</v>
      </c>
      <c r="CS36" s="624"/>
      <c r="CT36" s="624"/>
      <c r="CU36" s="624"/>
      <c r="CV36" s="624"/>
      <c r="CW36" s="624"/>
      <c r="CX36" s="624"/>
      <c r="CY36" s="625"/>
      <c r="CZ36" s="657">
        <v>11.6</v>
      </c>
      <c r="DA36" s="658"/>
      <c r="DB36" s="658"/>
      <c r="DC36" s="659"/>
      <c r="DD36" s="632">
        <v>2734983</v>
      </c>
      <c r="DE36" s="624"/>
      <c r="DF36" s="624"/>
      <c r="DG36" s="624"/>
      <c r="DH36" s="624"/>
      <c r="DI36" s="624"/>
      <c r="DJ36" s="624"/>
      <c r="DK36" s="625"/>
      <c r="DL36" s="632">
        <v>1912612</v>
      </c>
      <c r="DM36" s="624"/>
      <c r="DN36" s="624"/>
      <c r="DO36" s="624"/>
      <c r="DP36" s="624"/>
      <c r="DQ36" s="624"/>
      <c r="DR36" s="624"/>
      <c r="DS36" s="624"/>
      <c r="DT36" s="624"/>
      <c r="DU36" s="624"/>
      <c r="DV36" s="625"/>
      <c r="DW36" s="628">
        <v>13.7</v>
      </c>
      <c r="DX36" s="655"/>
      <c r="DY36" s="655"/>
      <c r="DZ36" s="655"/>
      <c r="EA36" s="655"/>
      <c r="EB36" s="655"/>
      <c r="EC36" s="656"/>
    </row>
    <row r="37" spans="2:133" ht="11.25" customHeight="1">
      <c r="AQ37" s="702" t="s">
        <v>311</v>
      </c>
      <c r="AR37" s="703"/>
      <c r="AS37" s="703"/>
      <c r="AT37" s="703"/>
      <c r="AU37" s="703"/>
      <c r="AV37" s="703"/>
      <c r="AW37" s="703"/>
      <c r="AX37" s="703"/>
      <c r="AY37" s="704"/>
      <c r="AZ37" s="623">
        <v>227939</v>
      </c>
      <c r="BA37" s="624"/>
      <c r="BB37" s="624"/>
      <c r="BC37" s="624"/>
      <c r="BD37" s="643"/>
      <c r="BE37" s="643"/>
      <c r="BF37" s="680"/>
      <c r="BG37" s="637" t="s">
        <v>312</v>
      </c>
      <c r="BH37" s="638"/>
      <c r="BI37" s="638"/>
      <c r="BJ37" s="638"/>
      <c r="BK37" s="638"/>
      <c r="BL37" s="638"/>
      <c r="BM37" s="638"/>
      <c r="BN37" s="638"/>
      <c r="BO37" s="638"/>
      <c r="BP37" s="638"/>
      <c r="BQ37" s="638"/>
      <c r="BR37" s="638"/>
      <c r="BS37" s="638"/>
      <c r="BT37" s="638"/>
      <c r="BU37" s="639"/>
      <c r="BV37" s="623">
        <v>6147</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1127788</v>
      </c>
      <c r="CS37" s="643"/>
      <c r="CT37" s="643"/>
      <c r="CU37" s="643"/>
      <c r="CV37" s="643"/>
      <c r="CW37" s="643"/>
      <c r="CX37" s="643"/>
      <c r="CY37" s="644"/>
      <c r="CZ37" s="657">
        <v>4</v>
      </c>
      <c r="DA37" s="658"/>
      <c r="DB37" s="658"/>
      <c r="DC37" s="659"/>
      <c r="DD37" s="632">
        <v>1127788</v>
      </c>
      <c r="DE37" s="643"/>
      <c r="DF37" s="643"/>
      <c r="DG37" s="643"/>
      <c r="DH37" s="643"/>
      <c r="DI37" s="643"/>
      <c r="DJ37" s="643"/>
      <c r="DK37" s="644"/>
      <c r="DL37" s="632">
        <v>1126929</v>
      </c>
      <c r="DM37" s="643"/>
      <c r="DN37" s="643"/>
      <c r="DO37" s="643"/>
      <c r="DP37" s="643"/>
      <c r="DQ37" s="643"/>
      <c r="DR37" s="643"/>
      <c r="DS37" s="643"/>
      <c r="DT37" s="643"/>
      <c r="DU37" s="643"/>
      <c r="DV37" s="644"/>
      <c r="DW37" s="628">
        <v>8.1</v>
      </c>
      <c r="DX37" s="655"/>
      <c r="DY37" s="655"/>
      <c r="DZ37" s="655"/>
      <c r="EA37" s="655"/>
      <c r="EB37" s="655"/>
      <c r="EC37" s="656"/>
    </row>
    <row r="38" spans="2:133" ht="11.25" customHeight="1">
      <c r="AQ38" s="702" t="s">
        <v>314</v>
      </c>
      <c r="AR38" s="703"/>
      <c r="AS38" s="703"/>
      <c r="AT38" s="703"/>
      <c r="AU38" s="703"/>
      <c r="AV38" s="703"/>
      <c r="AW38" s="703"/>
      <c r="AX38" s="703"/>
      <c r="AY38" s="704"/>
      <c r="AZ38" s="623">
        <v>12573</v>
      </c>
      <c r="BA38" s="624"/>
      <c r="BB38" s="624"/>
      <c r="BC38" s="624"/>
      <c r="BD38" s="643"/>
      <c r="BE38" s="643"/>
      <c r="BF38" s="680"/>
      <c r="BG38" s="637" t="s">
        <v>315</v>
      </c>
      <c r="BH38" s="638"/>
      <c r="BI38" s="638"/>
      <c r="BJ38" s="638"/>
      <c r="BK38" s="638"/>
      <c r="BL38" s="638"/>
      <c r="BM38" s="638"/>
      <c r="BN38" s="638"/>
      <c r="BO38" s="638"/>
      <c r="BP38" s="638"/>
      <c r="BQ38" s="638"/>
      <c r="BR38" s="638"/>
      <c r="BS38" s="638"/>
      <c r="BT38" s="638"/>
      <c r="BU38" s="639"/>
      <c r="BV38" s="623">
        <v>10762</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1755886</v>
      </c>
      <c r="CS38" s="624"/>
      <c r="CT38" s="624"/>
      <c r="CU38" s="624"/>
      <c r="CV38" s="624"/>
      <c r="CW38" s="624"/>
      <c r="CX38" s="624"/>
      <c r="CY38" s="625"/>
      <c r="CZ38" s="657">
        <v>6.2</v>
      </c>
      <c r="DA38" s="658"/>
      <c r="DB38" s="658"/>
      <c r="DC38" s="659"/>
      <c r="DD38" s="632">
        <v>1450730</v>
      </c>
      <c r="DE38" s="624"/>
      <c r="DF38" s="624"/>
      <c r="DG38" s="624"/>
      <c r="DH38" s="624"/>
      <c r="DI38" s="624"/>
      <c r="DJ38" s="624"/>
      <c r="DK38" s="625"/>
      <c r="DL38" s="632">
        <v>1303513</v>
      </c>
      <c r="DM38" s="624"/>
      <c r="DN38" s="624"/>
      <c r="DO38" s="624"/>
      <c r="DP38" s="624"/>
      <c r="DQ38" s="624"/>
      <c r="DR38" s="624"/>
      <c r="DS38" s="624"/>
      <c r="DT38" s="624"/>
      <c r="DU38" s="624"/>
      <c r="DV38" s="625"/>
      <c r="DW38" s="628">
        <v>9.3000000000000007</v>
      </c>
      <c r="DX38" s="655"/>
      <c r="DY38" s="655"/>
      <c r="DZ38" s="655"/>
      <c r="EA38" s="655"/>
      <c r="EB38" s="655"/>
      <c r="EC38" s="656"/>
    </row>
    <row r="39" spans="2:133" ht="11.25" customHeight="1">
      <c r="AQ39" s="702" t="s">
        <v>317</v>
      </c>
      <c r="AR39" s="703"/>
      <c r="AS39" s="703"/>
      <c r="AT39" s="703"/>
      <c r="AU39" s="703"/>
      <c r="AV39" s="703"/>
      <c r="AW39" s="703"/>
      <c r="AX39" s="703"/>
      <c r="AY39" s="704"/>
      <c r="AZ39" s="623">
        <v>11664</v>
      </c>
      <c r="BA39" s="624"/>
      <c r="BB39" s="624"/>
      <c r="BC39" s="624"/>
      <c r="BD39" s="643"/>
      <c r="BE39" s="643"/>
      <c r="BF39" s="680"/>
      <c r="BG39" s="708" t="s">
        <v>318</v>
      </c>
      <c r="BH39" s="709"/>
      <c r="BI39" s="709"/>
      <c r="BJ39" s="709"/>
      <c r="BK39" s="709"/>
      <c r="BL39" s="187"/>
      <c r="BM39" s="638" t="s">
        <v>319</v>
      </c>
      <c r="BN39" s="638"/>
      <c r="BO39" s="638"/>
      <c r="BP39" s="638"/>
      <c r="BQ39" s="638"/>
      <c r="BR39" s="638"/>
      <c r="BS39" s="638"/>
      <c r="BT39" s="638"/>
      <c r="BU39" s="639"/>
      <c r="BV39" s="623">
        <v>77</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2990898</v>
      </c>
      <c r="CS39" s="643"/>
      <c r="CT39" s="643"/>
      <c r="CU39" s="643"/>
      <c r="CV39" s="643"/>
      <c r="CW39" s="643"/>
      <c r="CX39" s="643"/>
      <c r="CY39" s="644"/>
      <c r="CZ39" s="657">
        <v>10.6</v>
      </c>
      <c r="DA39" s="658"/>
      <c r="DB39" s="658"/>
      <c r="DC39" s="659"/>
      <c r="DD39" s="632">
        <v>335001</v>
      </c>
      <c r="DE39" s="643"/>
      <c r="DF39" s="643"/>
      <c r="DG39" s="643"/>
      <c r="DH39" s="643"/>
      <c r="DI39" s="643"/>
      <c r="DJ39" s="643"/>
      <c r="DK39" s="644"/>
      <c r="DL39" s="632" t="s">
        <v>109</v>
      </c>
      <c r="DM39" s="643"/>
      <c r="DN39" s="643"/>
      <c r="DO39" s="643"/>
      <c r="DP39" s="643"/>
      <c r="DQ39" s="643"/>
      <c r="DR39" s="643"/>
      <c r="DS39" s="643"/>
      <c r="DT39" s="643"/>
      <c r="DU39" s="643"/>
      <c r="DV39" s="644"/>
      <c r="DW39" s="628" t="s">
        <v>109</v>
      </c>
      <c r="DX39" s="655"/>
      <c r="DY39" s="655"/>
      <c r="DZ39" s="655"/>
      <c r="EA39" s="655"/>
      <c r="EB39" s="655"/>
      <c r="EC39" s="65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442155</v>
      </c>
      <c r="BA40" s="624"/>
      <c r="BB40" s="624"/>
      <c r="BC40" s="624"/>
      <c r="BD40" s="643"/>
      <c r="BE40" s="643"/>
      <c r="BF40" s="680"/>
      <c r="BG40" s="708"/>
      <c r="BH40" s="709"/>
      <c r="BI40" s="709"/>
      <c r="BJ40" s="709"/>
      <c r="BK40" s="709"/>
      <c r="BL40" s="187"/>
      <c r="BM40" s="638" t="s">
        <v>322</v>
      </c>
      <c r="BN40" s="638"/>
      <c r="BO40" s="638"/>
      <c r="BP40" s="638"/>
      <c r="BQ40" s="638"/>
      <c r="BR40" s="638"/>
      <c r="BS40" s="638"/>
      <c r="BT40" s="638"/>
      <c r="BU40" s="639"/>
      <c r="BV40" s="623">
        <v>139</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282551</v>
      </c>
      <c r="CS40" s="624"/>
      <c r="CT40" s="624"/>
      <c r="CU40" s="624"/>
      <c r="CV40" s="624"/>
      <c r="CW40" s="624"/>
      <c r="CX40" s="624"/>
      <c r="CY40" s="625"/>
      <c r="CZ40" s="657">
        <v>1</v>
      </c>
      <c r="DA40" s="658"/>
      <c r="DB40" s="658"/>
      <c r="DC40" s="659"/>
      <c r="DD40" s="632">
        <v>2551</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5"/>
      <c r="DY40" s="655"/>
      <c r="DZ40" s="655"/>
      <c r="EA40" s="655"/>
      <c r="EB40" s="655"/>
      <c r="EC40" s="65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5" t="s">
        <v>314</v>
      </c>
      <c r="AR41" s="646"/>
      <c r="AS41" s="646"/>
      <c r="AT41" s="646"/>
      <c r="AU41" s="646"/>
      <c r="AV41" s="646"/>
      <c r="AW41" s="646"/>
      <c r="AX41" s="646"/>
      <c r="AY41" s="647"/>
      <c r="AZ41" s="695">
        <v>1291989</v>
      </c>
      <c r="BA41" s="696"/>
      <c r="BB41" s="696"/>
      <c r="BC41" s="696"/>
      <c r="BD41" s="691"/>
      <c r="BE41" s="691"/>
      <c r="BF41" s="693"/>
      <c r="BG41" s="710"/>
      <c r="BH41" s="711"/>
      <c r="BI41" s="711"/>
      <c r="BJ41" s="711"/>
      <c r="BK41" s="711"/>
      <c r="BL41" s="189"/>
      <c r="BM41" s="646" t="s">
        <v>324</v>
      </c>
      <c r="BN41" s="646"/>
      <c r="BO41" s="646"/>
      <c r="BP41" s="646"/>
      <c r="BQ41" s="646"/>
      <c r="BR41" s="646"/>
      <c r="BS41" s="646"/>
      <c r="BT41" s="646"/>
      <c r="BU41" s="647"/>
      <c r="BV41" s="695">
        <v>332</v>
      </c>
      <c r="BW41" s="696"/>
      <c r="BX41" s="696"/>
      <c r="BY41" s="696"/>
      <c r="BZ41" s="696"/>
      <c r="CA41" s="696"/>
      <c r="CB41" s="705"/>
      <c r="CD41" s="637" t="s">
        <v>325</v>
      </c>
      <c r="CE41" s="638"/>
      <c r="CF41" s="638"/>
      <c r="CG41" s="638"/>
      <c r="CH41" s="638"/>
      <c r="CI41" s="638"/>
      <c r="CJ41" s="638"/>
      <c r="CK41" s="638"/>
      <c r="CL41" s="638"/>
      <c r="CM41" s="638"/>
      <c r="CN41" s="638"/>
      <c r="CO41" s="638"/>
      <c r="CP41" s="638"/>
      <c r="CQ41" s="639"/>
      <c r="CR41" s="623" t="s">
        <v>212</v>
      </c>
      <c r="CS41" s="643"/>
      <c r="CT41" s="643"/>
      <c r="CU41" s="643"/>
      <c r="CV41" s="643"/>
      <c r="CW41" s="643"/>
      <c r="CX41" s="643"/>
      <c r="CY41" s="644"/>
      <c r="CZ41" s="657" t="s">
        <v>212</v>
      </c>
      <c r="DA41" s="658"/>
      <c r="DB41" s="658"/>
      <c r="DC41" s="659"/>
      <c r="DD41" s="632" t="s">
        <v>212</v>
      </c>
      <c r="DE41" s="643"/>
      <c r="DF41" s="643"/>
      <c r="DG41" s="643"/>
      <c r="DH41" s="643"/>
      <c r="DI41" s="643"/>
      <c r="DJ41" s="643"/>
      <c r="DK41" s="644"/>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327</v>
      </c>
      <c r="CE42" s="621"/>
      <c r="CF42" s="621"/>
      <c r="CG42" s="621"/>
      <c r="CH42" s="621"/>
      <c r="CI42" s="621"/>
      <c r="CJ42" s="621"/>
      <c r="CK42" s="621"/>
      <c r="CL42" s="621"/>
      <c r="CM42" s="621"/>
      <c r="CN42" s="621"/>
      <c r="CO42" s="621"/>
      <c r="CP42" s="621"/>
      <c r="CQ42" s="622"/>
      <c r="CR42" s="623">
        <v>5017811</v>
      </c>
      <c r="CS42" s="624"/>
      <c r="CT42" s="624"/>
      <c r="CU42" s="624"/>
      <c r="CV42" s="624"/>
      <c r="CW42" s="624"/>
      <c r="CX42" s="624"/>
      <c r="CY42" s="625"/>
      <c r="CZ42" s="657">
        <v>17.8</v>
      </c>
      <c r="DA42" s="706"/>
      <c r="DB42" s="706"/>
      <c r="DC42" s="707"/>
      <c r="DD42" s="632">
        <v>598298</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329</v>
      </c>
      <c r="CE43" s="621"/>
      <c r="CF43" s="621"/>
      <c r="CG43" s="621"/>
      <c r="CH43" s="621"/>
      <c r="CI43" s="621"/>
      <c r="CJ43" s="621"/>
      <c r="CK43" s="621"/>
      <c r="CL43" s="621"/>
      <c r="CM43" s="621"/>
      <c r="CN43" s="621"/>
      <c r="CO43" s="621"/>
      <c r="CP43" s="621"/>
      <c r="CQ43" s="622"/>
      <c r="CR43" s="623">
        <v>193810</v>
      </c>
      <c r="CS43" s="643"/>
      <c r="CT43" s="643"/>
      <c r="CU43" s="643"/>
      <c r="CV43" s="643"/>
      <c r="CW43" s="643"/>
      <c r="CX43" s="643"/>
      <c r="CY43" s="644"/>
      <c r="CZ43" s="657">
        <v>0.7</v>
      </c>
      <c r="DA43" s="658"/>
      <c r="DB43" s="658"/>
      <c r="DC43" s="659"/>
      <c r="DD43" s="632">
        <v>191803</v>
      </c>
      <c r="DE43" s="643"/>
      <c r="DF43" s="643"/>
      <c r="DG43" s="643"/>
      <c r="DH43" s="643"/>
      <c r="DI43" s="643"/>
      <c r="DJ43" s="643"/>
      <c r="DK43" s="644"/>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330</v>
      </c>
      <c r="CD44" s="729" t="s">
        <v>284</v>
      </c>
      <c r="CE44" s="730"/>
      <c r="CF44" s="620" t="s">
        <v>331</v>
      </c>
      <c r="CG44" s="621"/>
      <c r="CH44" s="621"/>
      <c r="CI44" s="621"/>
      <c r="CJ44" s="621"/>
      <c r="CK44" s="621"/>
      <c r="CL44" s="621"/>
      <c r="CM44" s="621"/>
      <c r="CN44" s="621"/>
      <c r="CO44" s="621"/>
      <c r="CP44" s="621"/>
      <c r="CQ44" s="622"/>
      <c r="CR44" s="623">
        <v>4607879</v>
      </c>
      <c r="CS44" s="624"/>
      <c r="CT44" s="624"/>
      <c r="CU44" s="624"/>
      <c r="CV44" s="624"/>
      <c r="CW44" s="624"/>
      <c r="CX44" s="624"/>
      <c r="CY44" s="625"/>
      <c r="CZ44" s="657">
        <v>16.3</v>
      </c>
      <c r="DA44" s="706"/>
      <c r="DB44" s="706"/>
      <c r="DC44" s="707"/>
      <c r="DD44" s="632">
        <v>542382</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332</v>
      </c>
      <c r="CG45" s="621"/>
      <c r="CH45" s="621"/>
      <c r="CI45" s="621"/>
      <c r="CJ45" s="621"/>
      <c r="CK45" s="621"/>
      <c r="CL45" s="621"/>
      <c r="CM45" s="621"/>
      <c r="CN45" s="621"/>
      <c r="CO45" s="621"/>
      <c r="CP45" s="621"/>
      <c r="CQ45" s="622"/>
      <c r="CR45" s="623">
        <v>2847013</v>
      </c>
      <c r="CS45" s="643"/>
      <c r="CT45" s="643"/>
      <c r="CU45" s="643"/>
      <c r="CV45" s="643"/>
      <c r="CW45" s="643"/>
      <c r="CX45" s="643"/>
      <c r="CY45" s="644"/>
      <c r="CZ45" s="657">
        <v>10.1</v>
      </c>
      <c r="DA45" s="658"/>
      <c r="DB45" s="658"/>
      <c r="DC45" s="659"/>
      <c r="DD45" s="632">
        <v>100882</v>
      </c>
      <c r="DE45" s="643"/>
      <c r="DF45" s="643"/>
      <c r="DG45" s="643"/>
      <c r="DH45" s="643"/>
      <c r="DI45" s="643"/>
      <c r="DJ45" s="643"/>
      <c r="DK45" s="644"/>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333</v>
      </c>
      <c r="CG46" s="621"/>
      <c r="CH46" s="621"/>
      <c r="CI46" s="621"/>
      <c r="CJ46" s="621"/>
      <c r="CK46" s="621"/>
      <c r="CL46" s="621"/>
      <c r="CM46" s="621"/>
      <c r="CN46" s="621"/>
      <c r="CO46" s="621"/>
      <c r="CP46" s="621"/>
      <c r="CQ46" s="622"/>
      <c r="CR46" s="623">
        <v>1635565</v>
      </c>
      <c r="CS46" s="624"/>
      <c r="CT46" s="624"/>
      <c r="CU46" s="624"/>
      <c r="CV46" s="624"/>
      <c r="CW46" s="624"/>
      <c r="CX46" s="624"/>
      <c r="CY46" s="625"/>
      <c r="CZ46" s="657">
        <v>5.8</v>
      </c>
      <c r="DA46" s="706"/>
      <c r="DB46" s="706"/>
      <c r="DC46" s="707"/>
      <c r="DD46" s="632">
        <v>432934</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334</v>
      </c>
      <c r="CG47" s="621"/>
      <c r="CH47" s="621"/>
      <c r="CI47" s="621"/>
      <c r="CJ47" s="621"/>
      <c r="CK47" s="621"/>
      <c r="CL47" s="621"/>
      <c r="CM47" s="621"/>
      <c r="CN47" s="621"/>
      <c r="CO47" s="621"/>
      <c r="CP47" s="621"/>
      <c r="CQ47" s="622"/>
      <c r="CR47" s="623">
        <v>409932</v>
      </c>
      <c r="CS47" s="643"/>
      <c r="CT47" s="643"/>
      <c r="CU47" s="643"/>
      <c r="CV47" s="643"/>
      <c r="CW47" s="643"/>
      <c r="CX47" s="643"/>
      <c r="CY47" s="644"/>
      <c r="CZ47" s="657">
        <v>1.5</v>
      </c>
      <c r="DA47" s="658"/>
      <c r="DB47" s="658"/>
      <c r="DC47" s="659"/>
      <c r="DD47" s="632">
        <v>55916</v>
      </c>
      <c r="DE47" s="643"/>
      <c r="DF47" s="643"/>
      <c r="DG47" s="643"/>
      <c r="DH47" s="643"/>
      <c r="DI47" s="643"/>
      <c r="DJ47" s="643"/>
      <c r="DK47" s="644"/>
      <c r="DL47" s="712"/>
      <c r="DM47" s="713"/>
      <c r="DN47" s="713"/>
      <c r="DO47" s="713"/>
      <c r="DP47" s="713"/>
      <c r="DQ47" s="713"/>
      <c r="DR47" s="713"/>
      <c r="DS47" s="713"/>
      <c r="DT47" s="713"/>
      <c r="DU47" s="713"/>
      <c r="DV47" s="714"/>
      <c r="DW47" s="715"/>
      <c r="DX47" s="716"/>
      <c r="DY47" s="716"/>
      <c r="DZ47" s="716"/>
      <c r="EA47" s="716"/>
      <c r="EB47" s="716"/>
      <c r="EC47" s="717"/>
    </row>
    <row r="48" spans="2:133" ht="10.8">
      <c r="CD48" s="733"/>
      <c r="CE48" s="734"/>
      <c r="CF48" s="620" t="s">
        <v>335</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336</v>
      </c>
      <c r="CE49" s="667"/>
      <c r="CF49" s="667"/>
      <c r="CG49" s="667"/>
      <c r="CH49" s="667"/>
      <c r="CI49" s="667"/>
      <c r="CJ49" s="667"/>
      <c r="CK49" s="667"/>
      <c r="CL49" s="667"/>
      <c r="CM49" s="667"/>
      <c r="CN49" s="667"/>
      <c r="CO49" s="667"/>
      <c r="CP49" s="667"/>
      <c r="CQ49" s="668"/>
      <c r="CR49" s="695">
        <v>28268491</v>
      </c>
      <c r="CS49" s="691"/>
      <c r="CT49" s="691"/>
      <c r="CU49" s="691"/>
      <c r="CV49" s="691"/>
      <c r="CW49" s="691"/>
      <c r="CX49" s="691"/>
      <c r="CY49" s="718"/>
      <c r="CZ49" s="719">
        <v>100</v>
      </c>
      <c r="DA49" s="720"/>
      <c r="DB49" s="720"/>
      <c r="DC49" s="721"/>
      <c r="DD49" s="722">
        <v>15658483</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t="10.8" hidden="1"/>
    <row r="51" spans="82:133" ht="10.8"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22" zoomScale="70" zoomScaleNormal="25" zoomScaleSheetLayoutView="70" workbookViewId="0">
      <selection activeCell="DL11" sqref="DL11:DP11"/>
    </sheetView>
  </sheetViews>
  <sheetFormatPr defaultColWidth="0" defaultRowHeight="13.2" zeroHeight="1"/>
  <cols>
    <col min="1" max="130" width="2.77734375" style="240" customWidth="1"/>
    <col min="131" max="131" width="1.6640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338</v>
      </c>
      <c r="DK2" s="765"/>
      <c r="DL2" s="765"/>
      <c r="DM2" s="765"/>
      <c r="DN2" s="765"/>
      <c r="DO2" s="766"/>
      <c r="DP2" s="200"/>
      <c r="DQ2" s="764" t="s">
        <v>339</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340</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342</v>
      </c>
      <c r="B5" s="759"/>
      <c r="C5" s="759"/>
      <c r="D5" s="759"/>
      <c r="E5" s="759"/>
      <c r="F5" s="759"/>
      <c r="G5" s="759"/>
      <c r="H5" s="759"/>
      <c r="I5" s="759"/>
      <c r="J5" s="759"/>
      <c r="K5" s="759"/>
      <c r="L5" s="759"/>
      <c r="M5" s="759"/>
      <c r="N5" s="759"/>
      <c r="O5" s="759"/>
      <c r="P5" s="760"/>
      <c r="Q5" s="735" t="s">
        <v>343</v>
      </c>
      <c r="R5" s="736"/>
      <c r="S5" s="736"/>
      <c r="T5" s="736"/>
      <c r="U5" s="737"/>
      <c r="V5" s="735" t="s">
        <v>344</v>
      </c>
      <c r="W5" s="736"/>
      <c r="X5" s="736"/>
      <c r="Y5" s="736"/>
      <c r="Z5" s="737"/>
      <c r="AA5" s="735" t="s">
        <v>345</v>
      </c>
      <c r="AB5" s="736"/>
      <c r="AC5" s="736"/>
      <c r="AD5" s="736"/>
      <c r="AE5" s="736"/>
      <c r="AF5" s="768" t="s">
        <v>346</v>
      </c>
      <c r="AG5" s="736"/>
      <c r="AH5" s="736"/>
      <c r="AI5" s="736"/>
      <c r="AJ5" s="747"/>
      <c r="AK5" s="736" t="s">
        <v>347</v>
      </c>
      <c r="AL5" s="736"/>
      <c r="AM5" s="736"/>
      <c r="AN5" s="736"/>
      <c r="AO5" s="737"/>
      <c r="AP5" s="735" t="s">
        <v>348</v>
      </c>
      <c r="AQ5" s="736"/>
      <c r="AR5" s="736"/>
      <c r="AS5" s="736"/>
      <c r="AT5" s="737"/>
      <c r="AU5" s="735" t="s">
        <v>349</v>
      </c>
      <c r="AV5" s="736"/>
      <c r="AW5" s="736"/>
      <c r="AX5" s="736"/>
      <c r="AY5" s="747"/>
      <c r="AZ5" s="207"/>
      <c r="BA5" s="207"/>
      <c r="BB5" s="207"/>
      <c r="BC5" s="207"/>
      <c r="BD5" s="207"/>
      <c r="BE5" s="208"/>
      <c r="BF5" s="208"/>
      <c r="BG5" s="208"/>
      <c r="BH5" s="208"/>
      <c r="BI5" s="208"/>
      <c r="BJ5" s="208"/>
      <c r="BK5" s="208"/>
      <c r="BL5" s="208"/>
      <c r="BM5" s="208"/>
      <c r="BN5" s="208"/>
      <c r="BO5" s="208"/>
      <c r="BP5" s="208"/>
      <c r="BQ5" s="758" t="s">
        <v>350</v>
      </c>
      <c r="BR5" s="759"/>
      <c r="BS5" s="759"/>
      <c r="BT5" s="759"/>
      <c r="BU5" s="759"/>
      <c r="BV5" s="759"/>
      <c r="BW5" s="759"/>
      <c r="BX5" s="759"/>
      <c r="BY5" s="759"/>
      <c r="BZ5" s="759"/>
      <c r="CA5" s="759"/>
      <c r="CB5" s="759"/>
      <c r="CC5" s="759"/>
      <c r="CD5" s="759"/>
      <c r="CE5" s="759"/>
      <c r="CF5" s="759"/>
      <c r="CG5" s="760"/>
      <c r="CH5" s="735" t="s">
        <v>351</v>
      </c>
      <c r="CI5" s="736"/>
      <c r="CJ5" s="736"/>
      <c r="CK5" s="736"/>
      <c r="CL5" s="737"/>
      <c r="CM5" s="735" t="s">
        <v>352</v>
      </c>
      <c r="CN5" s="736"/>
      <c r="CO5" s="736"/>
      <c r="CP5" s="736"/>
      <c r="CQ5" s="737"/>
      <c r="CR5" s="735" t="s">
        <v>353</v>
      </c>
      <c r="CS5" s="736"/>
      <c r="CT5" s="736"/>
      <c r="CU5" s="736"/>
      <c r="CV5" s="737"/>
      <c r="CW5" s="735" t="s">
        <v>354</v>
      </c>
      <c r="CX5" s="736"/>
      <c r="CY5" s="736"/>
      <c r="CZ5" s="736"/>
      <c r="DA5" s="737"/>
      <c r="DB5" s="735" t="s">
        <v>355</v>
      </c>
      <c r="DC5" s="736"/>
      <c r="DD5" s="736"/>
      <c r="DE5" s="736"/>
      <c r="DF5" s="737"/>
      <c r="DG5" s="741" t="s">
        <v>356</v>
      </c>
      <c r="DH5" s="742"/>
      <c r="DI5" s="742"/>
      <c r="DJ5" s="742"/>
      <c r="DK5" s="743"/>
      <c r="DL5" s="741" t="s">
        <v>357</v>
      </c>
      <c r="DM5" s="742"/>
      <c r="DN5" s="742"/>
      <c r="DO5" s="742"/>
      <c r="DP5" s="743"/>
      <c r="DQ5" s="735" t="s">
        <v>358</v>
      </c>
      <c r="DR5" s="736"/>
      <c r="DS5" s="736"/>
      <c r="DT5" s="736"/>
      <c r="DU5" s="737"/>
      <c r="DV5" s="735" t="s">
        <v>349</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359</v>
      </c>
      <c r="C7" s="750"/>
      <c r="D7" s="750"/>
      <c r="E7" s="750"/>
      <c r="F7" s="750"/>
      <c r="G7" s="750"/>
      <c r="H7" s="750"/>
      <c r="I7" s="750"/>
      <c r="J7" s="750"/>
      <c r="K7" s="750"/>
      <c r="L7" s="750"/>
      <c r="M7" s="750"/>
      <c r="N7" s="750"/>
      <c r="O7" s="750"/>
      <c r="P7" s="751"/>
      <c r="Q7" s="752">
        <v>28912</v>
      </c>
      <c r="R7" s="753"/>
      <c r="S7" s="753"/>
      <c r="T7" s="753"/>
      <c r="U7" s="753"/>
      <c r="V7" s="753">
        <v>28281</v>
      </c>
      <c r="W7" s="753"/>
      <c r="X7" s="753"/>
      <c r="Y7" s="753"/>
      <c r="Z7" s="753"/>
      <c r="AA7" s="753">
        <v>631</v>
      </c>
      <c r="AB7" s="753"/>
      <c r="AC7" s="753"/>
      <c r="AD7" s="753"/>
      <c r="AE7" s="754"/>
      <c r="AF7" s="755">
        <v>495</v>
      </c>
      <c r="AG7" s="756"/>
      <c r="AH7" s="756"/>
      <c r="AI7" s="756"/>
      <c r="AJ7" s="757"/>
      <c r="AK7" s="792">
        <v>1076</v>
      </c>
      <c r="AL7" s="793"/>
      <c r="AM7" s="793"/>
      <c r="AN7" s="793"/>
      <c r="AO7" s="793"/>
      <c r="AP7" s="793">
        <v>28720</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549</v>
      </c>
      <c r="BT7" s="797"/>
      <c r="BU7" s="797"/>
      <c r="BV7" s="797"/>
      <c r="BW7" s="797"/>
      <c r="BX7" s="797"/>
      <c r="BY7" s="797"/>
      <c r="BZ7" s="797"/>
      <c r="CA7" s="797"/>
      <c r="CB7" s="797"/>
      <c r="CC7" s="797"/>
      <c r="CD7" s="797"/>
      <c r="CE7" s="797"/>
      <c r="CF7" s="797"/>
      <c r="CG7" s="798"/>
      <c r="CH7" s="789">
        <v>2</v>
      </c>
      <c r="CI7" s="790"/>
      <c r="CJ7" s="790"/>
      <c r="CK7" s="790"/>
      <c r="CL7" s="791"/>
      <c r="CM7" s="789">
        <v>23</v>
      </c>
      <c r="CN7" s="790"/>
      <c r="CO7" s="790"/>
      <c r="CP7" s="790"/>
      <c r="CQ7" s="791"/>
      <c r="CR7" s="789">
        <v>7</v>
      </c>
      <c r="CS7" s="790"/>
      <c r="CT7" s="790"/>
      <c r="CU7" s="790"/>
      <c r="CV7" s="791"/>
      <c r="CW7" s="789" t="s">
        <v>491</v>
      </c>
      <c r="CX7" s="790"/>
      <c r="CY7" s="790"/>
      <c r="CZ7" s="790"/>
      <c r="DA7" s="791"/>
      <c r="DB7" s="789" t="s">
        <v>491</v>
      </c>
      <c r="DC7" s="790"/>
      <c r="DD7" s="790"/>
      <c r="DE7" s="790"/>
      <c r="DF7" s="791"/>
      <c r="DG7" s="789" t="s">
        <v>491</v>
      </c>
      <c r="DH7" s="790"/>
      <c r="DI7" s="790"/>
      <c r="DJ7" s="790"/>
      <c r="DK7" s="791"/>
      <c r="DL7" s="789" t="s">
        <v>491</v>
      </c>
      <c r="DM7" s="790"/>
      <c r="DN7" s="790"/>
      <c r="DO7" s="790"/>
      <c r="DP7" s="791"/>
      <c r="DQ7" s="789" t="s">
        <v>491</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550</v>
      </c>
      <c r="BT8" s="787"/>
      <c r="BU8" s="787"/>
      <c r="BV8" s="787"/>
      <c r="BW8" s="787"/>
      <c r="BX8" s="787"/>
      <c r="BY8" s="787"/>
      <c r="BZ8" s="787"/>
      <c r="CA8" s="787"/>
      <c r="CB8" s="787"/>
      <c r="CC8" s="787"/>
      <c r="CD8" s="787"/>
      <c r="CE8" s="787"/>
      <c r="CF8" s="787"/>
      <c r="CG8" s="788"/>
      <c r="CH8" s="799">
        <v>6</v>
      </c>
      <c r="CI8" s="800"/>
      <c r="CJ8" s="800"/>
      <c r="CK8" s="800"/>
      <c r="CL8" s="801"/>
      <c r="CM8" s="799">
        <v>-2</v>
      </c>
      <c r="CN8" s="800"/>
      <c r="CO8" s="800"/>
      <c r="CP8" s="800"/>
      <c r="CQ8" s="801"/>
      <c r="CR8" s="799">
        <v>5</v>
      </c>
      <c r="CS8" s="800"/>
      <c r="CT8" s="800"/>
      <c r="CU8" s="800"/>
      <c r="CV8" s="801"/>
      <c r="CW8" s="799" t="s">
        <v>491</v>
      </c>
      <c r="CX8" s="800"/>
      <c r="CY8" s="800"/>
      <c r="CZ8" s="800"/>
      <c r="DA8" s="801"/>
      <c r="DB8" s="799" t="s">
        <v>491</v>
      </c>
      <c r="DC8" s="800"/>
      <c r="DD8" s="800"/>
      <c r="DE8" s="800"/>
      <c r="DF8" s="801"/>
      <c r="DG8" s="799" t="s">
        <v>491</v>
      </c>
      <c r="DH8" s="800"/>
      <c r="DI8" s="800"/>
      <c r="DJ8" s="800"/>
      <c r="DK8" s="801"/>
      <c r="DL8" s="799" t="s">
        <v>491</v>
      </c>
      <c r="DM8" s="800"/>
      <c r="DN8" s="800"/>
      <c r="DO8" s="800"/>
      <c r="DP8" s="801"/>
      <c r="DQ8" s="799" t="s">
        <v>491</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551</v>
      </c>
      <c r="BT9" s="787"/>
      <c r="BU9" s="787"/>
      <c r="BV9" s="787"/>
      <c r="BW9" s="787"/>
      <c r="BX9" s="787"/>
      <c r="BY9" s="787"/>
      <c r="BZ9" s="787"/>
      <c r="CA9" s="787"/>
      <c r="CB9" s="787"/>
      <c r="CC9" s="787"/>
      <c r="CD9" s="787"/>
      <c r="CE9" s="787"/>
      <c r="CF9" s="787"/>
      <c r="CG9" s="788"/>
      <c r="CH9" s="799">
        <v>43</v>
      </c>
      <c r="CI9" s="800"/>
      <c r="CJ9" s="800"/>
      <c r="CK9" s="800"/>
      <c r="CL9" s="801"/>
      <c r="CM9" s="799">
        <v>78</v>
      </c>
      <c r="CN9" s="800"/>
      <c r="CO9" s="800"/>
      <c r="CP9" s="800"/>
      <c r="CQ9" s="801"/>
      <c r="CR9" s="799">
        <v>5</v>
      </c>
      <c r="CS9" s="800"/>
      <c r="CT9" s="800"/>
      <c r="CU9" s="800"/>
      <c r="CV9" s="801"/>
      <c r="CW9" s="799" t="s">
        <v>491</v>
      </c>
      <c r="CX9" s="800"/>
      <c r="CY9" s="800"/>
      <c r="CZ9" s="800"/>
      <c r="DA9" s="801"/>
      <c r="DB9" s="799" t="s">
        <v>491</v>
      </c>
      <c r="DC9" s="800"/>
      <c r="DD9" s="800"/>
      <c r="DE9" s="800"/>
      <c r="DF9" s="801"/>
      <c r="DG9" s="799" t="s">
        <v>491</v>
      </c>
      <c r="DH9" s="800"/>
      <c r="DI9" s="800"/>
      <c r="DJ9" s="800"/>
      <c r="DK9" s="801"/>
      <c r="DL9" s="799" t="s">
        <v>491</v>
      </c>
      <c r="DM9" s="800"/>
      <c r="DN9" s="800"/>
      <c r="DO9" s="800"/>
      <c r="DP9" s="801"/>
      <c r="DQ9" s="799" t="s">
        <v>491</v>
      </c>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552</v>
      </c>
      <c r="BT10" s="787"/>
      <c r="BU10" s="787"/>
      <c r="BV10" s="787"/>
      <c r="BW10" s="787"/>
      <c r="BX10" s="787"/>
      <c r="BY10" s="787"/>
      <c r="BZ10" s="787"/>
      <c r="CA10" s="787"/>
      <c r="CB10" s="787"/>
      <c r="CC10" s="787"/>
      <c r="CD10" s="787"/>
      <c r="CE10" s="787"/>
      <c r="CF10" s="787"/>
      <c r="CG10" s="788"/>
      <c r="CH10" s="799">
        <v>557</v>
      </c>
      <c r="CI10" s="800"/>
      <c r="CJ10" s="800"/>
      <c r="CK10" s="800"/>
      <c r="CL10" s="801"/>
      <c r="CM10" s="799">
        <v>741</v>
      </c>
      <c r="CN10" s="800"/>
      <c r="CO10" s="800"/>
      <c r="CP10" s="800"/>
      <c r="CQ10" s="801"/>
      <c r="CR10" s="799">
        <v>3</v>
      </c>
      <c r="CS10" s="800"/>
      <c r="CT10" s="800"/>
      <c r="CU10" s="800"/>
      <c r="CV10" s="801"/>
      <c r="CW10" s="799" t="s">
        <v>491</v>
      </c>
      <c r="CX10" s="800"/>
      <c r="CY10" s="800"/>
      <c r="CZ10" s="800"/>
      <c r="DA10" s="801"/>
      <c r="DB10" s="799" t="s">
        <v>491</v>
      </c>
      <c r="DC10" s="800"/>
      <c r="DD10" s="800"/>
      <c r="DE10" s="800"/>
      <c r="DF10" s="801"/>
      <c r="DG10" s="799" t="s">
        <v>491</v>
      </c>
      <c r="DH10" s="800"/>
      <c r="DI10" s="800"/>
      <c r="DJ10" s="800"/>
      <c r="DK10" s="801"/>
      <c r="DL10" s="799" t="s">
        <v>491</v>
      </c>
      <c r="DM10" s="800"/>
      <c r="DN10" s="800"/>
      <c r="DO10" s="800"/>
      <c r="DP10" s="801"/>
      <c r="DQ10" s="799" t="s">
        <v>491</v>
      </c>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t="s">
        <v>554</v>
      </c>
      <c r="BS11" s="786" t="s">
        <v>553</v>
      </c>
      <c r="BT11" s="787"/>
      <c r="BU11" s="787"/>
      <c r="BV11" s="787"/>
      <c r="BW11" s="787"/>
      <c r="BX11" s="787"/>
      <c r="BY11" s="787"/>
      <c r="BZ11" s="787"/>
      <c r="CA11" s="787"/>
      <c r="CB11" s="787"/>
      <c r="CC11" s="787"/>
      <c r="CD11" s="787"/>
      <c r="CE11" s="787"/>
      <c r="CF11" s="787"/>
      <c r="CG11" s="788"/>
      <c r="CH11" s="799">
        <v>120</v>
      </c>
      <c r="CI11" s="800"/>
      <c r="CJ11" s="800"/>
      <c r="CK11" s="800"/>
      <c r="CL11" s="801"/>
      <c r="CM11" s="799">
        <v>7398</v>
      </c>
      <c r="CN11" s="800"/>
      <c r="CO11" s="800"/>
      <c r="CP11" s="800"/>
      <c r="CQ11" s="801"/>
      <c r="CR11" s="799" t="s">
        <v>491</v>
      </c>
      <c r="CS11" s="800"/>
      <c r="CT11" s="800"/>
      <c r="CU11" s="800"/>
      <c r="CV11" s="801"/>
      <c r="CW11" s="799" t="s">
        <v>491</v>
      </c>
      <c r="CX11" s="800"/>
      <c r="CY11" s="800"/>
      <c r="CZ11" s="800"/>
      <c r="DA11" s="801"/>
      <c r="DB11" s="799">
        <v>203</v>
      </c>
      <c r="DC11" s="800"/>
      <c r="DD11" s="800"/>
      <c r="DE11" s="800"/>
      <c r="DF11" s="801"/>
      <c r="DG11" s="799" t="s">
        <v>491</v>
      </c>
      <c r="DH11" s="800"/>
      <c r="DI11" s="800"/>
      <c r="DJ11" s="800"/>
      <c r="DK11" s="801"/>
      <c r="DL11" s="799">
        <v>183</v>
      </c>
      <c r="DM11" s="800"/>
      <c r="DN11" s="800"/>
      <c r="DO11" s="800"/>
      <c r="DP11" s="801"/>
      <c r="DQ11" s="799">
        <v>18</v>
      </c>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360</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361</v>
      </c>
      <c r="B23" s="808" t="s">
        <v>362</v>
      </c>
      <c r="C23" s="809"/>
      <c r="D23" s="809"/>
      <c r="E23" s="809"/>
      <c r="F23" s="809"/>
      <c r="G23" s="809"/>
      <c r="H23" s="809"/>
      <c r="I23" s="809"/>
      <c r="J23" s="809"/>
      <c r="K23" s="809"/>
      <c r="L23" s="809"/>
      <c r="M23" s="809"/>
      <c r="N23" s="809"/>
      <c r="O23" s="809"/>
      <c r="P23" s="810"/>
      <c r="Q23" s="811"/>
      <c r="R23" s="812"/>
      <c r="S23" s="812"/>
      <c r="T23" s="812"/>
      <c r="U23" s="812"/>
      <c r="V23" s="812"/>
      <c r="W23" s="812"/>
      <c r="X23" s="812"/>
      <c r="Y23" s="812"/>
      <c r="Z23" s="812"/>
      <c r="AA23" s="812"/>
      <c r="AB23" s="812"/>
      <c r="AC23" s="812"/>
      <c r="AD23" s="812"/>
      <c r="AE23" s="813"/>
      <c r="AF23" s="814">
        <v>495</v>
      </c>
      <c r="AG23" s="812"/>
      <c r="AH23" s="812"/>
      <c r="AI23" s="812"/>
      <c r="AJ23" s="815"/>
      <c r="AK23" s="816"/>
      <c r="AL23" s="817"/>
      <c r="AM23" s="817"/>
      <c r="AN23" s="817"/>
      <c r="AO23" s="817"/>
      <c r="AP23" s="812"/>
      <c r="AQ23" s="812"/>
      <c r="AR23" s="812"/>
      <c r="AS23" s="812"/>
      <c r="AT23" s="812"/>
      <c r="AU23" s="818"/>
      <c r="AV23" s="818"/>
      <c r="AW23" s="818"/>
      <c r="AX23" s="818"/>
      <c r="AY23" s="819"/>
      <c r="AZ23" s="827" t="s">
        <v>363</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364</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365</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342</v>
      </c>
      <c r="B26" s="759"/>
      <c r="C26" s="759"/>
      <c r="D26" s="759"/>
      <c r="E26" s="759"/>
      <c r="F26" s="759"/>
      <c r="G26" s="759"/>
      <c r="H26" s="759"/>
      <c r="I26" s="759"/>
      <c r="J26" s="759"/>
      <c r="K26" s="759"/>
      <c r="L26" s="759"/>
      <c r="M26" s="759"/>
      <c r="N26" s="759"/>
      <c r="O26" s="759"/>
      <c r="P26" s="760"/>
      <c r="Q26" s="735" t="s">
        <v>366</v>
      </c>
      <c r="R26" s="736"/>
      <c r="S26" s="736"/>
      <c r="T26" s="736"/>
      <c r="U26" s="737"/>
      <c r="V26" s="735" t="s">
        <v>367</v>
      </c>
      <c r="W26" s="736"/>
      <c r="X26" s="736"/>
      <c r="Y26" s="736"/>
      <c r="Z26" s="737"/>
      <c r="AA26" s="735" t="s">
        <v>368</v>
      </c>
      <c r="AB26" s="736"/>
      <c r="AC26" s="736"/>
      <c r="AD26" s="736"/>
      <c r="AE26" s="736"/>
      <c r="AF26" s="830" t="s">
        <v>369</v>
      </c>
      <c r="AG26" s="831"/>
      <c r="AH26" s="831"/>
      <c r="AI26" s="831"/>
      <c r="AJ26" s="832"/>
      <c r="AK26" s="736" t="s">
        <v>370</v>
      </c>
      <c r="AL26" s="736"/>
      <c r="AM26" s="736"/>
      <c r="AN26" s="736"/>
      <c r="AO26" s="737"/>
      <c r="AP26" s="735" t="s">
        <v>371</v>
      </c>
      <c r="AQ26" s="736"/>
      <c r="AR26" s="736"/>
      <c r="AS26" s="736"/>
      <c r="AT26" s="737"/>
      <c r="AU26" s="735" t="s">
        <v>372</v>
      </c>
      <c r="AV26" s="736"/>
      <c r="AW26" s="736"/>
      <c r="AX26" s="736"/>
      <c r="AY26" s="737"/>
      <c r="AZ26" s="735" t="s">
        <v>373</v>
      </c>
      <c r="BA26" s="736"/>
      <c r="BB26" s="736"/>
      <c r="BC26" s="736"/>
      <c r="BD26" s="737"/>
      <c r="BE26" s="735" t="s">
        <v>349</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374</v>
      </c>
      <c r="C28" s="750"/>
      <c r="D28" s="750"/>
      <c r="E28" s="750"/>
      <c r="F28" s="750"/>
      <c r="G28" s="750"/>
      <c r="H28" s="750"/>
      <c r="I28" s="750"/>
      <c r="J28" s="750"/>
      <c r="K28" s="750"/>
      <c r="L28" s="750"/>
      <c r="M28" s="750"/>
      <c r="N28" s="750"/>
      <c r="O28" s="750"/>
      <c r="P28" s="751"/>
      <c r="Q28" s="840">
        <v>6172</v>
      </c>
      <c r="R28" s="841"/>
      <c r="S28" s="841"/>
      <c r="T28" s="841"/>
      <c r="U28" s="841"/>
      <c r="V28" s="841">
        <v>6169</v>
      </c>
      <c r="W28" s="841"/>
      <c r="X28" s="841"/>
      <c r="Y28" s="841"/>
      <c r="Z28" s="841"/>
      <c r="AA28" s="841">
        <v>3</v>
      </c>
      <c r="AB28" s="841"/>
      <c r="AC28" s="841"/>
      <c r="AD28" s="841"/>
      <c r="AE28" s="842"/>
      <c r="AF28" s="843">
        <v>3</v>
      </c>
      <c r="AG28" s="841"/>
      <c r="AH28" s="841"/>
      <c r="AI28" s="841"/>
      <c r="AJ28" s="844"/>
      <c r="AK28" s="845">
        <v>712</v>
      </c>
      <c r="AL28" s="836"/>
      <c r="AM28" s="836"/>
      <c r="AN28" s="836"/>
      <c r="AO28" s="836"/>
      <c r="AP28" s="836">
        <v>118</v>
      </c>
      <c r="AQ28" s="836"/>
      <c r="AR28" s="836"/>
      <c r="AS28" s="836"/>
      <c r="AT28" s="836"/>
      <c r="AU28" s="836">
        <v>7</v>
      </c>
      <c r="AV28" s="836"/>
      <c r="AW28" s="836"/>
      <c r="AX28" s="836"/>
      <c r="AY28" s="836"/>
      <c r="AZ28" s="837" t="s">
        <v>545</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375</v>
      </c>
      <c r="C29" s="774"/>
      <c r="D29" s="774"/>
      <c r="E29" s="774"/>
      <c r="F29" s="774"/>
      <c r="G29" s="774"/>
      <c r="H29" s="774"/>
      <c r="I29" s="774"/>
      <c r="J29" s="774"/>
      <c r="K29" s="774"/>
      <c r="L29" s="774"/>
      <c r="M29" s="774"/>
      <c r="N29" s="774"/>
      <c r="O29" s="774"/>
      <c r="P29" s="775"/>
      <c r="Q29" s="776">
        <v>4194</v>
      </c>
      <c r="R29" s="777"/>
      <c r="S29" s="777"/>
      <c r="T29" s="777"/>
      <c r="U29" s="777"/>
      <c r="V29" s="777">
        <v>4136</v>
      </c>
      <c r="W29" s="777"/>
      <c r="X29" s="777"/>
      <c r="Y29" s="777"/>
      <c r="Z29" s="777"/>
      <c r="AA29" s="777">
        <v>58</v>
      </c>
      <c r="AB29" s="777"/>
      <c r="AC29" s="777"/>
      <c r="AD29" s="777"/>
      <c r="AE29" s="778"/>
      <c r="AF29" s="779">
        <v>58</v>
      </c>
      <c r="AG29" s="780"/>
      <c r="AH29" s="780"/>
      <c r="AI29" s="780"/>
      <c r="AJ29" s="781"/>
      <c r="AK29" s="848">
        <v>592</v>
      </c>
      <c r="AL29" s="849"/>
      <c r="AM29" s="849"/>
      <c r="AN29" s="849"/>
      <c r="AO29" s="849"/>
      <c r="AP29" s="849" t="s">
        <v>545</v>
      </c>
      <c r="AQ29" s="849"/>
      <c r="AR29" s="849"/>
      <c r="AS29" s="849"/>
      <c r="AT29" s="849"/>
      <c r="AU29" s="849" t="s">
        <v>545</v>
      </c>
      <c r="AV29" s="849"/>
      <c r="AW29" s="849"/>
      <c r="AX29" s="849"/>
      <c r="AY29" s="849"/>
      <c r="AZ29" s="850" t="s">
        <v>491</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376</v>
      </c>
      <c r="C30" s="774"/>
      <c r="D30" s="774"/>
      <c r="E30" s="774"/>
      <c r="F30" s="774"/>
      <c r="G30" s="774"/>
      <c r="H30" s="774"/>
      <c r="I30" s="774"/>
      <c r="J30" s="774"/>
      <c r="K30" s="774"/>
      <c r="L30" s="774"/>
      <c r="M30" s="774"/>
      <c r="N30" s="774"/>
      <c r="O30" s="774"/>
      <c r="P30" s="775"/>
      <c r="Q30" s="776">
        <v>409</v>
      </c>
      <c r="R30" s="777"/>
      <c r="S30" s="777"/>
      <c r="T30" s="777"/>
      <c r="U30" s="777"/>
      <c r="V30" s="777">
        <v>408</v>
      </c>
      <c r="W30" s="777"/>
      <c r="X30" s="777"/>
      <c r="Y30" s="777"/>
      <c r="Z30" s="777"/>
      <c r="AA30" s="777">
        <v>1</v>
      </c>
      <c r="AB30" s="777"/>
      <c r="AC30" s="777"/>
      <c r="AD30" s="777"/>
      <c r="AE30" s="778"/>
      <c r="AF30" s="779">
        <v>1</v>
      </c>
      <c r="AG30" s="780"/>
      <c r="AH30" s="780"/>
      <c r="AI30" s="780"/>
      <c r="AJ30" s="781"/>
      <c r="AK30" s="848">
        <v>167</v>
      </c>
      <c r="AL30" s="849"/>
      <c r="AM30" s="849"/>
      <c r="AN30" s="849"/>
      <c r="AO30" s="849"/>
      <c r="AP30" s="849" t="s">
        <v>545</v>
      </c>
      <c r="AQ30" s="849"/>
      <c r="AR30" s="849"/>
      <c r="AS30" s="849"/>
      <c r="AT30" s="849"/>
      <c r="AU30" s="849" t="s">
        <v>545</v>
      </c>
      <c r="AV30" s="849"/>
      <c r="AW30" s="849"/>
      <c r="AX30" s="849"/>
      <c r="AY30" s="849"/>
      <c r="AZ30" s="850" t="s">
        <v>491</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377</v>
      </c>
      <c r="C31" s="774"/>
      <c r="D31" s="774"/>
      <c r="E31" s="774"/>
      <c r="F31" s="774"/>
      <c r="G31" s="774"/>
      <c r="H31" s="774"/>
      <c r="I31" s="774"/>
      <c r="J31" s="774"/>
      <c r="K31" s="774"/>
      <c r="L31" s="774"/>
      <c r="M31" s="774"/>
      <c r="N31" s="774"/>
      <c r="O31" s="774"/>
      <c r="P31" s="775"/>
      <c r="Q31" s="776">
        <v>4</v>
      </c>
      <c r="R31" s="777"/>
      <c r="S31" s="777"/>
      <c r="T31" s="777"/>
      <c r="U31" s="777"/>
      <c r="V31" s="777">
        <v>4</v>
      </c>
      <c r="W31" s="777"/>
      <c r="X31" s="777"/>
      <c r="Y31" s="777"/>
      <c r="Z31" s="777"/>
      <c r="AA31" s="777" t="s">
        <v>545</v>
      </c>
      <c r="AB31" s="777"/>
      <c r="AC31" s="777"/>
      <c r="AD31" s="777"/>
      <c r="AE31" s="778"/>
      <c r="AF31" s="779" t="s">
        <v>545</v>
      </c>
      <c r="AG31" s="780"/>
      <c r="AH31" s="780"/>
      <c r="AI31" s="780"/>
      <c r="AJ31" s="781"/>
      <c r="AK31" s="848" t="s">
        <v>545</v>
      </c>
      <c r="AL31" s="849"/>
      <c r="AM31" s="849"/>
      <c r="AN31" s="849"/>
      <c r="AO31" s="849"/>
      <c r="AP31" s="849" t="s">
        <v>545</v>
      </c>
      <c r="AQ31" s="849"/>
      <c r="AR31" s="849"/>
      <c r="AS31" s="849"/>
      <c r="AT31" s="849"/>
      <c r="AU31" s="849" t="s">
        <v>545</v>
      </c>
      <c r="AV31" s="849"/>
      <c r="AW31" s="849"/>
      <c r="AX31" s="849"/>
      <c r="AY31" s="849"/>
      <c r="AZ31" s="850" t="s">
        <v>491</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378</v>
      </c>
      <c r="C32" s="774"/>
      <c r="D32" s="774"/>
      <c r="E32" s="774"/>
      <c r="F32" s="774"/>
      <c r="G32" s="774"/>
      <c r="H32" s="774"/>
      <c r="I32" s="774"/>
      <c r="J32" s="774"/>
      <c r="K32" s="774"/>
      <c r="L32" s="774"/>
      <c r="M32" s="774"/>
      <c r="N32" s="774"/>
      <c r="O32" s="774"/>
      <c r="P32" s="775"/>
      <c r="Q32" s="776">
        <v>895</v>
      </c>
      <c r="R32" s="777"/>
      <c r="S32" s="777"/>
      <c r="T32" s="777"/>
      <c r="U32" s="777"/>
      <c r="V32" s="777">
        <v>16</v>
      </c>
      <c r="W32" s="777"/>
      <c r="X32" s="777"/>
      <c r="Y32" s="777"/>
      <c r="Z32" s="777"/>
      <c r="AA32" s="777">
        <v>879</v>
      </c>
      <c r="AB32" s="777"/>
      <c r="AC32" s="777"/>
      <c r="AD32" s="777"/>
      <c r="AE32" s="778"/>
      <c r="AF32" s="779">
        <v>879</v>
      </c>
      <c r="AG32" s="780"/>
      <c r="AH32" s="780"/>
      <c r="AI32" s="780"/>
      <c r="AJ32" s="781"/>
      <c r="AK32" s="848">
        <v>228</v>
      </c>
      <c r="AL32" s="849"/>
      <c r="AM32" s="849"/>
      <c r="AN32" s="849"/>
      <c r="AO32" s="849"/>
      <c r="AP32" s="849">
        <v>5812</v>
      </c>
      <c r="AQ32" s="849"/>
      <c r="AR32" s="849"/>
      <c r="AS32" s="849"/>
      <c r="AT32" s="849"/>
      <c r="AU32" s="849">
        <v>2679</v>
      </c>
      <c r="AV32" s="849"/>
      <c r="AW32" s="849"/>
      <c r="AX32" s="849"/>
      <c r="AY32" s="849"/>
      <c r="AZ32" s="850" t="s">
        <v>491</v>
      </c>
      <c r="BA32" s="850"/>
      <c r="BB32" s="850"/>
      <c r="BC32" s="850"/>
      <c r="BD32" s="850"/>
      <c r="BE32" s="846" t="s">
        <v>379</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380</v>
      </c>
      <c r="C33" s="774"/>
      <c r="D33" s="774"/>
      <c r="E33" s="774"/>
      <c r="F33" s="774"/>
      <c r="G33" s="774"/>
      <c r="H33" s="774"/>
      <c r="I33" s="774"/>
      <c r="J33" s="774"/>
      <c r="K33" s="774"/>
      <c r="L33" s="774"/>
      <c r="M33" s="774"/>
      <c r="N33" s="774"/>
      <c r="O33" s="774"/>
      <c r="P33" s="775"/>
      <c r="Q33" s="776">
        <v>152</v>
      </c>
      <c r="R33" s="777"/>
      <c r="S33" s="777"/>
      <c r="T33" s="777"/>
      <c r="U33" s="777"/>
      <c r="V33" s="777">
        <v>10</v>
      </c>
      <c r="W33" s="777"/>
      <c r="X33" s="777"/>
      <c r="Y33" s="777"/>
      <c r="Z33" s="777"/>
      <c r="AA33" s="777">
        <v>142</v>
      </c>
      <c r="AB33" s="777"/>
      <c r="AC33" s="777"/>
      <c r="AD33" s="777"/>
      <c r="AE33" s="778"/>
      <c r="AF33" s="779">
        <v>142</v>
      </c>
      <c r="AG33" s="780"/>
      <c r="AH33" s="780"/>
      <c r="AI33" s="780"/>
      <c r="AJ33" s="781"/>
      <c r="AK33" s="848">
        <v>2</v>
      </c>
      <c r="AL33" s="849"/>
      <c r="AM33" s="849"/>
      <c r="AN33" s="849"/>
      <c r="AO33" s="849"/>
      <c r="AP33" s="849">
        <v>44</v>
      </c>
      <c r="AQ33" s="849"/>
      <c r="AR33" s="849"/>
      <c r="AS33" s="849"/>
      <c r="AT33" s="849"/>
      <c r="AU33" s="849">
        <v>2</v>
      </c>
      <c r="AV33" s="849"/>
      <c r="AW33" s="849"/>
      <c r="AX33" s="849"/>
      <c r="AY33" s="849"/>
      <c r="AZ33" s="850" t="s">
        <v>491</v>
      </c>
      <c r="BA33" s="850"/>
      <c r="BB33" s="850"/>
      <c r="BC33" s="850"/>
      <c r="BD33" s="850"/>
      <c r="BE33" s="846" t="s">
        <v>379</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381</v>
      </c>
      <c r="C34" s="774"/>
      <c r="D34" s="774"/>
      <c r="E34" s="774"/>
      <c r="F34" s="774"/>
      <c r="G34" s="774"/>
      <c r="H34" s="774"/>
      <c r="I34" s="774"/>
      <c r="J34" s="774"/>
      <c r="K34" s="774"/>
      <c r="L34" s="774"/>
      <c r="M34" s="774"/>
      <c r="N34" s="774"/>
      <c r="O34" s="774"/>
      <c r="P34" s="775"/>
      <c r="Q34" s="776">
        <v>841</v>
      </c>
      <c r="R34" s="777"/>
      <c r="S34" s="777"/>
      <c r="T34" s="777"/>
      <c r="U34" s="777"/>
      <c r="V34" s="777">
        <v>71</v>
      </c>
      <c r="W34" s="777"/>
      <c r="X34" s="777"/>
      <c r="Y34" s="777"/>
      <c r="Z34" s="777"/>
      <c r="AA34" s="777">
        <v>770</v>
      </c>
      <c r="AB34" s="777"/>
      <c r="AC34" s="777"/>
      <c r="AD34" s="777"/>
      <c r="AE34" s="778"/>
      <c r="AF34" s="779">
        <v>770</v>
      </c>
      <c r="AG34" s="780"/>
      <c r="AH34" s="780"/>
      <c r="AI34" s="780"/>
      <c r="AJ34" s="781"/>
      <c r="AK34" s="848">
        <v>533</v>
      </c>
      <c r="AL34" s="849"/>
      <c r="AM34" s="849"/>
      <c r="AN34" s="849"/>
      <c r="AO34" s="849"/>
      <c r="AP34" s="849">
        <v>1355</v>
      </c>
      <c r="AQ34" s="849"/>
      <c r="AR34" s="849"/>
      <c r="AS34" s="849"/>
      <c r="AT34" s="849"/>
      <c r="AU34" s="849">
        <v>919</v>
      </c>
      <c r="AV34" s="849"/>
      <c r="AW34" s="849"/>
      <c r="AX34" s="849"/>
      <c r="AY34" s="849"/>
      <c r="AZ34" s="850" t="s">
        <v>491</v>
      </c>
      <c r="BA34" s="850"/>
      <c r="BB34" s="850"/>
      <c r="BC34" s="850"/>
      <c r="BD34" s="850"/>
      <c r="BE34" s="846" t="s">
        <v>379</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382</v>
      </c>
      <c r="C35" s="774"/>
      <c r="D35" s="774"/>
      <c r="E35" s="774"/>
      <c r="F35" s="774"/>
      <c r="G35" s="774"/>
      <c r="H35" s="774"/>
      <c r="I35" s="774"/>
      <c r="J35" s="774"/>
      <c r="K35" s="774"/>
      <c r="L35" s="774"/>
      <c r="M35" s="774"/>
      <c r="N35" s="774"/>
      <c r="O35" s="774"/>
      <c r="P35" s="775"/>
      <c r="Q35" s="776">
        <v>12</v>
      </c>
      <c r="R35" s="777"/>
      <c r="S35" s="777"/>
      <c r="T35" s="777"/>
      <c r="U35" s="777"/>
      <c r="V35" s="777">
        <v>12</v>
      </c>
      <c r="W35" s="777"/>
      <c r="X35" s="777"/>
      <c r="Y35" s="777"/>
      <c r="Z35" s="777"/>
      <c r="AA35" s="777" t="s">
        <v>545</v>
      </c>
      <c r="AB35" s="777"/>
      <c r="AC35" s="777"/>
      <c r="AD35" s="777"/>
      <c r="AE35" s="778"/>
      <c r="AF35" s="779" t="s">
        <v>383</v>
      </c>
      <c r="AG35" s="780"/>
      <c r="AH35" s="780"/>
      <c r="AI35" s="780"/>
      <c r="AJ35" s="781"/>
      <c r="AK35" s="848">
        <v>10</v>
      </c>
      <c r="AL35" s="849"/>
      <c r="AM35" s="849"/>
      <c r="AN35" s="849"/>
      <c r="AO35" s="849"/>
      <c r="AP35" s="849">
        <v>85</v>
      </c>
      <c r="AQ35" s="849"/>
      <c r="AR35" s="849"/>
      <c r="AS35" s="849"/>
      <c r="AT35" s="849"/>
      <c r="AU35" s="849">
        <v>85</v>
      </c>
      <c r="AV35" s="849"/>
      <c r="AW35" s="849"/>
      <c r="AX35" s="849"/>
      <c r="AY35" s="849"/>
      <c r="AZ35" s="850" t="s">
        <v>491</v>
      </c>
      <c r="BA35" s="850"/>
      <c r="BB35" s="850"/>
      <c r="BC35" s="850"/>
      <c r="BD35" s="850"/>
      <c r="BE35" s="846" t="s">
        <v>384</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385</v>
      </c>
      <c r="C36" s="774"/>
      <c r="D36" s="774"/>
      <c r="E36" s="774"/>
      <c r="F36" s="774"/>
      <c r="G36" s="774"/>
      <c r="H36" s="774"/>
      <c r="I36" s="774"/>
      <c r="J36" s="774"/>
      <c r="K36" s="774"/>
      <c r="L36" s="774"/>
      <c r="M36" s="774"/>
      <c r="N36" s="774"/>
      <c r="O36" s="774"/>
      <c r="P36" s="775"/>
      <c r="Q36" s="776">
        <v>12</v>
      </c>
      <c r="R36" s="777"/>
      <c r="S36" s="777"/>
      <c r="T36" s="777"/>
      <c r="U36" s="777"/>
      <c r="V36" s="777">
        <v>12</v>
      </c>
      <c r="W36" s="777"/>
      <c r="X36" s="777"/>
      <c r="Y36" s="777"/>
      <c r="Z36" s="777"/>
      <c r="AA36" s="777" t="s">
        <v>545</v>
      </c>
      <c r="AB36" s="777"/>
      <c r="AC36" s="777"/>
      <c r="AD36" s="777"/>
      <c r="AE36" s="778"/>
      <c r="AF36" s="779" t="s">
        <v>383</v>
      </c>
      <c r="AG36" s="780"/>
      <c r="AH36" s="780"/>
      <c r="AI36" s="780"/>
      <c r="AJ36" s="781"/>
      <c r="AK36" s="848">
        <v>12</v>
      </c>
      <c r="AL36" s="849"/>
      <c r="AM36" s="849"/>
      <c r="AN36" s="849"/>
      <c r="AO36" s="849"/>
      <c r="AP36" s="849" t="s">
        <v>545</v>
      </c>
      <c r="AQ36" s="849"/>
      <c r="AR36" s="849"/>
      <c r="AS36" s="849"/>
      <c r="AT36" s="849"/>
      <c r="AU36" s="849" t="s">
        <v>545</v>
      </c>
      <c r="AV36" s="849"/>
      <c r="AW36" s="849"/>
      <c r="AX36" s="849"/>
      <c r="AY36" s="849"/>
      <c r="AZ36" s="850" t="s">
        <v>491</v>
      </c>
      <c r="BA36" s="850"/>
      <c r="BB36" s="850"/>
      <c r="BC36" s="850"/>
      <c r="BD36" s="850"/>
      <c r="BE36" s="846" t="s">
        <v>384</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t="s">
        <v>386</v>
      </c>
      <c r="C37" s="774"/>
      <c r="D37" s="774"/>
      <c r="E37" s="774"/>
      <c r="F37" s="774"/>
      <c r="G37" s="774"/>
      <c r="H37" s="774"/>
      <c r="I37" s="774"/>
      <c r="J37" s="774"/>
      <c r="K37" s="774"/>
      <c r="L37" s="774"/>
      <c r="M37" s="774"/>
      <c r="N37" s="774"/>
      <c r="O37" s="774"/>
      <c r="P37" s="775"/>
      <c r="Q37" s="776">
        <v>20</v>
      </c>
      <c r="R37" s="777"/>
      <c r="S37" s="777"/>
      <c r="T37" s="777"/>
      <c r="U37" s="777"/>
      <c r="V37" s="777">
        <v>20</v>
      </c>
      <c r="W37" s="777"/>
      <c r="X37" s="777"/>
      <c r="Y37" s="777"/>
      <c r="Z37" s="777"/>
      <c r="AA37" s="777" t="s">
        <v>545</v>
      </c>
      <c r="AB37" s="777"/>
      <c r="AC37" s="777"/>
      <c r="AD37" s="777"/>
      <c r="AE37" s="778"/>
      <c r="AF37" s="779" t="s">
        <v>383</v>
      </c>
      <c r="AG37" s="780"/>
      <c r="AH37" s="780"/>
      <c r="AI37" s="780"/>
      <c r="AJ37" s="781"/>
      <c r="AK37" s="848">
        <v>13</v>
      </c>
      <c r="AL37" s="849"/>
      <c r="AM37" s="849"/>
      <c r="AN37" s="849"/>
      <c r="AO37" s="849"/>
      <c r="AP37" s="849" t="s">
        <v>545</v>
      </c>
      <c r="AQ37" s="849"/>
      <c r="AR37" s="849"/>
      <c r="AS37" s="849"/>
      <c r="AT37" s="849"/>
      <c r="AU37" s="849" t="s">
        <v>545</v>
      </c>
      <c r="AV37" s="849"/>
      <c r="AW37" s="849"/>
      <c r="AX37" s="849"/>
      <c r="AY37" s="849"/>
      <c r="AZ37" s="850" t="s">
        <v>491</v>
      </c>
      <c r="BA37" s="850"/>
      <c r="BB37" s="850"/>
      <c r="BC37" s="850"/>
      <c r="BD37" s="850"/>
      <c r="BE37" s="846" t="s">
        <v>384</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t="s">
        <v>387</v>
      </c>
      <c r="C38" s="774"/>
      <c r="D38" s="774"/>
      <c r="E38" s="774"/>
      <c r="F38" s="774"/>
      <c r="G38" s="774"/>
      <c r="H38" s="774"/>
      <c r="I38" s="774"/>
      <c r="J38" s="774"/>
      <c r="K38" s="774"/>
      <c r="L38" s="774"/>
      <c r="M38" s="774"/>
      <c r="N38" s="774"/>
      <c r="O38" s="774"/>
      <c r="P38" s="775"/>
      <c r="Q38" s="776">
        <v>126</v>
      </c>
      <c r="R38" s="777"/>
      <c r="S38" s="777"/>
      <c r="T38" s="777"/>
      <c r="U38" s="777"/>
      <c r="V38" s="777">
        <v>8</v>
      </c>
      <c r="W38" s="777"/>
      <c r="X38" s="777"/>
      <c r="Y38" s="777"/>
      <c r="Z38" s="777"/>
      <c r="AA38" s="777">
        <v>118</v>
      </c>
      <c r="AB38" s="777"/>
      <c r="AC38" s="777"/>
      <c r="AD38" s="777"/>
      <c r="AE38" s="778"/>
      <c r="AF38" s="779">
        <v>118</v>
      </c>
      <c r="AG38" s="780"/>
      <c r="AH38" s="780"/>
      <c r="AI38" s="780"/>
      <c r="AJ38" s="781"/>
      <c r="AK38" s="848" t="s">
        <v>545</v>
      </c>
      <c r="AL38" s="849"/>
      <c r="AM38" s="849"/>
      <c r="AN38" s="849"/>
      <c r="AO38" s="849"/>
      <c r="AP38" s="849" t="s">
        <v>545</v>
      </c>
      <c r="AQ38" s="849"/>
      <c r="AR38" s="849"/>
      <c r="AS38" s="849"/>
      <c r="AT38" s="849"/>
      <c r="AU38" s="849" t="s">
        <v>545</v>
      </c>
      <c r="AV38" s="849"/>
      <c r="AW38" s="849"/>
      <c r="AX38" s="849"/>
      <c r="AY38" s="849"/>
      <c r="AZ38" s="850" t="s">
        <v>491</v>
      </c>
      <c r="BA38" s="850"/>
      <c r="BB38" s="850"/>
      <c r="BC38" s="850"/>
      <c r="BD38" s="850"/>
      <c r="BE38" s="846" t="s">
        <v>384</v>
      </c>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t="s">
        <v>388</v>
      </c>
      <c r="C39" s="774"/>
      <c r="D39" s="774"/>
      <c r="E39" s="774"/>
      <c r="F39" s="774"/>
      <c r="G39" s="774"/>
      <c r="H39" s="774"/>
      <c r="I39" s="774"/>
      <c r="J39" s="774"/>
      <c r="K39" s="774"/>
      <c r="L39" s="774"/>
      <c r="M39" s="774"/>
      <c r="N39" s="774"/>
      <c r="O39" s="774"/>
      <c r="P39" s="775"/>
      <c r="Q39" s="776">
        <v>93</v>
      </c>
      <c r="R39" s="777"/>
      <c r="S39" s="777"/>
      <c r="T39" s="777"/>
      <c r="U39" s="777"/>
      <c r="V39" s="777">
        <v>28</v>
      </c>
      <c r="W39" s="777"/>
      <c r="X39" s="777"/>
      <c r="Y39" s="777"/>
      <c r="Z39" s="777"/>
      <c r="AA39" s="777">
        <v>65</v>
      </c>
      <c r="AB39" s="777"/>
      <c r="AC39" s="777"/>
      <c r="AD39" s="777"/>
      <c r="AE39" s="778"/>
      <c r="AF39" s="779">
        <v>65</v>
      </c>
      <c r="AG39" s="780"/>
      <c r="AH39" s="780"/>
      <c r="AI39" s="780"/>
      <c r="AJ39" s="781"/>
      <c r="AK39" s="848">
        <v>6</v>
      </c>
      <c r="AL39" s="849"/>
      <c r="AM39" s="849"/>
      <c r="AN39" s="849"/>
      <c r="AO39" s="849"/>
      <c r="AP39" s="849">
        <v>22</v>
      </c>
      <c r="AQ39" s="849"/>
      <c r="AR39" s="849"/>
      <c r="AS39" s="849"/>
      <c r="AT39" s="849"/>
      <c r="AU39" s="849">
        <v>0</v>
      </c>
      <c r="AV39" s="849"/>
      <c r="AW39" s="849"/>
      <c r="AX39" s="849"/>
      <c r="AY39" s="849"/>
      <c r="AZ39" s="850" t="s">
        <v>491</v>
      </c>
      <c r="BA39" s="850"/>
      <c r="BB39" s="850"/>
      <c r="BC39" s="850"/>
      <c r="BD39" s="850"/>
      <c r="BE39" s="846" t="s">
        <v>384</v>
      </c>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389</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361</v>
      </c>
      <c r="B63" s="808" t="s">
        <v>390</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2037</v>
      </c>
      <c r="AG63" s="860"/>
      <c r="AH63" s="860"/>
      <c r="AI63" s="860"/>
      <c r="AJ63" s="861"/>
      <c r="AK63" s="862"/>
      <c r="AL63" s="857"/>
      <c r="AM63" s="857"/>
      <c r="AN63" s="857"/>
      <c r="AO63" s="857"/>
      <c r="AP63" s="860"/>
      <c r="AQ63" s="860"/>
      <c r="AR63" s="860"/>
      <c r="AS63" s="860"/>
      <c r="AT63" s="860"/>
      <c r="AU63" s="860"/>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392</v>
      </c>
      <c r="B66" s="759"/>
      <c r="C66" s="759"/>
      <c r="D66" s="759"/>
      <c r="E66" s="759"/>
      <c r="F66" s="759"/>
      <c r="G66" s="759"/>
      <c r="H66" s="759"/>
      <c r="I66" s="759"/>
      <c r="J66" s="759"/>
      <c r="K66" s="759"/>
      <c r="L66" s="759"/>
      <c r="M66" s="759"/>
      <c r="N66" s="759"/>
      <c r="O66" s="759"/>
      <c r="P66" s="760"/>
      <c r="Q66" s="735" t="s">
        <v>393</v>
      </c>
      <c r="R66" s="736"/>
      <c r="S66" s="736"/>
      <c r="T66" s="736"/>
      <c r="U66" s="737"/>
      <c r="V66" s="735" t="s">
        <v>394</v>
      </c>
      <c r="W66" s="736"/>
      <c r="X66" s="736"/>
      <c r="Y66" s="736"/>
      <c r="Z66" s="737"/>
      <c r="AA66" s="735" t="s">
        <v>395</v>
      </c>
      <c r="AB66" s="736"/>
      <c r="AC66" s="736"/>
      <c r="AD66" s="736"/>
      <c r="AE66" s="737"/>
      <c r="AF66" s="870" t="s">
        <v>396</v>
      </c>
      <c r="AG66" s="831"/>
      <c r="AH66" s="831"/>
      <c r="AI66" s="831"/>
      <c r="AJ66" s="871"/>
      <c r="AK66" s="735" t="s">
        <v>397</v>
      </c>
      <c r="AL66" s="759"/>
      <c r="AM66" s="759"/>
      <c r="AN66" s="759"/>
      <c r="AO66" s="760"/>
      <c r="AP66" s="735" t="s">
        <v>398</v>
      </c>
      <c r="AQ66" s="736"/>
      <c r="AR66" s="736"/>
      <c r="AS66" s="736"/>
      <c r="AT66" s="737"/>
      <c r="AU66" s="735" t="s">
        <v>399</v>
      </c>
      <c r="AV66" s="736"/>
      <c r="AW66" s="736"/>
      <c r="AX66" s="736"/>
      <c r="AY66" s="737"/>
      <c r="AZ66" s="735" t="s">
        <v>349</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546</v>
      </c>
      <c r="C68" s="888"/>
      <c r="D68" s="888"/>
      <c r="E68" s="888"/>
      <c r="F68" s="888"/>
      <c r="G68" s="888"/>
      <c r="H68" s="888"/>
      <c r="I68" s="888"/>
      <c r="J68" s="888"/>
      <c r="K68" s="888"/>
      <c r="L68" s="888"/>
      <c r="M68" s="888"/>
      <c r="N68" s="888"/>
      <c r="O68" s="888"/>
      <c r="P68" s="889"/>
      <c r="Q68" s="890">
        <v>1879</v>
      </c>
      <c r="R68" s="884"/>
      <c r="S68" s="884"/>
      <c r="T68" s="884"/>
      <c r="U68" s="884"/>
      <c r="V68" s="884">
        <v>1860</v>
      </c>
      <c r="W68" s="884"/>
      <c r="X68" s="884"/>
      <c r="Y68" s="884"/>
      <c r="Z68" s="884"/>
      <c r="AA68" s="884">
        <v>19</v>
      </c>
      <c r="AB68" s="884"/>
      <c r="AC68" s="884"/>
      <c r="AD68" s="884"/>
      <c r="AE68" s="884"/>
      <c r="AF68" s="884">
        <v>19</v>
      </c>
      <c r="AG68" s="884"/>
      <c r="AH68" s="884"/>
      <c r="AI68" s="884"/>
      <c r="AJ68" s="884"/>
      <c r="AK68" s="884" t="s">
        <v>545</v>
      </c>
      <c r="AL68" s="884"/>
      <c r="AM68" s="884"/>
      <c r="AN68" s="884"/>
      <c r="AO68" s="884"/>
      <c r="AP68" s="884">
        <v>1896</v>
      </c>
      <c r="AQ68" s="884"/>
      <c r="AR68" s="884"/>
      <c r="AS68" s="884"/>
      <c r="AT68" s="884"/>
      <c r="AU68" s="884">
        <v>1149</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547</v>
      </c>
      <c r="C69" s="892"/>
      <c r="D69" s="892"/>
      <c r="E69" s="892"/>
      <c r="F69" s="892"/>
      <c r="G69" s="892"/>
      <c r="H69" s="892"/>
      <c r="I69" s="892"/>
      <c r="J69" s="892"/>
      <c r="K69" s="892"/>
      <c r="L69" s="892"/>
      <c r="M69" s="892"/>
      <c r="N69" s="892"/>
      <c r="O69" s="892"/>
      <c r="P69" s="893"/>
      <c r="Q69" s="894">
        <v>14373</v>
      </c>
      <c r="R69" s="849"/>
      <c r="S69" s="849"/>
      <c r="T69" s="849"/>
      <c r="U69" s="849"/>
      <c r="V69" s="849">
        <v>13089</v>
      </c>
      <c r="W69" s="849"/>
      <c r="X69" s="849"/>
      <c r="Y69" s="849"/>
      <c r="Z69" s="849"/>
      <c r="AA69" s="849">
        <v>1284</v>
      </c>
      <c r="AB69" s="849"/>
      <c r="AC69" s="849"/>
      <c r="AD69" s="849"/>
      <c r="AE69" s="849"/>
      <c r="AF69" s="849">
        <v>1284</v>
      </c>
      <c r="AG69" s="849"/>
      <c r="AH69" s="849"/>
      <c r="AI69" s="849"/>
      <c r="AJ69" s="849"/>
      <c r="AK69" s="849">
        <v>2125</v>
      </c>
      <c r="AL69" s="849"/>
      <c r="AM69" s="849"/>
      <c r="AN69" s="849"/>
      <c r="AO69" s="849"/>
      <c r="AP69" s="849" t="s">
        <v>545</v>
      </c>
      <c r="AQ69" s="849"/>
      <c r="AR69" s="849"/>
      <c r="AS69" s="849"/>
      <c r="AT69" s="849"/>
      <c r="AU69" s="849" t="s">
        <v>545</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548</v>
      </c>
      <c r="C70" s="892"/>
      <c r="D70" s="892"/>
      <c r="E70" s="892"/>
      <c r="F70" s="892"/>
      <c r="G70" s="892"/>
      <c r="H70" s="892"/>
      <c r="I70" s="892"/>
      <c r="J70" s="892"/>
      <c r="K70" s="892"/>
      <c r="L70" s="892"/>
      <c r="M70" s="892"/>
      <c r="N70" s="892"/>
      <c r="O70" s="892"/>
      <c r="P70" s="893"/>
      <c r="Q70" s="894">
        <v>226075</v>
      </c>
      <c r="R70" s="849"/>
      <c r="S70" s="849"/>
      <c r="T70" s="849"/>
      <c r="U70" s="849"/>
      <c r="V70" s="849">
        <v>216762</v>
      </c>
      <c r="W70" s="849"/>
      <c r="X70" s="849"/>
      <c r="Y70" s="849"/>
      <c r="Z70" s="849"/>
      <c r="AA70" s="849">
        <v>9313</v>
      </c>
      <c r="AB70" s="849"/>
      <c r="AC70" s="849"/>
      <c r="AD70" s="849"/>
      <c r="AE70" s="849"/>
      <c r="AF70" s="849">
        <v>9313</v>
      </c>
      <c r="AG70" s="849"/>
      <c r="AH70" s="849"/>
      <c r="AI70" s="849"/>
      <c r="AJ70" s="849"/>
      <c r="AK70" s="849">
        <v>2412</v>
      </c>
      <c r="AL70" s="849"/>
      <c r="AM70" s="849"/>
      <c r="AN70" s="849"/>
      <c r="AO70" s="849"/>
      <c r="AP70" s="849" t="s">
        <v>545</v>
      </c>
      <c r="AQ70" s="849"/>
      <c r="AR70" s="849"/>
      <c r="AS70" s="849"/>
      <c r="AT70" s="849"/>
      <c r="AU70" s="849" t="s">
        <v>545</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c r="C71" s="892"/>
      <c r="D71" s="892"/>
      <c r="E71" s="892"/>
      <c r="F71" s="892"/>
      <c r="G71" s="892"/>
      <c r="H71" s="892"/>
      <c r="I71" s="892"/>
      <c r="J71" s="892"/>
      <c r="K71" s="892"/>
      <c r="L71" s="892"/>
      <c r="M71" s="892"/>
      <c r="N71" s="892"/>
      <c r="O71" s="892"/>
      <c r="P71" s="893"/>
      <c r="Q71" s="894"/>
      <c r="R71" s="849"/>
      <c r="S71" s="849"/>
      <c r="T71" s="849"/>
      <c r="U71" s="849"/>
      <c r="V71" s="849"/>
      <c r="W71" s="849"/>
      <c r="X71" s="849"/>
      <c r="Y71" s="849"/>
      <c r="Z71" s="849"/>
      <c r="AA71" s="849"/>
      <c r="AB71" s="849"/>
      <c r="AC71" s="849"/>
      <c r="AD71" s="849"/>
      <c r="AE71" s="849"/>
      <c r="AF71" s="849"/>
      <c r="AG71" s="849"/>
      <c r="AH71" s="849"/>
      <c r="AI71" s="849"/>
      <c r="AJ71" s="849"/>
      <c r="AK71" s="849"/>
      <c r="AL71" s="849"/>
      <c r="AM71" s="849"/>
      <c r="AN71" s="849"/>
      <c r="AO71" s="849"/>
      <c r="AP71" s="849"/>
      <c r="AQ71" s="849"/>
      <c r="AR71" s="849"/>
      <c r="AS71" s="849"/>
      <c r="AT71" s="849"/>
      <c r="AU71" s="849"/>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c r="C72" s="892"/>
      <c r="D72" s="892"/>
      <c r="E72" s="892"/>
      <c r="F72" s="892"/>
      <c r="G72" s="892"/>
      <c r="H72" s="892"/>
      <c r="I72" s="892"/>
      <c r="J72" s="892"/>
      <c r="K72" s="892"/>
      <c r="L72" s="892"/>
      <c r="M72" s="892"/>
      <c r="N72" s="892"/>
      <c r="O72" s="892"/>
      <c r="P72" s="893"/>
      <c r="Q72" s="894"/>
      <c r="R72" s="849"/>
      <c r="S72" s="849"/>
      <c r="T72" s="849"/>
      <c r="U72" s="849"/>
      <c r="V72" s="849"/>
      <c r="W72" s="849"/>
      <c r="X72" s="849"/>
      <c r="Y72" s="849"/>
      <c r="Z72" s="849"/>
      <c r="AA72" s="849"/>
      <c r="AB72" s="849"/>
      <c r="AC72" s="849"/>
      <c r="AD72" s="849"/>
      <c r="AE72" s="849"/>
      <c r="AF72" s="849"/>
      <c r="AG72" s="849"/>
      <c r="AH72" s="849"/>
      <c r="AI72" s="849"/>
      <c r="AJ72" s="849"/>
      <c r="AK72" s="849"/>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361</v>
      </c>
      <c r="B88" s="808" t="s">
        <v>400</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808" t="s">
        <v>401</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402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403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408</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409</v>
      </c>
      <c r="AB109" s="913"/>
      <c r="AC109" s="913"/>
      <c r="AD109" s="913"/>
      <c r="AE109" s="914"/>
      <c r="AF109" s="912" t="s">
        <v>283</v>
      </c>
      <c r="AG109" s="913"/>
      <c r="AH109" s="913"/>
      <c r="AI109" s="913"/>
      <c r="AJ109" s="914"/>
      <c r="AK109" s="912" t="s">
        <v>282</v>
      </c>
      <c r="AL109" s="913"/>
      <c r="AM109" s="913"/>
      <c r="AN109" s="913"/>
      <c r="AO109" s="914"/>
      <c r="AP109" s="912" t="s">
        <v>410</v>
      </c>
      <c r="AQ109" s="913"/>
      <c r="AR109" s="913"/>
      <c r="AS109" s="913"/>
      <c r="AT109" s="915"/>
      <c r="AU109" s="934" t="s">
        <v>408</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409</v>
      </c>
      <c r="BR109" s="913"/>
      <c r="BS109" s="913"/>
      <c r="BT109" s="913"/>
      <c r="BU109" s="914"/>
      <c r="BV109" s="912" t="s">
        <v>283</v>
      </c>
      <c r="BW109" s="913"/>
      <c r="BX109" s="913"/>
      <c r="BY109" s="913"/>
      <c r="BZ109" s="914"/>
      <c r="CA109" s="912" t="s">
        <v>282</v>
      </c>
      <c r="CB109" s="913"/>
      <c r="CC109" s="913"/>
      <c r="CD109" s="913"/>
      <c r="CE109" s="914"/>
      <c r="CF109" s="935" t="s">
        <v>410</v>
      </c>
      <c r="CG109" s="935"/>
      <c r="CH109" s="935"/>
      <c r="CI109" s="935"/>
      <c r="CJ109" s="935"/>
      <c r="CK109" s="912" t="s">
        <v>411</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409</v>
      </c>
      <c r="DH109" s="913"/>
      <c r="DI109" s="913"/>
      <c r="DJ109" s="913"/>
      <c r="DK109" s="914"/>
      <c r="DL109" s="912" t="s">
        <v>283</v>
      </c>
      <c r="DM109" s="913"/>
      <c r="DN109" s="913"/>
      <c r="DO109" s="913"/>
      <c r="DP109" s="914"/>
      <c r="DQ109" s="912" t="s">
        <v>282</v>
      </c>
      <c r="DR109" s="913"/>
      <c r="DS109" s="913"/>
      <c r="DT109" s="913"/>
      <c r="DU109" s="914"/>
      <c r="DV109" s="912" t="s">
        <v>410</v>
      </c>
      <c r="DW109" s="913"/>
      <c r="DX109" s="913"/>
      <c r="DY109" s="913"/>
      <c r="DZ109" s="915"/>
    </row>
    <row r="110" spans="1:131" s="197" customFormat="1" ht="26.25" customHeight="1">
      <c r="A110" s="916" t="s">
        <v>412</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2820719</v>
      </c>
      <c r="AB110" s="920"/>
      <c r="AC110" s="920"/>
      <c r="AD110" s="920"/>
      <c r="AE110" s="921"/>
      <c r="AF110" s="922">
        <v>3039736</v>
      </c>
      <c r="AG110" s="920"/>
      <c r="AH110" s="920"/>
      <c r="AI110" s="920"/>
      <c r="AJ110" s="921"/>
      <c r="AK110" s="922">
        <v>3095825</v>
      </c>
      <c r="AL110" s="920"/>
      <c r="AM110" s="920"/>
      <c r="AN110" s="920"/>
      <c r="AO110" s="921"/>
      <c r="AP110" s="923">
        <v>28.9</v>
      </c>
      <c r="AQ110" s="924"/>
      <c r="AR110" s="924"/>
      <c r="AS110" s="924"/>
      <c r="AT110" s="925"/>
      <c r="AU110" s="926" t="s">
        <v>60</v>
      </c>
      <c r="AV110" s="927"/>
      <c r="AW110" s="927"/>
      <c r="AX110" s="927"/>
      <c r="AY110" s="928"/>
      <c r="AZ110" s="970" t="s">
        <v>413</v>
      </c>
      <c r="BA110" s="917"/>
      <c r="BB110" s="917"/>
      <c r="BC110" s="917"/>
      <c r="BD110" s="917"/>
      <c r="BE110" s="917"/>
      <c r="BF110" s="917"/>
      <c r="BG110" s="917"/>
      <c r="BH110" s="917"/>
      <c r="BI110" s="917"/>
      <c r="BJ110" s="917"/>
      <c r="BK110" s="917"/>
      <c r="BL110" s="917"/>
      <c r="BM110" s="917"/>
      <c r="BN110" s="917"/>
      <c r="BO110" s="917"/>
      <c r="BP110" s="918"/>
      <c r="BQ110" s="956">
        <v>27856187</v>
      </c>
      <c r="BR110" s="957"/>
      <c r="BS110" s="957"/>
      <c r="BT110" s="957"/>
      <c r="BU110" s="957"/>
      <c r="BV110" s="957">
        <v>29026507</v>
      </c>
      <c r="BW110" s="957"/>
      <c r="BX110" s="957"/>
      <c r="BY110" s="957"/>
      <c r="BZ110" s="957"/>
      <c r="CA110" s="957">
        <v>28720385</v>
      </c>
      <c r="CB110" s="957"/>
      <c r="CC110" s="957"/>
      <c r="CD110" s="957"/>
      <c r="CE110" s="957"/>
      <c r="CF110" s="971">
        <v>267.7</v>
      </c>
      <c r="CG110" s="972"/>
      <c r="CH110" s="972"/>
      <c r="CI110" s="972"/>
      <c r="CJ110" s="972"/>
      <c r="CK110" s="973" t="s">
        <v>414</v>
      </c>
      <c r="CL110" s="974"/>
      <c r="CM110" s="953" t="s">
        <v>415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416</v>
      </c>
      <c r="DH110" s="957"/>
      <c r="DI110" s="957"/>
      <c r="DJ110" s="957"/>
      <c r="DK110" s="957"/>
      <c r="DL110" s="957" t="s">
        <v>416</v>
      </c>
      <c r="DM110" s="957"/>
      <c r="DN110" s="957"/>
      <c r="DO110" s="957"/>
      <c r="DP110" s="957"/>
      <c r="DQ110" s="957" t="s">
        <v>416</v>
      </c>
      <c r="DR110" s="957"/>
      <c r="DS110" s="957"/>
      <c r="DT110" s="957"/>
      <c r="DU110" s="957"/>
      <c r="DV110" s="958" t="s">
        <v>416</v>
      </c>
      <c r="DW110" s="958"/>
      <c r="DX110" s="958"/>
      <c r="DY110" s="958"/>
      <c r="DZ110" s="959"/>
    </row>
    <row r="111" spans="1:131" s="197" customFormat="1" ht="26.25" customHeight="1">
      <c r="A111" s="960" t="s">
        <v>417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416</v>
      </c>
      <c r="AB111" s="964"/>
      <c r="AC111" s="964"/>
      <c r="AD111" s="964"/>
      <c r="AE111" s="965"/>
      <c r="AF111" s="966" t="s">
        <v>416</v>
      </c>
      <c r="AG111" s="964"/>
      <c r="AH111" s="964"/>
      <c r="AI111" s="964"/>
      <c r="AJ111" s="965"/>
      <c r="AK111" s="966" t="s">
        <v>416</v>
      </c>
      <c r="AL111" s="964"/>
      <c r="AM111" s="964"/>
      <c r="AN111" s="964"/>
      <c r="AO111" s="965"/>
      <c r="AP111" s="967" t="s">
        <v>416</v>
      </c>
      <c r="AQ111" s="968"/>
      <c r="AR111" s="968"/>
      <c r="AS111" s="968"/>
      <c r="AT111" s="969"/>
      <c r="AU111" s="929"/>
      <c r="AV111" s="930"/>
      <c r="AW111" s="930"/>
      <c r="AX111" s="930"/>
      <c r="AY111" s="931"/>
      <c r="AZ111" s="979" t="s">
        <v>418</v>
      </c>
      <c r="BA111" s="980"/>
      <c r="BB111" s="980"/>
      <c r="BC111" s="980"/>
      <c r="BD111" s="980"/>
      <c r="BE111" s="980"/>
      <c r="BF111" s="980"/>
      <c r="BG111" s="980"/>
      <c r="BH111" s="980"/>
      <c r="BI111" s="980"/>
      <c r="BJ111" s="980"/>
      <c r="BK111" s="980"/>
      <c r="BL111" s="980"/>
      <c r="BM111" s="980"/>
      <c r="BN111" s="980"/>
      <c r="BO111" s="980"/>
      <c r="BP111" s="981"/>
      <c r="BQ111" s="949">
        <v>371838</v>
      </c>
      <c r="BR111" s="950"/>
      <c r="BS111" s="950"/>
      <c r="BT111" s="950"/>
      <c r="BU111" s="950"/>
      <c r="BV111" s="950">
        <v>309829</v>
      </c>
      <c r="BW111" s="950"/>
      <c r="BX111" s="950"/>
      <c r="BY111" s="950"/>
      <c r="BZ111" s="950"/>
      <c r="CA111" s="950" t="s">
        <v>416</v>
      </c>
      <c r="CB111" s="950"/>
      <c r="CC111" s="950"/>
      <c r="CD111" s="950"/>
      <c r="CE111" s="950"/>
      <c r="CF111" s="944" t="s">
        <v>416</v>
      </c>
      <c r="CG111" s="945"/>
      <c r="CH111" s="945"/>
      <c r="CI111" s="945"/>
      <c r="CJ111" s="945"/>
      <c r="CK111" s="975"/>
      <c r="CL111" s="976"/>
      <c r="CM111" s="946" t="s">
        <v>419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416</v>
      </c>
      <c r="DH111" s="950"/>
      <c r="DI111" s="950"/>
      <c r="DJ111" s="950"/>
      <c r="DK111" s="950"/>
      <c r="DL111" s="950" t="s">
        <v>416</v>
      </c>
      <c r="DM111" s="950"/>
      <c r="DN111" s="950"/>
      <c r="DO111" s="950"/>
      <c r="DP111" s="950"/>
      <c r="DQ111" s="950" t="s">
        <v>416</v>
      </c>
      <c r="DR111" s="950"/>
      <c r="DS111" s="950"/>
      <c r="DT111" s="950"/>
      <c r="DU111" s="950"/>
      <c r="DV111" s="951" t="s">
        <v>416</v>
      </c>
      <c r="DW111" s="951"/>
      <c r="DX111" s="951"/>
      <c r="DY111" s="951"/>
      <c r="DZ111" s="952"/>
    </row>
    <row r="112" spans="1:131" s="197" customFormat="1" ht="26.25" customHeight="1">
      <c r="A112" s="982" t="s">
        <v>420</v>
      </c>
      <c r="B112" s="983"/>
      <c r="C112" s="980" t="s">
        <v>421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109</v>
      </c>
      <c r="AB112" s="989"/>
      <c r="AC112" s="989"/>
      <c r="AD112" s="989"/>
      <c r="AE112" s="990"/>
      <c r="AF112" s="991" t="s">
        <v>109</v>
      </c>
      <c r="AG112" s="989"/>
      <c r="AH112" s="989"/>
      <c r="AI112" s="989"/>
      <c r="AJ112" s="990"/>
      <c r="AK112" s="991" t="s">
        <v>109</v>
      </c>
      <c r="AL112" s="989"/>
      <c r="AM112" s="989"/>
      <c r="AN112" s="989"/>
      <c r="AO112" s="990"/>
      <c r="AP112" s="992" t="s">
        <v>109</v>
      </c>
      <c r="AQ112" s="993"/>
      <c r="AR112" s="993"/>
      <c r="AS112" s="993"/>
      <c r="AT112" s="994"/>
      <c r="AU112" s="929"/>
      <c r="AV112" s="930"/>
      <c r="AW112" s="930"/>
      <c r="AX112" s="930"/>
      <c r="AY112" s="931"/>
      <c r="AZ112" s="979" t="s">
        <v>422</v>
      </c>
      <c r="BA112" s="980"/>
      <c r="BB112" s="980"/>
      <c r="BC112" s="980"/>
      <c r="BD112" s="980"/>
      <c r="BE112" s="980"/>
      <c r="BF112" s="980"/>
      <c r="BG112" s="980"/>
      <c r="BH112" s="980"/>
      <c r="BI112" s="980"/>
      <c r="BJ112" s="980"/>
      <c r="BK112" s="980"/>
      <c r="BL112" s="980"/>
      <c r="BM112" s="980"/>
      <c r="BN112" s="980"/>
      <c r="BO112" s="980"/>
      <c r="BP112" s="981"/>
      <c r="BQ112" s="949">
        <v>3941709</v>
      </c>
      <c r="BR112" s="950"/>
      <c r="BS112" s="950"/>
      <c r="BT112" s="950"/>
      <c r="BU112" s="950"/>
      <c r="BV112" s="950">
        <v>3786044</v>
      </c>
      <c r="BW112" s="950"/>
      <c r="BX112" s="950"/>
      <c r="BY112" s="950"/>
      <c r="BZ112" s="950"/>
      <c r="CA112" s="950">
        <v>3691915</v>
      </c>
      <c r="CB112" s="950"/>
      <c r="CC112" s="950"/>
      <c r="CD112" s="950"/>
      <c r="CE112" s="950"/>
      <c r="CF112" s="944">
        <v>34.4</v>
      </c>
      <c r="CG112" s="945"/>
      <c r="CH112" s="945"/>
      <c r="CI112" s="945"/>
      <c r="CJ112" s="945"/>
      <c r="CK112" s="975"/>
      <c r="CL112" s="976"/>
      <c r="CM112" s="946" t="s">
        <v>423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109</v>
      </c>
      <c r="DH112" s="950"/>
      <c r="DI112" s="950"/>
      <c r="DJ112" s="950"/>
      <c r="DK112" s="950"/>
      <c r="DL112" s="950" t="s">
        <v>109</v>
      </c>
      <c r="DM112" s="950"/>
      <c r="DN112" s="950"/>
      <c r="DO112" s="950"/>
      <c r="DP112" s="950"/>
      <c r="DQ112" s="950" t="s">
        <v>109</v>
      </c>
      <c r="DR112" s="950"/>
      <c r="DS112" s="950"/>
      <c r="DT112" s="950"/>
      <c r="DU112" s="950"/>
      <c r="DV112" s="951" t="s">
        <v>109</v>
      </c>
      <c r="DW112" s="951"/>
      <c r="DX112" s="951"/>
      <c r="DY112" s="951"/>
      <c r="DZ112" s="952"/>
    </row>
    <row r="113" spans="1:130" s="197" customFormat="1" ht="26.25" customHeight="1">
      <c r="A113" s="984"/>
      <c r="B113" s="985"/>
      <c r="C113" s="980" t="s">
        <v>424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302968</v>
      </c>
      <c r="AB113" s="964"/>
      <c r="AC113" s="964"/>
      <c r="AD113" s="964"/>
      <c r="AE113" s="965"/>
      <c r="AF113" s="966">
        <v>310741</v>
      </c>
      <c r="AG113" s="964"/>
      <c r="AH113" s="964"/>
      <c r="AI113" s="964"/>
      <c r="AJ113" s="965"/>
      <c r="AK113" s="966">
        <v>357837</v>
      </c>
      <c r="AL113" s="964"/>
      <c r="AM113" s="964"/>
      <c r="AN113" s="964"/>
      <c r="AO113" s="965"/>
      <c r="AP113" s="967">
        <v>3.3</v>
      </c>
      <c r="AQ113" s="968"/>
      <c r="AR113" s="968"/>
      <c r="AS113" s="968"/>
      <c r="AT113" s="969"/>
      <c r="AU113" s="929"/>
      <c r="AV113" s="930"/>
      <c r="AW113" s="930"/>
      <c r="AX113" s="930"/>
      <c r="AY113" s="931"/>
      <c r="AZ113" s="979" t="s">
        <v>425</v>
      </c>
      <c r="BA113" s="980"/>
      <c r="BB113" s="980"/>
      <c r="BC113" s="980"/>
      <c r="BD113" s="980"/>
      <c r="BE113" s="980"/>
      <c r="BF113" s="980"/>
      <c r="BG113" s="980"/>
      <c r="BH113" s="980"/>
      <c r="BI113" s="980"/>
      <c r="BJ113" s="980"/>
      <c r="BK113" s="980"/>
      <c r="BL113" s="980"/>
      <c r="BM113" s="980"/>
      <c r="BN113" s="980"/>
      <c r="BO113" s="980"/>
      <c r="BP113" s="981"/>
      <c r="BQ113" s="949">
        <v>1923782</v>
      </c>
      <c r="BR113" s="950"/>
      <c r="BS113" s="950"/>
      <c r="BT113" s="950"/>
      <c r="BU113" s="950"/>
      <c r="BV113" s="950">
        <v>1538680</v>
      </c>
      <c r="BW113" s="950"/>
      <c r="BX113" s="950"/>
      <c r="BY113" s="950"/>
      <c r="BZ113" s="950"/>
      <c r="CA113" s="950">
        <v>1148759</v>
      </c>
      <c r="CB113" s="950"/>
      <c r="CC113" s="950"/>
      <c r="CD113" s="950"/>
      <c r="CE113" s="950"/>
      <c r="CF113" s="944">
        <v>10.7</v>
      </c>
      <c r="CG113" s="945"/>
      <c r="CH113" s="945"/>
      <c r="CI113" s="945"/>
      <c r="CJ113" s="945"/>
      <c r="CK113" s="975"/>
      <c r="CL113" s="976"/>
      <c r="CM113" s="946" t="s">
        <v>426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109</v>
      </c>
      <c r="DH113" s="989"/>
      <c r="DI113" s="989"/>
      <c r="DJ113" s="989"/>
      <c r="DK113" s="990"/>
      <c r="DL113" s="991" t="s">
        <v>109</v>
      </c>
      <c r="DM113" s="989"/>
      <c r="DN113" s="989"/>
      <c r="DO113" s="989"/>
      <c r="DP113" s="990"/>
      <c r="DQ113" s="991" t="s">
        <v>109</v>
      </c>
      <c r="DR113" s="989"/>
      <c r="DS113" s="989"/>
      <c r="DT113" s="989"/>
      <c r="DU113" s="990"/>
      <c r="DV113" s="992" t="s">
        <v>109</v>
      </c>
      <c r="DW113" s="993"/>
      <c r="DX113" s="993"/>
      <c r="DY113" s="993"/>
      <c r="DZ113" s="994"/>
    </row>
    <row r="114" spans="1:130" s="197" customFormat="1" ht="26.25" customHeight="1">
      <c r="A114" s="984"/>
      <c r="B114" s="985"/>
      <c r="C114" s="980" t="s">
        <v>427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408436</v>
      </c>
      <c r="AB114" s="989"/>
      <c r="AC114" s="989"/>
      <c r="AD114" s="989"/>
      <c r="AE114" s="990"/>
      <c r="AF114" s="991">
        <v>408436</v>
      </c>
      <c r="AG114" s="989"/>
      <c r="AH114" s="989"/>
      <c r="AI114" s="989"/>
      <c r="AJ114" s="990"/>
      <c r="AK114" s="991">
        <v>408436</v>
      </c>
      <c r="AL114" s="989"/>
      <c r="AM114" s="989"/>
      <c r="AN114" s="989"/>
      <c r="AO114" s="990"/>
      <c r="AP114" s="992">
        <v>3.8</v>
      </c>
      <c r="AQ114" s="993"/>
      <c r="AR114" s="993"/>
      <c r="AS114" s="993"/>
      <c r="AT114" s="994"/>
      <c r="AU114" s="929"/>
      <c r="AV114" s="930"/>
      <c r="AW114" s="930"/>
      <c r="AX114" s="930"/>
      <c r="AY114" s="931"/>
      <c r="AZ114" s="979" t="s">
        <v>428</v>
      </c>
      <c r="BA114" s="980"/>
      <c r="BB114" s="980"/>
      <c r="BC114" s="980"/>
      <c r="BD114" s="980"/>
      <c r="BE114" s="980"/>
      <c r="BF114" s="980"/>
      <c r="BG114" s="980"/>
      <c r="BH114" s="980"/>
      <c r="BI114" s="980"/>
      <c r="BJ114" s="980"/>
      <c r="BK114" s="980"/>
      <c r="BL114" s="980"/>
      <c r="BM114" s="980"/>
      <c r="BN114" s="980"/>
      <c r="BO114" s="980"/>
      <c r="BP114" s="981"/>
      <c r="BQ114" s="949">
        <v>3970059</v>
      </c>
      <c r="BR114" s="950"/>
      <c r="BS114" s="950"/>
      <c r="BT114" s="950"/>
      <c r="BU114" s="950"/>
      <c r="BV114" s="950">
        <v>3727640</v>
      </c>
      <c r="BW114" s="950"/>
      <c r="BX114" s="950"/>
      <c r="BY114" s="950"/>
      <c r="BZ114" s="950"/>
      <c r="CA114" s="950">
        <v>3486622</v>
      </c>
      <c r="CB114" s="950"/>
      <c r="CC114" s="950"/>
      <c r="CD114" s="950"/>
      <c r="CE114" s="950"/>
      <c r="CF114" s="944">
        <v>32.5</v>
      </c>
      <c r="CG114" s="945"/>
      <c r="CH114" s="945"/>
      <c r="CI114" s="945"/>
      <c r="CJ114" s="945"/>
      <c r="CK114" s="975"/>
      <c r="CL114" s="976"/>
      <c r="CM114" s="946" t="s">
        <v>429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109</v>
      </c>
      <c r="DH114" s="989"/>
      <c r="DI114" s="989"/>
      <c r="DJ114" s="989"/>
      <c r="DK114" s="990"/>
      <c r="DL114" s="991" t="s">
        <v>109</v>
      </c>
      <c r="DM114" s="989"/>
      <c r="DN114" s="989"/>
      <c r="DO114" s="989"/>
      <c r="DP114" s="990"/>
      <c r="DQ114" s="991" t="s">
        <v>109</v>
      </c>
      <c r="DR114" s="989"/>
      <c r="DS114" s="989"/>
      <c r="DT114" s="989"/>
      <c r="DU114" s="990"/>
      <c r="DV114" s="992" t="s">
        <v>109</v>
      </c>
      <c r="DW114" s="993"/>
      <c r="DX114" s="993"/>
      <c r="DY114" s="993"/>
      <c r="DZ114" s="994"/>
    </row>
    <row r="115" spans="1:130" s="197" customFormat="1" ht="26.25" customHeight="1">
      <c r="A115" s="984"/>
      <c r="B115" s="985"/>
      <c r="C115" s="980" t="s">
        <v>430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75813</v>
      </c>
      <c r="AB115" s="964"/>
      <c r="AC115" s="964"/>
      <c r="AD115" s="964"/>
      <c r="AE115" s="965"/>
      <c r="AF115" s="966">
        <v>75327</v>
      </c>
      <c r="AG115" s="964"/>
      <c r="AH115" s="964"/>
      <c r="AI115" s="964"/>
      <c r="AJ115" s="965"/>
      <c r="AK115" s="966">
        <v>78691</v>
      </c>
      <c r="AL115" s="964"/>
      <c r="AM115" s="964"/>
      <c r="AN115" s="964"/>
      <c r="AO115" s="965"/>
      <c r="AP115" s="967">
        <v>0.7</v>
      </c>
      <c r="AQ115" s="968"/>
      <c r="AR115" s="968"/>
      <c r="AS115" s="968"/>
      <c r="AT115" s="969"/>
      <c r="AU115" s="929"/>
      <c r="AV115" s="930"/>
      <c r="AW115" s="930"/>
      <c r="AX115" s="930"/>
      <c r="AY115" s="931"/>
      <c r="AZ115" s="979" t="s">
        <v>431</v>
      </c>
      <c r="BA115" s="980"/>
      <c r="BB115" s="980"/>
      <c r="BC115" s="980"/>
      <c r="BD115" s="980"/>
      <c r="BE115" s="980"/>
      <c r="BF115" s="980"/>
      <c r="BG115" s="980"/>
      <c r="BH115" s="980"/>
      <c r="BI115" s="980"/>
      <c r="BJ115" s="980"/>
      <c r="BK115" s="980"/>
      <c r="BL115" s="980"/>
      <c r="BM115" s="980"/>
      <c r="BN115" s="980"/>
      <c r="BO115" s="980"/>
      <c r="BP115" s="981"/>
      <c r="BQ115" s="949">
        <v>20850</v>
      </c>
      <c r="BR115" s="950"/>
      <c r="BS115" s="950"/>
      <c r="BT115" s="950"/>
      <c r="BU115" s="950"/>
      <c r="BV115" s="950">
        <v>19582</v>
      </c>
      <c r="BW115" s="950"/>
      <c r="BX115" s="950"/>
      <c r="BY115" s="950"/>
      <c r="BZ115" s="950"/>
      <c r="CA115" s="950">
        <v>18296</v>
      </c>
      <c r="CB115" s="950"/>
      <c r="CC115" s="950"/>
      <c r="CD115" s="950"/>
      <c r="CE115" s="950"/>
      <c r="CF115" s="944">
        <v>0.2</v>
      </c>
      <c r="CG115" s="945"/>
      <c r="CH115" s="945"/>
      <c r="CI115" s="945"/>
      <c r="CJ115" s="945"/>
      <c r="CK115" s="975"/>
      <c r="CL115" s="976"/>
      <c r="CM115" s="979" t="s">
        <v>432</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109</v>
      </c>
      <c r="DH115" s="989"/>
      <c r="DI115" s="989"/>
      <c r="DJ115" s="989"/>
      <c r="DK115" s="990"/>
      <c r="DL115" s="991" t="s">
        <v>109</v>
      </c>
      <c r="DM115" s="989"/>
      <c r="DN115" s="989"/>
      <c r="DO115" s="989"/>
      <c r="DP115" s="990"/>
      <c r="DQ115" s="991" t="s">
        <v>109</v>
      </c>
      <c r="DR115" s="989"/>
      <c r="DS115" s="989"/>
      <c r="DT115" s="989"/>
      <c r="DU115" s="990"/>
      <c r="DV115" s="992" t="s">
        <v>109</v>
      </c>
      <c r="DW115" s="993"/>
      <c r="DX115" s="993"/>
      <c r="DY115" s="993"/>
      <c r="DZ115" s="994"/>
    </row>
    <row r="116" spans="1:130" s="197" customFormat="1" ht="26.25" customHeight="1">
      <c r="A116" s="986"/>
      <c r="B116" s="987"/>
      <c r="C116" s="1001" t="s">
        <v>433</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1193</v>
      </c>
      <c r="AB116" s="989"/>
      <c r="AC116" s="989"/>
      <c r="AD116" s="989"/>
      <c r="AE116" s="990"/>
      <c r="AF116" s="991">
        <v>1113</v>
      </c>
      <c r="AG116" s="989"/>
      <c r="AH116" s="989"/>
      <c r="AI116" s="989"/>
      <c r="AJ116" s="990"/>
      <c r="AK116" s="991">
        <v>640</v>
      </c>
      <c r="AL116" s="989"/>
      <c r="AM116" s="989"/>
      <c r="AN116" s="989"/>
      <c r="AO116" s="990"/>
      <c r="AP116" s="992">
        <v>0</v>
      </c>
      <c r="AQ116" s="993"/>
      <c r="AR116" s="993"/>
      <c r="AS116" s="993"/>
      <c r="AT116" s="994"/>
      <c r="AU116" s="929"/>
      <c r="AV116" s="930"/>
      <c r="AW116" s="930"/>
      <c r="AX116" s="930"/>
      <c r="AY116" s="931"/>
      <c r="AZ116" s="979" t="s">
        <v>434</v>
      </c>
      <c r="BA116" s="980"/>
      <c r="BB116" s="980"/>
      <c r="BC116" s="980"/>
      <c r="BD116" s="980"/>
      <c r="BE116" s="980"/>
      <c r="BF116" s="980"/>
      <c r="BG116" s="980"/>
      <c r="BH116" s="980"/>
      <c r="BI116" s="980"/>
      <c r="BJ116" s="980"/>
      <c r="BK116" s="980"/>
      <c r="BL116" s="980"/>
      <c r="BM116" s="980"/>
      <c r="BN116" s="980"/>
      <c r="BO116" s="980"/>
      <c r="BP116" s="981"/>
      <c r="BQ116" s="949" t="s">
        <v>109</v>
      </c>
      <c r="BR116" s="950"/>
      <c r="BS116" s="950"/>
      <c r="BT116" s="950"/>
      <c r="BU116" s="950"/>
      <c r="BV116" s="950" t="s">
        <v>109</v>
      </c>
      <c r="BW116" s="950"/>
      <c r="BX116" s="950"/>
      <c r="BY116" s="950"/>
      <c r="BZ116" s="950"/>
      <c r="CA116" s="950" t="s">
        <v>109</v>
      </c>
      <c r="CB116" s="950"/>
      <c r="CC116" s="950"/>
      <c r="CD116" s="950"/>
      <c r="CE116" s="950"/>
      <c r="CF116" s="944" t="s">
        <v>109</v>
      </c>
      <c r="CG116" s="945"/>
      <c r="CH116" s="945"/>
      <c r="CI116" s="945"/>
      <c r="CJ116" s="945"/>
      <c r="CK116" s="975"/>
      <c r="CL116" s="976"/>
      <c r="CM116" s="946" t="s">
        <v>435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109</v>
      </c>
      <c r="DH116" s="989"/>
      <c r="DI116" s="989"/>
      <c r="DJ116" s="989"/>
      <c r="DK116" s="990"/>
      <c r="DL116" s="991" t="s">
        <v>109</v>
      </c>
      <c r="DM116" s="989"/>
      <c r="DN116" s="989"/>
      <c r="DO116" s="989"/>
      <c r="DP116" s="990"/>
      <c r="DQ116" s="991" t="s">
        <v>109</v>
      </c>
      <c r="DR116" s="989"/>
      <c r="DS116" s="989"/>
      <c r="DT116" s="989"/>
      <c r="DU116" s="990"/>
      <c r="DV116" s="992" t="s">
        <v>109</v>
      </c>
      <c r="DW116" s="993"/>
      <c r="DX116" s="993"/>
      <c r="DY116" s="993"/>
      <c r="DZ116" s="994"/>
    </row>
    <row r="117" spans="1:130" s="197" customFormat="1" ht="26.25" customHeight="1">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436</v>
      </c>
      <c r="Z117" s="914"/>
      <c r="AA117" s="1026">
        <v>3609129</v>
      </c>
      <c r="AB117" s="996"/>
      <c r="AC117" s="996"/>
      <c r="AD117" s="996"/>
      <c r="AE117" s="997"/>
      <c r="AF117" s="995">
        <v>3835353</v>
      </c>
      <c r="AG117" s="996"/>
      <c r="AH117" s="996"/>
      <c r="AI117" s="996"/>
      <c r="AJ117" s="997"/>
      <c r="AK117" s="995">
        <v>3941429</v>
      </c>
      <c r="AL117" s="996"/>
      <c r="AM117" s="996"/>
      <c r="AN117" s="996"/>
      <c r="AO117" s="997"/>
      <c r="AP117" s="998"/>
      <c r="AQ117" s="999"/>
      <c r="AR117" s="999"/>
      <c r="AS117" s="999"/>
      <c r="AT117" s="1000"/>
      <c r="AU117" s="929"/>
      <c r="AV117" s="930"/>
      <c r="AW117" s="930"/>
      <c r="AX117" s="930"/>
      <c r="AY117" s="931"/>
      <c r="AZ117" s="1025" t="s">
        <v>437</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438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c r="A118" s="934" t="s">
        <v>411</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409</v>
      </c>
      <c r="AB118" s="913"/>
      <c r="AC118" s="913"/>
      <c r="AD118" s="913"/>
      <c r="AE118" s="914"/>
      <c r="AF118" s="912" t="s">
        <v>283</v>
      </c>
      <c r="AG118" s="913"/>
      <c r="AH118" s="913"/>
      <c r="AI118" s="913"/>
      <c r="AJ118" s="914"/>
      <c r="AK118" s="912" t="s">
        <v>282</v>
      </c>
      <c r="AL118" s="913"/>
      <c r="AM118" s="913"/>
      <c r="AN118" s="913"/>
      <c r="AO118" s="914"/>
      <c r="AP118" s="1020" t="s">
        <v>410</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439</v>
      </c>
      <c r="BP118" s="1024"/>
      <c r="BQ118" s="1015">
        <v>38084425</v>
      </c>
      <c r="BR118" s="1016"/>
      <c r="BS118" s="1016"/>
      <c r="BT118" s="1016"/>
      <c r="BU118" s="1016"/>
      <c r="BV118" s="1016">
        <v>38408282</v>
      </c>
      <c r="BW118" s="1016"/>
      <c r="BX118" s="1016"/>
      <c r="BY118" s="1016"/>
      <c r="BZ118" s="1016"/>
      <c r="CA118" s="1016">
        <v>37065977</v>
      </c>
      <c r="CB118" s="1016"/>
      <c r="CC118" s="1016"/>
      <c r="CD118" s="1016"/>
      <c r="CE118" s="1016"/>
      <c r="CF118" s="1017"/>
      <c r="CG118" s="1018"/>
      <c r="CH118" s="1018"/>
      <c r="CI118" s="1018"/>
      <c r="CJ118" s="1019"/>
      <c r="CK118" s="975"/>
      <c r="CL118" s="976"/>
      <c r="CM118" s="946" t="s">
        <v>440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c r="A119" s="1004" t="s">
        <v>414</v>
      </c>
      <c r="B119" s="974"/>
      <c r="C119" s="953" t="s">
        <v>415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441</v>
      </c>
      <c r="AV119" s="1008"/>
      <c r="AW119" s="1008"/>
      <c r="AX119" s="1008"/>
      <c r="AY119" s="1009"/>
      <c r="AZ119" s="970" t="s">
        <v>442</v>
      </c>
      <c r="BA119" s="917"/>
      <c r="BB119" s="917"/>
      <c r="BC119" s="917"/>
      <c r="BD119" s="917"/>
      <c r="BE119" s="917"/>
      <c r="BF119" s="917"/>
      <c r="BG119" s="917"/>
      <c r="BH119" s="917"/>
      <c r="BI119" s="917"/>
      <c r="BJ119" s="917"/>
      <c r="BK119" s="917"/>
      <c r="BL119" s="917"/>
      <c r="BM119" s="917"/>
      <c r="BN119" s="917"/>
      <c r="BO119" s="917"/>
      <c r="BP119" s="918"/>
      <c r="BQ119" s="956">
        <v>8914544</v>
      </c>
      <c r="BR119" s="957"/>
      <c r="BS119" s="957"/>
      <c r="BT119" s="957"/>
      <c r="BU119" s="957"/>
      <c r="BV119" s="957">
        <v>10621135</v>
      </c>
      <c r="BW119" s="957"/>
      <c r="BX119" s="957"/>
      <c r="BY119" s="957"/>
      <c r="BZ119" s="957"/>
      <c r="CA119" s="957">
        <v>12289200</v>
      </c>
      <c r="CB119" s="957"/>
      <c r="CC119" s="957"/>
      <c r="CD119" s="957"/>
      <c r="CE119" s="957"/>
      <c r="CF119" s="971">
        <v>114.6</v>
      </c>
      <c r="CG119" s="972"/>
      <c r="CH119" s="972"/>
      <c r="CI119" s="972"/>
      <c r="CJ119" s="972"/>
      <c r="CK119" s="977"/>
      <c r="CL119" s="978"/>
      <c r="CM119" s="1034" t="s">
        <v>443</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371838</v>
      </c>
      <c r="DH119" s="1028"/>
      <c r="DI119" s="1028"/>
      <c r="DJ119" s="1028"/>
      <c r="DK119" s="1029"/>
      <c r="DL119" s="1030">
        <v>309829</v>
      </c>
      <c r="DM119" s="1028"/>
      <c r="DN119" s="1028"/>
      <c r="DO119" s="1028"/>
      <c r="DP119" s="1029"/>
      <c r="DQ119" s="1030" t="s">
        <v>109</v>
      </c>
      <c r="DR119" s="1028"/>
      <c r="DS119" s="1028"/>
      <c r="DT119" s="1028"/>
      <c r="DU119" s="1029"/>
      <c r="DV119" s="1031" t="s">
        <v>109</v>
      </c>
      <c r="DW119" s="1032"/>
      <c r="DX119" s="1032"/>
      <c r="DY119" s="1032"/>
      <c r="DZ119" s="1033"/>
    </row>
    <row r="120" spans="1:130" s="197" customFormat="1" ht="26.25" customHeight="1">
      <c r="A120" s="1005"/>
      <c r="B120" s="976"/>
      <c r="C120" s="946" t="s">
        <v>419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444</v>
      </c>
      <c r="BA120" s="980"/>
      <c r="BB120" s="980"/>
      <c r="BC120" s="980"/>
      <c r="BD120" s="980"/>
      <c r="BE120" s="980"/>
      <c r="BF120" s="980"/>
      <c r="BG120" s="980"/>
      <c r="BH120" s="980"/>
      <c r="BI120" s="980"/>
      <c r="BJ120" s="980"/>
      <c r="BK120" s="980"/>
      <c r="BL120" s="980"/>
      <c r="BM120" s="980"/>
      <c r="BN120" s="980"/>
      <c r="BO120" s="980"/>
      <c r="BP120" s="981"/>
      <c r="BQ120" s="949">
        <v>1137506</v>
      </c>
      <c r="BR120" s="950"/>
      <c r="BS120" s="950"/>
      <c r="BT120" s="950"/>
      <c r="BU120" s="950"/>
      <c r="BV120" s="950">
        <v>1065849</v>
      </c>
      <c r="BW120" s="950"/>
      <c r="BX120" s="950"/>
      <c r="BY120" s="950"/>
      <c r="BZ120" s="950"/>
      <c r="CA120" s="950">
        <v>926742</v>
      </c>
      <c r="CB120" s="950"/>
      <c r="CC120" s="950"/>
      <c r="CD120" s="950"/>
      <c r="CE120" s="950"/>
      <c r="CF120" s="944">
        <v>8.6</v>
      </c>
      <c r="CG120" s="945"/>
      <c r="CH120" s="945"/>
      <c r="CI120" s="945"/>
      <c r="CJ120" s="945"/>
      <c r="CK120" s="1043" t="s">
        <v>445</v>
      </c>
      <c r="CL120" s="1044"/>
      <c r="CM120" s="1044"/>
      <c r="CN120" s="1044"/>
      <c r="CO120" s="1045"/>
      <c r="CP120" s="1051" t="s">
        <v>446</v>
      </c>
      <c r="CQ120" s="1052"/>
      <c r="CR120" s="1052"/>
      <c r="CS120" s="1052"/>
      <c r="CT120" s="1052"/>
      <c r="CU120" s="1052"/>
      <c r="CV120" s="1052"/>
      <c r="CW120" s="1052"/>
      <c r="CX120" s="1052"/>
      <c r="CY120" s="1052"/>
      <c r="CZ120" s="1052"/>
      <c r="DA120" s="1052"/>
      <c r="DB120" s="1052"/>
      <c r="DC120" s="1052"/>
      <c r="DD120" s="1052"/>
      <c r="DE120" s="1052"/>
      <c r="DF120" s="1053"/>
      <c r="DG120" s="956">
        <v>2790987</v>
      </c>
      <c r="DH120" s="957"/>
      <c r="DI120" s="957"/>
      <c r="DJ120" s="957"/>
      <c r="DK120" s="957"/>
      <c r="DL120" s="957">
        <v>2700949</v>
      </c>
      <c r="DM120" s="957"/>
      <c r="DN120" s="957"/>
      <c r="DO120" s="957"/>
      <c r="DP120" s="957"/>
      <c r="DQ120" s="957">
        <v>2679103</v>
      </c>
      <c r="DR120" s="957"/>
      <c r="DS120" s="957"/>
      <c r="DT120" s="957"/>
      <c r="DU120" s="957"/>
      <c r="DV120" s="958">
        <v>25</v>
      </c>
      <c r="DW120" s="958"/>
      <c r="DX120" s="958"/>
      <c r="DY120" s="958"/>
      <c r="DZ120" s="959"/>
    </row>
    <row r="121" spans="1:130" s="197" customFormat="1" ht="26.25" customHeight="1">
      <c r="A121" s="1005"/>
      <c r="B121" s="976"/>
      <c r="C121" s="1040" t="s">
        <v>447</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448</v>
      </c>
      <c r="BA121" s="1001"/>
      <c r="BB121" s="1001"/>
      <c r="BC121" s="1001"/>
      <c r="BD121" s="1001"/>
      <c r="BE121" s="1001"/>
      <c r="BF121" s="1001"/>
      <c r="BG121" s="1001"/>
      <c r="BH121" s="1001"/>
      <c r="BI121" s="1001"/>
      <c r="BJ121" s="1001"/>
      <c r="BK121" s="1001"/>
      <c r="BL121" s="1001"/>
      <c r="BM121" s="1001"/>
      <c r="BN121" s="1001"/>
      <c r="BO121" s="1001"/>
      <c r="BP121" s="1002"/>
      <c r="BQ121" s="1015">
        <v>25463970</v>
      </c>
      <c r="BR121" s="1016"/>
      <c r="BS121" s="1016"/>
      <c r="BT121" s="1016"/>
      <c r="BU121" s="1016"/>
      <c r="BV121" s="1016">
        <v>25977367</v>
      </c>
      <c r="BW121" s="1016"/>
      <c r="BX121" s="1016"/>
      <c r="BY121" s="1016"/>
      <c r="BZ121" s="1016"/>
      <c r="CA121" s="1016">
        <v>25708794</v>
      </c>
      <c r="CB121" s="1016"/>
      <c r="CC121" s="1016"/>
      <c r="CD121" s="1016"/>
      <c r="CE121" s="1016"/>
      <c r="CF121" s="1054">
        <v>239.6</v>
      </c>
      <c r="CG121" s="1055"/>
      <c r="CH121" s="1055"/>
      <c r="CI121" s="1055"/>
      <c r="CJ121" s="1055"/>
      <c r="CK121" s="1046"/>
      <c r="CL121" s="1047"/>
      <c r="CM121" s="1047"/>
      <c r="CN121" s="1047"/>
      <c r="CO121" s="1048"/>
      <c r="CP121" s="1037" t="s">
        <v>449</v>
      </c>
      <c r="CQ121" s="1038"/>
      <c r="CR121" s="1038"/>
      <c r="CS121" s="1038"/>
      <c r="CT121" s="1038"/>
      <c r="CU121" s="1038"/>
      <c r="CV121" s="1038"/>
      <c r="CW121" s="1038"/>
      <c r="CX121" s="1038"/>
      <c r="CY121" s="1038"/>
      <c r="CZ121" s="1038"/>
      <c r="DA121" s="1038"/>
      <c r="DB121" s="1038"/>
      <c r="DC121" s="1038"/>
      <c r="DD121" s="1038"/>
      <c r="DE121" s="1038"/>
      <c r="DF121" s="1039"/>
      <c r="DG121" s="949">
        <v>1024390</v>
      </c>
      <c r="DH121" s="950"/>
      <c r="DI121" s="950"/>
      <c r="DJ121" s="950"/>
      <c r="DK121" s="950"/>
      <c r="DL121" s="950">
        <v>979578</v>
      </c>
      <c r="DM121" s="950"/>
      <c r="DN121" s="950"/>
      <c r="DO121" s="950"/>
      <c r="DP121" s="950"/>
      <c r="DQ121" s="950">
        <v>919020</v>
      </c>
      <c r="DR121" s="950"/>
      <c r="DS121" s="950"/>
      <c r="DT121" s="950"/>
      <c r="DU121" s="950"/>
      <c r="DV121" s="951">
        <v>8.6</v>
      </c>
      <c r="DW121" s="951"/>
      <c r="DX121" s="951"/>
      <c r="DY121" s="951"/>
      <c r="DZ121" s="952"/>
    </row>
    <row r="122" spans="1:130" s="197" customFormat="1" ht="26.25" customHeight="1">
      <c r="A122" s="1005"/>
      <c r="B122" s="976"/>
      <c r="C122" s="946" t="s">
        <v>429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450</v>
      </c>
      <c r="BP122" s="1024"/>
      <c r="BQ122" s="1064">
        <v>35516020</v>
      </c>
      <c r="BR122" s="1065"/>
      <c r="BS122" s="1065"/>
      <c r="BT122" s="1065"/>
      <c r="BU122" s="1065"/>
      <c r="BV122" s="1065">
        <v>37664351</v>
      </c>
      <c r="BW122" s="1065"/>
      <c r="BX122" s="1065"/>
      <c r="BY122" s="1065"/>
      <c r="BZ122" s="1065"/>
      <c r="CA122" s="1065">
        <v>38924736</v>
      </c>
      <c r="CB122" s="1065"/>
      <c r="CC122" s="1065"/>
      <c r="CD122" s="1065"/>
      <c r="CE122" s="1065"/>
      <c r="CF122" s="1017"/>
      <c r="CG122" s="1018"/>
      <c r="CH122" s="1018"/>
      <c r="CI122" s="1018"/>
      <c r="CJ122" s="1019"/>
      <c r="CK122" s="1046"/>
      <c r="CL122" s="1047"/>
      <c r="CM122" s="1047"/>
      <c r="CN122" s="1047"/>
      <c r="CO122" s="1048"/>
      <c r="CP122" s="1037" t="s">
        <v>451</v>
      </c>
      <c r="CQ122" s="1038"/>
      <c r="CR122" s="1038"/>
      <c r="CS122" s="1038"/>
      <c r="CT122" s="1038"/>
      <c r="CU122" s="1038"/>
      <c r="CV122" s="1038"/>
      <c r="CW122" s="1038"/>
      <c r="CX122" s="1038"/>
      <c r="CY122" s="1038"/>
      <c r="CZ122" s="1038"/>
      <c r="DA122" s="1038"/>
      <c r="DB122" s="1038"/>
      <c r="DC122" s="1038"/>
      <c r="DD122" s="1038"/>
      <c r="DE122" s="1038"/>
      <c r="DF122" s="1039"/>
      <c r="DG122" s="949">
        <v>96363</v>
      </c>
      <c r="DH122" s="950"/>
      <c r="DI122" s="950"/>
      <c r="DJ122" s="950"/>
      <c r="DK122" s="950"/>
      <c r="DL122" s="950">
        <v>90904</v>
      </c>
      <c r="DM122" s="950"/>
      <c r="DN122" s="950"/>
      <c r="DO122" s="950"/>
      <c r="DP122" s="950"/>
      <c r="DQ122" s="950">
        <v>85342</v>
      </c>
      <c r="DR122" s="950"/>
      <c r="DS122" s="950"/>
      <c r="DT122" s="950"/>
      <c r="DU122" s="950"/>
      <c r="DV122" s="951">
        <v>0.8</v>
      </c>
      <c r="DW122" s="951"/>
      <c r="DX122" s="951"/>
      <c r="DY122" s="951"/>
      <c r="DZ122" s="952"/>
    </row>
    <row r="123" spans="1:130" s="197" customFormat="1" ht="26.25" customHeight="1" thickBot="1">
      <c r="A123" s="1005"/>
      <c r="B123" s="976"/>
      <c r="C123" s="946" t="s">
        <v>435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109</v>
      </c>
      <c r="AB123" s="989"/>
      <c r="AC123" s="989"/>
      <c r="AD123" s="989"/>
      <c r="AE123" s="990"/>
      <c r="AF123" s="991" t="s">
        <v>109</v>
      </c>
      <c r="AG123" s="989"/>
      <c r="AH123" s="989"/>
      <c r="AI123" s="989"/>
      <c r="AJ123" s="990"/>
      <c r="AK123" s="991" t="s">
        <v>109</v>
      </c>
      <c r="AL123" s="989"/>
      <c r="AM123" s="989"/>
      <c r="AN123" s="989"/>
      <c r="AO123" s="990"/>
      <c r="AP123" s="992" t="s">
        <v>109</v>
      </c>
      <c r="AQ123" s="993"/>
      <c r="AR123" s="993"/>
      <c r="AS123" s="993"/>
      <c r="AT123" s="994"/>
      <c r="AU123" s="1061" t="s">
        <v>452</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24</v>
      </c>
      <c r="BR123" s="1057"/>
      <c r="BS123" s="1057"/>
      <c r="BT123" s="1057"/>
      <c r="BU123" s="1057"/>
      <c r="BV123" s="1057">
        <v>7</v>
      </c>
      <c r="BW123" s="1057"/>
      <c r="BX123" s="1057"/>
      <c r="BY123" s="1057"/>
      <c r="BZ123" s="1057"/>
      <c r="CA123" s="1057" t="s">
        <v>109</v>
      </c>
      <c r="CB123" s="1057"/>
      <c r="CC123" s="1057"/>
      <c r="CD123" s="1057"/>
      <c r="CE123" s="1057"/>
      <c r="CF123" s="1058"/>
      <c r="CG123" s="1059"/>
      <c r="CH123" s="1059"/>
      <c r="CI123" s="1059"/>
      <c r="CJ123" s="1060"/>
      <c r="CK123" s="1046"/>
      <c r="CL123" s="1047"/>
      <c r="CM123" s="1047"/>
      <c r="CN123" s="1047"/>
      <c r="CO123" s="1048"/>
      <c r="CP123" s="1037" t="s">
        <v>453</v>
      </c>
      <c r="CQ123" s="1038"/>
      <c r="CR123" s="1038"/>
      <c r="CS123" s="1038"/>
      <c r="CT123" s="1038"/>
      <c r="CU123" s="1038"/>
      <c r="CV123" s="1038"/>
      <c r="CW123" s="1038"/>
      <c r="CX123" s="1038"/>
      <c r="CY123" s="1038"/>
      <c r="CZ123" s="1038"/>
      <c r="DA123" s="1038"/>
      <c r="DB123" s="1038"/>
      <c r="DC123" s="1038"/>
      <c r="DD123" s="1038"/>
      <c r="DE123" s="1038"/>
      <c r="DF123" s="1039"/>
      <c r="DG123" s="988">
        <v>5981</v>
      </c>
      <c r="DH123" s="989"/>
      <c r="DI123" s="989"/>
      <c r="DJ123" s="989"/>
      <c r="DK123" s="990"/>
      <c r="DL123" s="991">
        <v>5838</v>
      </c>
      <c r="DM123" s="989"/>
      <c r="DN123" s="989"/>
      <c r="DO123" s="989"/>
      <c r="DP123" s="990"/>
      <c r="DQ123" s="991">
        <v>6595</v>
      </c>
      <c r="DR123" s="989"/>
      <c r="DS123" s="989"/>
      <c r="DT123" s="989"/>
      <c r="DU123" s="990"/>
      <c r="DV123" s="992">
        <v>0.1</v>
      </c>
      <c r="DW123" s="993"/>
      <c r="DX123" s="993"/>
      <c r="DY123" s="993"/>
      <c r="DZ123" s="994"/>
    </row>
    <row r="124" spans="1:130" s="197" customFormat="1" ht="26.25" customHeight="1">
      <c r="A124" s="1005"/>
      <c r="B124" s="976"/>
      <c r="C124" s="946" t="s">
        <v>438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454</v>
      </c>
      <c r="AB124" s="989"/>
      <c r="AC124" s="989"/>
      <c r="AD124" s="989"/>
      <c r="AE124" s="990"/>
      <c r="AF124" s="991" t="s">
        <v>454</v>
      </c>
      <c r="AG124" s="989"/>
      <c r="AH124" s="989"/>
      <c r="AI124" s="989"/>
      <c r="AJ124" s="990"/>
      <c r="AK124" s="991" t="s">
        <v>454</v>
      </c>
      <c r="AL124" s="989"/>
      <c r="AM124" s="989"/>
      <c r="AN124" s="989"/>
      <c r="AO124" s="990"/>
      <c r="AP124" s="992" t="s">
        <v>454</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455</v>
      </c>
      <c r="CQ124" s="1038"/>
      <c r="CR124" s="1038"/>
      <c r="CS124" s="1038"/>
      <c r="CT124" s="1038"/>
      <c r="CU124" s="1038"/>
      <c r="CV124" s="1038"/>
      <c r="CW124" s="1038"/>
      <c r="CX124" s="1038"/>
      <c r="CY124" s="1038"/>
      <c r="CZ124" s="1038"/>
      <c r="DA124" s="1038"/>
      <c r="DB124" s="1038"/>
      <c r="DC124" s="1038"/>
      <c r="DD124" s="1038"/>
      <c r="DE124" s="1038"/>
      <c r="DF124" s="1039"/>
      <c r="DG124" s="1027">
        <v>23988</v>
      </c>
      <c r="DH124" s="1028"/>
      <c r="DI124" s="1028"/>
      <c r="DJ124" s="1028"/>
      <c r="DK124" s="1029"/>
      <c r="DL124" s="1030">
        <v>8775</v>
      </c>
      <c r="DM124" s="1028"/>
      <c r="DN124" s="1028"/>
      <c r="DO124" s="1028"/>
      <c r="DP124" s="1029"/>
      <c r="DQ124" s="1030">
        <v>1855</v>
      </c>
      <c r="DR124" s="1028"/>
      <c r="DS124" s="1028"/>
      <c r="DT124" s="1028"/>
      <c r="DU124" s="1029"/>
      <c r="DV124" s="1031">
        <v>0</v>
      </c>
      <c r="DW124" s="1032"/>
      <c r="DX124" s="1032"/>
      <c r="DY124" s="1032"/>
      <c r="DZ124" s="1033"/>
    </row>
    <row r="125" spans="1:130" s="197" customFormat="1" ht="26.25" customHeight="1" thickBot="1">
      <c r="A125" s="1005"/>
      <c r="B125" s="976"/>
      <c r="C125" s="946" t="s">
        <v>440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454</v>
      </c>
      <c r="AB125" s="989"/>
      <c r="AC125" s="989"/>
      <c r="AD125" s="989"/>
      <c r="AE125" s="990"/>
      <c r="AF125" s="991" t="s">
        <v>454</v>
      </c>
      <c r="AG125" s="989"/>
      <c r="AH125" s="989"/>
      <c r="AI125" s="989"/>
      <c r="AJ125" s="990"/>
      <c r="AK125" s="991" t="s">
        <v>454</v>
      </c>
      <c r="AL125" s="989"/>
      <c r="AM125" s="989"/>
      <c r="AN125" s="989"/>
      <c r="AO125" s="990"/>
      <c r="AP125" s="992" t="s">
        <v>454</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456</v>
      </c>
      <c r="CL125" s="1044"/>
      <c r="CM125" s="1044"/>
      <c r="CN125" s="1044"/>
      <c r="CO125" s="1045"/>
      <c r="CP125" s="970" t="s">
        <v>457</v>
      </c>
      <c r="CQ125" s="917"/>
      <c r="CR125" s="917"/>
      <c r="CS125" s="917"/>
      <c r="CT125" s="917"/>
      <c r="CU125" s="917"/>
      <c r="CV125" s="917"/>
      <c r="CW125" s="917"/>
      <c r="CX125" s="917"/>
      <c r="CY125" s="917"/>
      <c r="CZ125" s="917"/>
      <c r="DA125" s="917"/>
      <c r="DB125" s="917"/>
      <c r="DC125" s="917"/>
      <c r="DD125" s="917"/>
      <c r="DE125" s="917"/>
      <c r="DF125" s="918"/>
      <c r="DG125" s="956" t="s">
        <v>454</v>
      </c>
      <c r="DH125" s="957"/>
      <c r="DI125" s="957"/>
      <c r="DJ125" s="957"/>
      <c r="DK125" s="957"/>
      <c r="DL125" s="957" t="s">
        <v>454</v>
      </c>
      <c r="DM125" s="957"/>
      <c r="DN125" s="957"/>
      <c r="DO125" s="957"/>
      <c r="DP125" s="957"/>
      <c r="DQ125" s="957" t="s">
        <v>454</v>
      </c>
      <c r="DR125" s="957"/>
      <c r="DS125" s="957"/>
      <c r="DT125" s="957"/>
      <c r="DU125" s="957"/>
      <c r="DV125" s="958" t="s">
        <v>454</v>
      </c>
      <c r="DW125" s="958"/>
      <c r="DX125" s="958"/>
      <c r="DY125" s="958"/>
      <c r="DZ125" s="959"/>
    </row>
    <row r="126" spans="1:130" s="197" customFormat="1" ht="26.25" customHeight="1">
      <c r="A126" s="1005"/>
      <c r="B126" s="976"/>
      <c r="C126" s="946" t="s">
        <v>443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72302</v>
      </c>
      <c r="AB126" s="989"/>
      <c r="AC126" s="989"/>
      <c r="AD126" s="989"/>
      <c r="AE126" s="990"/>
      <c r="AF126" s="991">
        <v>72302</v>
      </c>
      <c r="AG126" s="989"/>
      <c r="AH126" s="989"/>
      <c r="AI126" s="989"/>
      <c r="AJ126" s="990"/>
      <c r="AK126" s="991">
        <v>75977</v>
      </c>
      <c r="AL126" s="989"/>
      <c r="AM126" s="989"/>
      <c r="AN126" s="989"/>
      <c r="AO126" s="990"/>
      <c r="AP126" s="992">
        <v>0.7</v>
      </c>
      <c r="AQ126" s="993"/>
      <c r="AR126" s="993"/>
      <c r="AS126" s="993"/>
      <c r="AT126" s="994"/>
      <c r="AU126" s="233"/>
      <c r="AV126" s="233"/>
      <c r="AW126" s="233"/>
      <c r="AX126" s="1066" t="s">
        <v>458</v>
      </c>
      <c r="AY126" s="1067"/>
      <c r="AZ126" s="1067"/>
      <c r="BA126" s="1067"/>
      <c r="BB126" s="1067"/>
      <c r="BC126" s="1067"/>
      <c r="BD126" s="1067"/>
      <c r="BE126" s="1068"/>
      <c r="BF126" s="1082" t="s">
        <v>459</v>
      </c>
      <c r="BG126" s="1067"/>
      <c r="BH126" s="1067"/>
      <c r="BI126" s="1067"/>
      <c r="BJ126" s="1067"/>
      <c r="BK126" s="1067"/>
      <c r="BL126" s="1068"/>
      <c r="BM126" s="1082" t="s">
        <v>460</v>
      </c>
      <c r="BN126" s="1067"/>
      <c r="BO126" s="1067"/>
      <c r="BP126" s="1067"/>
      <c r="BQ126" s="1067"/>
      <c r="BR126" s="1067"/>
      <c r="BS126" s="1068"/>
      <c r="BT126" s="1082" t="s">
        <v>461</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462</v>
      </c>
      <c r="CQ126" s="980"/>
      <c r="CR126" s="980"/>
      <c r="CS126" s="980"/>
      <c r="CT126" s="980"/>
      <c r="CU126" s="980"/>
      <c r="CV126" s="980"/>
      <c r="CW126" s="980"/>
      <c r="CX126" s="980"/>
      <c r="CY126" s="980"/>
      <c r="CZ126" s="980"/>
      <c r="DA126" s="980"/>
      <c r="DB126" s="980"/>
      <c r="DC126" s="980"/>
      <c r="DD126" s="980"/>
      <c r="DE126" s="980"/>
      <c r="DF126" s="981"/>
      <c r="DG126" s="949" t="s">
        <v>454</v>
      </c>
      <c r="DH126" s="950"/>
      <c r="DI126" s="950"/>
      <c r="DJ126" s="950"/>
      <c r="DK126" s="950"/>
      <c r="DL126" s="950" t="s">
        <v>454</v>
      </c>
      <c r="DM126" s="950"/>
      <c r="DN126" s="950"/>
      <c r="DO126" s="950"/>
      <c r="DP126" s="950"/>
      <c r="DQ126" s="950" t="s">
        <v>454</v>
      </c>
      <c r="DR126" s="950"/>
      <c r="DS126" s="950"/>
      <c r="DT126" s="950"/>
      <c r="DU126" s="950"/>
      <c r="DV126" s="951" t="s">
        <v>454</v>
      </c>
      <c r="DW126" s="951"/>
      <c r="DX126" s="951"/>
      <c r="DY126" s="951"/>
      <c r="DZ126" s="952"/>
    </row>
    <row r="127" spans="1:130" s="197" customFormat="1" ht="26.25" customHeight="1" thickBot="1">
      <c r="A127" s="1006"/>
      <c r="B127" s="978"/>
      <c r="C127" s="1034" t="s">
        <v>463</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3511</v>
      </c>
      <c r="AB127" s="989"/>
      <c r="AC127" s="989"/>
      <c r="AD127" s="989"/>
      <c r="AE127" s="990"/>
      <c r="AF127" s="991">
        <v>3025</v>
      </c>
      <c r="AG127" s="989"/>
      <c r="AH127" s="989"/>
      <c r="AI127" s="989"/>
      <c r="AJ127" s="990"/>
      <c r="AK127" s="991">
        <v>2714</v>
      </c>
      <c r="AL127" s="989"/>
      <c r="AM127" s="989"/>
      <c r="AN127" s="989"/>
      <c r="AO127" s="990"/>
      <c r="AP127" s="992">
        <v>0</v>
      </c>
      <c r="AQ127" s="993"/>
      <c r="AR127" s="993"/>
      <c r="AS127" s="993"/>
      <c r="AT127" s="994"/>
      <c r="AU127" s="233"/>
      <c r="AV127" s="233"/>
      <c r="AW127" s="233"/>
      <c r="AX127" s="916" t="s">
        <v>464</v>
      </c>
      <c r="AY127" s="917"/>
      <c r="AZ127" s="917"/>
      <c r="BA127" s="917"/>
      <c r="BB127" s="917"/>
      <c r="BC127" s="917"/>
      <c r="BD127" s="917"/>
      <c r="BE127" s="918"/>
      <c r="BF127" s="1071" t="s">
        <v>454</v>
      </c>
      <c r="BG127" s="1072"/>
      <c r="BH127" s="1072"/>
      <c r="BI127" s="1072"/>
      <c r="BJ127" s="1072"/>
      <c r="BK127" s="1072"/>
      <c r="BL127" s="1081"/>
      <c r="BM127" s="1071">
        <v>12.88</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465</v>
      </c>
      <c r="CQ127" s="1075"/>
      <c r="CR127" s="1075"/>
      <c r="CS127" s="1075"/>
      <c r="CT127" s="1075"/>
      <c r="CU127" s="1075"/>
      <c r="CV127" s="1075"/>
      <c r="CW127" s="1075"/>
      <c r="CX127" s="1075"/>
      <c r="CY127" s="1075"/>
      <c r="CZ127" s="1075"/>
      <c r="DA127" s="1075"/>
      <c r="DB127" s="1075"/>
      <c r="DC127" s="1075"/>
      <c r="DD127" s="1075"/>
      <c r="DE127" s="1075"/>
      <c r="DF127" s="1076"/>
      <c r="DG127" s="1077">
        <v>20850</v>
      </c>
      <c r="DH127" s="1078"/>
      <c r="DI127" s="1078"/>
      <c r="DJ127" s="1078"/>
      <c r="DK127" s="1078"/>
      <c r="DL127" s="1078">
        <v>19582</v>
      </c>
      <c r="DM127" s="1078"/>
      <c r="DN127" s="1078"/>
      <c r="DO127" s="1078"/>
      <c r="DP127" s="1078"/>
      <c r="DQ127" s="1078">
        <v>18296</v>
      </c>
      <c r="DR127" s="1078"/>
      <c r="DS127" s="1078"/>
      <c r="DT127" s="1078"/>
      <c r="DU127" s="1078"/>
      <c r="DV127" s="1079">
        <v>0.2</v>
      </c>
      <c r="DW127" s="1079"/>
      <c r="DX127" s="1079"/>
      <c r="DY127" s="1079"/>
      <c r="DZ127" s="1080"/>
    </row>
    <row r="128" spans="1:130" s="197" customFormat="1" ht="26.25" customHeight="1">
      <c r="A128" s="1101" t="s">
        <v>466</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467</v>
      </c>
      <c r="X128" s="1103"/>
      <c r="Y128" s="1103"/>
      <c r="Z128" s="1104"/>
      <c r="AA128" s="1119">
        <v>113739</v>
      </c>
      <c r="AB128" s="1120"/>
      <c r="AC128" s="1120"/>
      <c r="AD128" s="1120"/>
      <c r="AE128" s="1121"/>
      <c r="AF128" s="1122">
        <v>103629</v>
      </c>
      <c r="AG128" s="1120"/>
      <c r="AH128" s="1120"/>
      <c r="AI128" s="1120"/>
      <c r="AJ128" s="1121"/>
      <c r="AK128" s="1122">
        <v>101684</v>
      </c>
      <c r="AL128" s="1120"/>
      <c r="AM128" s="1120"/>
      <c r="AN128" s="1120"/>
      <c r="AO128" s="1121"/>
      <c r="AP128" s="1123"/>
      <c r="AQ128" s="1124"/>
      <c r="AR128" s="1124"/>
      <c r="AS128" s="1124"/>
      <c r="AT128" s="1125"/>
      <c r="AU128" s="235"/>
      <c r="AV128" s="235"/>
      <c r="AW128" s="235"/>
      <c r="AX128" s="1084" t="s">
        <v>468</v>
      </c>
      <c r="AY128" s="980"/>
      <c r="AZ128" s="980"/>
      <c r="BA128" s="980"/>
      <c r="BB128" s="980"/>
      <c r="BC128" s="980"/>
      <c r="BD128" s="980"/>
      <c r="BE128" s="981"/>
      <c r="BF128" s="1096" t="s">
        <v>454</v>
      </c>
      <c r="BG128" s="1097"/>
      <c r="BH128" s="1097"/>
      <c r="BI128" s="1097"/>
      <c r="BJ128" s="1097"/>
      <c r="BK128" s="1097"/>
      <c r="BL128" s="1098"/>
      <c r="BM128" s="1096">
        <v>17.88</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469</v>
      </c>
      <c r="X129" s="1091"/>
      <c r="Y129" s="1091"/>
      <c r="Z129" s="1092"/>
      <c r="AA129" s="988">
        <v>13325934</v>
      </c>
      <c r="AB129" s="989"/>
      <c r="AC129" s="989"/>
      <c r="AD129" s="989"/>
      <c r="AE129" s="990"/>
      <c r="AF129" s="991">
        <v>13460508</v>
      </c>
      <c r="AG129" s="989"/>
      <c r="AH129" s="989"/>
      <c r="AI129" s="989"/>
      <c r="AJ129" s="990"/>
      <c r="AK129" s="991">
        <v>13788930</v>
      </c>
      <c r="AL129" s="989"/>
      <c r="AM129" s="989"/>
      <c r="AN129" s="989"/>
      <c r="AO129" s="990"/>
      <c r="AP129" s="1093"/>
      <c r="AQ129" s="1094"/>
      <c r="AR129" s="1094"/>
      <c r="AS129" s="1094"/>
      <c r="AT129" s="1095"/>
      <c r="AU129" s="235"/>
      <c r="AV129" s="235"/>
      <c r="AW129" s="235"/>
      <c r="AX129" s="1084" t="s">
        <v>470</v>
      </c>
      <c r="AY129" s="980"/>
      <c r="AZ129" s="980"/>
      <c r="BA129" s="980"/>
      <c r="BB129" s="980"/>
      <c r="BC129" s="980"/>
      <c r="BD129" s="980"/>
      <c r="BE129" s="981"/>
      <c r="BF129" s="1085">
        <v>7.5</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471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472</v>
      </c>
      <c r="X130" s="1091"/>
      <c r="Y130" s="1091"/>
      <c r="Z130" s="1092"/>
      <c r="AA130" s="988">
        <v>2652952</v>
      </c>
      <c r="AB130" s="989"/>
      <c r="AC130" s="989"/>
      <c r="AD130" s="989"/>
      <c r="AE130" s="990"/>
      <c r="AF130" s="991">
        <v>2926592</v>
      </c>
      <c r="AG130" s="989"/>
      <c r="AH130" s="989"/>
      <c r="AI130" s="989"/>
      <c r="AJ130" s="990"/>
      <c r="AK130" s="991">
        <v>3060781</v>
      </c>
      <c r="AL130" s="989"/>
      <c r="AM130" s="989"/>
      <c r="AN130" s="989"/>
      <c r="AO130" s="990"/>
      <c r="AP130" s="1093"/>
      <c r="AQ130" s="1094"/>
      <c r="AR130" s="1094"/>
      <c r="AS130" s="1094"/>
      <c r="AT130" s="1095"/>
      <c r="AU130" s="235"/>
      <c r="AV130" s="235"/>
      <c r="AW130" s="235"/>
      <c r="AX130" s="1143" t="s">
        <v>473</v>
      </c>
      <c r="AY130" s="1075"/>
      <c r="AZ130" s="1075"/>
      <c r="BA130" s="1075"/>
      <c r="BB130" s="1075"/>
      <c r="BC130" s="1075"/>
      <c r="BD130" s="1075"/>
      <c r="BE130" s="1076"/>
      <c r="BF130" s="1105" t="s">
        <v>474</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475</v>
      </c>
      <c r="X131" s="1114"/>
      <c r="Y131" s="1114"/>
      <c r="Z131" s="1115"/>
      <c r="AA131" s="1027">
        <v>10672982</v>
      </c>
      <c r="AB131" s="1028"/>
      <c r="AC131" s="1028"/>
      <c r="AD131" s="1028"/>
      <c r="AE131" s="1029"/>
      <c r="AF131" s="1030">
        <v>10533916</v>
      </c>
      <c r="AG131" s="1028"/>
      <c r="AH131" s="1028"/>
      <c r="AI131" s="1028"/>
      <c r="AJ131" s="1029"/>
      <c r="AK131" s="1030">
        <v>10728149</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476</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477</v>
      </c>
      <c r="W132" s="1131"/>
      <c r="X132" s="1131"/>
      <c r="Y132" s="1131"/>
      <c r="Z132" s="1132"/>
      <c r="AA132" s="1133">
        <v>7.8931829919999998</v>
      </c>
      <c r="AB132" s="1134"/>
      <c r="AC132" s="1134"/>
      <c r="AD132" s="1134"/>
      <c r="AE132" s="1135"/>
      <c r="AF132" s="1136">
        <v>7.6432354309999999</v>
      </c>
      <c r="AG132" s="1134"/>
      <c r="AH132" s="1134"/>
      <c r="AI132" s="1134"/>
      <c r="AJ132" s="1135"/>
      <c r="AK132" s="1136">
        <v>7.2609356939999996</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478</v>
      </c>
      <c r="W133" s="1138"/>
      <c r="X133" s="1138"/>
      <c r="Y133" s="1138"/>
      <c r="Z133" s="1139"/>
      <c r="AA133" s="1140">
        <v>9.6999999999999993</v>
      </c>
      <c r="AB133" s="1141"/>
      <c r="AC133" s="1141"/>
      <c r="AD133" s="1141"/>
      <c r="AE133" s="1142"/>
      <c r="AF133" s="1140">
        <v>8.5</v>
      </c>
      <c r="AG133" s="1141"/>
      <c r="AH133" s="1141"/>
      <c r="AI133" s="1141"/>
      <c r="AJ133" s="1142"/>
      <c r="AK133" s="1140">
        <v>7.5</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49" zoomScale="80" zoomScaleNormal="85" zoomScaleSheetLayoutView="80" workbookViewId="0">
      <selection activeCell="AB29" sqref="AB29"/>
    </sheetView>
  </sheetViews>
  <sheetFormatPr defaultColWidth="0" defaultRowHeight="13.5" customHeight="1" zeroHeight="1"/>
  <cols>
    <col min="1" max="36" width="9" style="242" customWidth="1"/>
    <col min="37" max="16384" width="9" style="241" hidden="1"/>
  </cols>
  <sheetData>
    <row r="1" spans="2:36" ht="13.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ht="13.2"/>
    <row r="3" spans="2:36" ht="13.2"/>
    <row r="4" spans="2:36" ht="13.2"/>
    <row r="5" spans="2:36" ht="13.2"/>
    <row r="6" spans="2:36" ht="13.2"/>
    <row r="7" spans="2:36" ht="13.2"/>
    <row r="8" spans="2:36" ht="13.2"/>
    <row r="9" spans="2:36" ht="13.2"/>
    <row r="10" spans="2:36" ht="13.2"/>
    <row r="11" spans="2:36" ht="13.2"/>
    <row r="12" spans="2:36" ht="13.2"/>
    <row r="13" spans="2:36" ht="13.2"/>
    <row r="14" spans="2:36" ht="13.2"/>
    <row r="15" spans="2:36" ht="13.2"/>
    <row r="16" spans="2:36" ht="13.2">
      <c r="AJ16" s="241"/>
    </row>
    <row r="17" spans="34:36" ht="13.2">
      <c r="AJ17" s="241"/>
    </row>
    <row r="18" spans="34:36" ht="13.2"/>
    <row r="19" spans="34:36" ht="13.2"/>
    <row r="20" spans="34:36" ht="13.2">
      <c r="AI20" s="241"/>
      <c r="AJ20" s="241"/>
    </row>
    <row r="21" spans="34:36" ht="13.2">
      <c r="AJ21" s="241"/>
    </row>
    <row r="22" spans="34:36" ht="13.2"/>
    <row r="23" spans="34:36" ht="13.2">
      <c r="AI23" s="241"/>
      <c r="AJ23" s="241"/>
    </row>
    <row r="24" spans="34:36" ht="13.2">
      <c r="AJ24" s="241"/>
    </row>
    <row r="25" spans="34:36" ht="13.2">
      <c r="AJ25" s="241"/>
    </row>
    <row r="26" spans="34:36" ht="13.2">
      <c r="AI26" s="241"/>
      <c r="AJ26" s="241"/>
    </row>
    <row r="27" spans="34:36" ht="13.2"/>
    <row r="28" spans="34:36" ht="13.2">
      <c r="AI28" s="241"/>
      <c r="AJ28" s="241"/>
    </row>
    <row r="29" spans="34:36" ht="13.2">
      <c r="AJ29" s="241"/>
    </row>
    <row r="30" spans="34:36" ht="13.2"/>
    <row r="31" spans="34:36" ht="13.2">
      <c r="AH31" s="241"/>
      <c r="AI31" s="241"/>
      <c r="AJ31" s="241"/>
    </row>
    <row r="32" spans="34:36" ht="13.2"/>
    <row r="33" spans="28:36" ht="13.2">
      <c r="AI33" s="241"/>
      <c r="AJ33" s="241"/>
    </row>
    <row r="34" spans="28:36" ht="13.2">
      <c r="AF34" s="241"/>
    </row>
    <row r="35" spans="28:36" ht="13.2">
      <c r="AB35" s="241"/>
      <c r="AC35" s="241"/>
      <c r="AD35" s="241"/>
      <c r="AF35" s="241"/>
      <c r="AG35" s="241"/>
      <c r="AH35" s="241"/>
      <c r="AI35" s="241"/>
      <c r="AJ35" s="241"/>
    </row>
    <row r="36" spans="28:36" ht="13.2"/>
    <row r="37" spans="28:36" ht="13.2">
      <c r="AE37" s="241"/>
      <c r="AJ37" s="241"/>
    </row>
    <row r="38" spans="28:36" ht="13.2">
      <c r="AB38" s="241"/>
      <c r="AC38" s="241"/>
      <c r="AD38" s="241"/>
      <c r="AE38" s="241"/>
      <c r="AG38" s="241"/>
      <c r="AH38" s="241"/>
      <c r="AI38" s="241"/>
      <c r="AJ38" s="241"/>
    </row>
    <row r="39" spans="28:36" ht="13.2"/>
    <row r="40" spans="28:36" ht="13.2"/>
    <row r="41" spans="28:36" ht="13.2"/>
    <row r="42" spans="28:36" ht="13.2"/>
    <row r="43" spans="28:36" ht="13.2"/>
    <row r="44" spans="28:36" ht="13.2"/>
    <row r="45" spans="28:36" ht="13.2"/>
    <row r="46" spans="28:36" ht="13.2"/>
    <row r="47" spans="28:36" ht="13.2"/>
    <row r="48" spans="28:36" ht="13.2"/>
    <row r="49" spans="22:36" ht="13.2">
      <c r="AG49" s="241"/>
      <c r="AH49" s="241"/>
      <c r="AI49" s="241"/>
      <c r="AJ49" s="241"/>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41"/>
      <c r="AA63" s="241"/>
    </row>
    <row r="64" spans="22:36" ht="13.2">
      <c r="V64" s="241"/>
    </row>
    <row r="65" spans="15:36" ht="13.2">
      <c r="X65" s="241"/>
      <c r="Z65" s="241"/>
      <c r="AC65" s="241"/>
    </row>
    <row r="66" spans="15:36" ht="13.2">
      <c r="Q66" s="241"/>
      <c r="S66" s="241"/>
      <c r="U66" s="241"/>
      <c r="AF66" s="241"/>
    </row>
    <row r="67" spans="15:36" ht="13.2">
      <c r="O67" s="241"/>
      <c r="P67" s="241"/>
      <c r="R67" s="241"/>
      <c r="T67" s="241"/>
      <c r="Y67" s="241"/>
      <c r="AB67" s="241"/>
      <c r="AD67" s="241"/>
      <c r="AE67" s="241"/>
      <c r="AG67" s="241"/>
      <c r="AH67" s="241"/>
      <c r="AI67" s="241"/>
      <c r="AJ67" s="241"/>
    </row>
    <row r="68" spans="15:36" ht="13.2"/>
    <row r="69" spans="15:36" ht="13.2"/>
    <row r="70" spans="15:36" ht="13.2"/>
    <row r="71" spans="15:36" ht="13.2"/>
    <row r="72" spans="15:36" ht="13.2">
      <c r="AJ72" s="241"/>
    </row>
    <row r="73" spans="15:36" ht="13.2">
      <c r="AJ73" s="241"/>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41"/>
    </row>
    <row r="97" spans="24:36" ht="13.2">
      <c r="AA97" s="241"/>
    </row>
    <row r="98" spans="24:36" ht="13.2" hidden="1">
      <c r="AA98" s="241"/>
    </row>
    <row r="99" spans="24:36" ht="13.2" hidden="1">
      <c r="AA99" s="241"/>
    </row>
    <row r="100" spans="24:36" ht="13.2" hidden="1"/>
    <row r="101" spans="24:36" ht="12" hidden="1" customHeight="1">
      <c r="X101" s="241"/>
      <c r="Y101" s="241"/>
      <c r="Z101" s="241"/>
      <c r="AC101" s="241"/>
    </row>
    <row r="102" spans="24:36" ht="1.5" hidden="1" customHeight="1">
      <c r="AC102" s="241"/>
      <c r="AF102" s="241"/>
    </row>
    <row r="103" spans="24:36" ht="13.2" hidden="1">
      <c r="AB103" s="241"/>
      <c r="AD103" s="241"/>
      <c r="AE103" s="241"/>
      <c r="AF103" s="241"/>
      <c r="AG103" s="241"/>
      <c r="AH103" s="241"/>
      <c r="AI103" s="241"/>
      <c r="AJ103" s="241"/>
    </row>
    <row r="104" spans="24:36" ht="13.2" hidden="1">
      <c r="AD104" s="241"/>
      <c r="AE104" s="241"/>
      <c r="AG104" s="241"/>
      <c r="AH104" s="241"/>
      <c r="AI104" s="241"/>
      <c r="AJ104" s="241"/>
    </row>
    <row r="105" spans="24:36" ht="12.75" hidden="1" customHeight="1"/>
    <row r="106" spans="24:36" ht="13.2" hidden="1"/>
    <row r="107" spans="24:36" ht="13.2" hidden="1"/>
    <row r="108" spans="24:36" ht="13.2" hidden="1"/>
    <row r="109" spans="24:36" ht="13.2" hidden="1"/>
    <row r="110" spans="24:36" ht="13.2"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O40" zoomScale="90" zoomScaleNormal="90" zoomScaleSheetLayoutView="55" workbookViewId="0"/>
  </sheetViews>
  <sheetFormatPr defaultColWidth="0" defaultRowHeight="13.5" customHeight="1" zeroHeight="1"/>
  <cols>
    <col min="1" max="1" width="9.109375" style="242" customWidth="1"/>
    <col min="2" max="15" width="9" style="242" customWidth="1"/>
    <col min="16" max="16" width="9.109375" style="242" bestFit="1" customWidth="1"/>
    <col min="17" max="34" width="9" style="242" customWidth="1"/>
    <col min="35" max="16384" width="9" style="241" hidden="1"/>
  </cols>
  <sheetData>
    <row r="1" spans="1:34" ht="13.2">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ht="13.2"/>
    <row r="3" spans="1:34" ht="13.2"/>
    <row r="4" spans="1:34" ht="13.2">
      <c r="R4" s="241"/>
      <c r="S4" s="241"/>
      <c r="T4" s="241"/>
      <c r="U4" s="241"/>
      <c r="V4" s="241"/>
      <c r="W4" s="241"/>
      <c r="X4" s="241"/>
      <c r="Y4" s="241"/>
      <c r="Z4" s="241"/>
      <c r="AA4" s="241"/>
      <c r="AB4" s="241"/>
      <c r="AC4" s="241"/>
      <c r="AD4" s="241"/>
      <c r="AE4" s="241"/>
      <c r="AF4" s="241"/>
      <c r="AG4" s="241"/>
      <c r="AH4" s="241"/>
    </row>
    <row r="5" spans="1:34" ht="13.2">
      <c r="R5" s="241"/>
      <c r="S5" s="241"/>
      <c r="T5" s="241"/>
      <c r="U5" s="241"/>
      <c r="V5" s="241"/>
      <c r="W5" s="241"/>
      <c r="X5" s="241"/>
      <c r="Y5" s="241"/>
      <c r="Z5" s="241"/>
      <c r="AA5" s="241"/>
      <c r="AB5" s="241"/>
      <c r="AC5" s="241"/>
      <c r="AD5" s="241"/>
      <c r="AE5" s="241"/>
      <c r="AF5" s="241"/>
      <c r="AG5" s="241"/>
      <c r="AH5" s="241"/>
    </row>
    <row r="6" spans="1:34" ht="13.2"/>
    <row r="7" spans="1:34" ht="13.2"/>
    <row r="8" spans="1:34" ht="13.2"/>
    <row r="9" spans="1:34" ht="13.2"/>
    <row r="10" spans="1:34" ht="13.2"/>
    <row r="11" spans="1:34" ht="13.2"/>
    <row r="12" spans="1:34" ht="13.2"/>
    <row r="13" spans="1:34" ht="13.2"/>
    <row r="14" spans="1:34" ht="13.2"/>
    <row r="15" spans="1:34" ht="13.2"/>
    <row r="16" spans="1:34" ht="13.2"/>
    <row r="17" spans="9:34" ht="13.2"/>
    <row r="18" spans="9:34" ht="13.2">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ht="13.2"/>
    <row r="20" spans="9:34" ht="13.2"/>
    <row r="21" spans="9:34" ht="13.2">
      <c r="AH21" s="241"/>
    </row>
    <row r="22" spans="9:34" ht="13.2">
      <c r="AE22" s="241"/>
      <c r="AF22" s="241"/>
      <c r="AG22" s="241"/>
      <c r="AH22" s="241"/>
    </row>
    <row r="23" spans="9:34" ht="13.2">
      <c r="U23" s="241"/>
      <c r="V23" s="241"/>
      <c r="W23" s="241"/>
      <c r="X23" s="241"/>
      <c r="Y23" s="241"/>
      <c r="Z23" s="241"/>
      <c r="AA23" s="241"/>
      <c r="AB23" s="241"/>
      <c r="AC23" s="241"/>
      <c r="AD23" s="241"/>
      <c r="AE23" s="241"/>
      <c r="AF23" s="241"/>
      <c r="AG23" s="241"/>
      <c r="AH23" s="241"/>
    </row>
    <row r="24" spans="9:34" ht="13.2"/>
    <row r="25" spans="9:34" ht="13.2"/>
    <row r="26" spans="9:34" ht="13.2"/>
    <row r="27" spans="9:34" ht="13.2"/>
    <row r="28" spans="9:34" ht="13.2"/>
    <row r="29" spans="9:34" ht="13.2"/>
    <row r="30" spans="9:34" ht="13.2"/>
    <row r="31" spans="9:34" ht="13.2"/>
    <row r="32" spans="9:34" ht="13.2"/>
    <row r="33" spans="15:34" ht="13.2"/>
    <row r="34" spans="15:34" ht="13.2"/>
    <row r="35" spans="15:34" ht="13.2">
      <c r="V35" s="241"/>
      <c r="W35" s="241"/>
      <c r="X35" s="241"/>
      <c r="Y35" s="241"/>
      <c r="Z35" s="241"/>
      <c r="AA35" s="241"/>
      <c r="AB35" s="241"/>
      <c r="AC35" s="241"/>
      <c r="AD35" s="241"/>
      <c r="AE35" s="241"/>
      <c r="AF35" s="241"/>
      <c r="AG35" s="241"/>
      <c r="AH35" s="241"/>
    </row>
    <row r="36" spans="15:34" ht="13.2"/>
    <row r="37" spans="15:34" ht="13.2">
      <c r="AH37" s="241"/>
    </row>
    <row r="38" spans="15:34" ht="13.2">
      <c r="AE38" s="241"/>
      <c r="AF38" s="241"/>
      <c r="AG38" s="241"/>
      <c r="AH38" s="241"/>
    </row>
    <row r="39" spans="15:34" ht="13.2"/>
    <row r="40" spans="15:34" ht="13.2"/>
    <row r="41" spans="15:34" ht="13.2"/>
    <row r="42" spans="15:34" ht="13.2"/>
    <row r="43" spans="15:34" ht="13.2">
      <c r="O43" s="241"/>
      <c r="P43" s="241"/>
      <c r="Q43" s="241"/>
      <c r="R43" s="241"/>
      <c r="S43" s="241"/>
      <c r="T43" s="241"/>
      <c r="U43" s="241"/>
      <c r="V43" s="241"/>
      <c r="W43" s="241"/>
      <c r="X43" s="241"/>
      <c r="Y43" s="241"/>
      <c r="Z43" s="241"/>
      <c r="AA43" s="241"/>
      <c r="AB43" s="241"/>
      <c r="AC43" s="241"/>
      <c r="AD43" s="241"/>
      <c r="AE43" s="241"/>
      <c r="AF43" s="241"/>
      <c r="AG43" s="241"/>
      <c r="AH43" s="241"/>
    </row>
    <row r="44" spans="15:34" ht="13.2">
      <c r="AH44" s="241"/>
    </row>
    <row r="45" spans="15:34" ht="13.2"/>
    <row r="46" spans="15:34" ht="13.2">
      <c r="W46" s="241"/>
      <c r="X46" s="241"/>
      <c r="Y46" s="241"/>
      <c r="Z46" s="241"/>
      <c r="AA46" s="241"/>
      <c r="AB46" s="241"/>
      <c r="AC46" s="241"/>
      <c r="AD46" s="241"/>
      <c r="AE46" s="241"/>
      <c r="AF46" s="241"/>
      <c r="AG46" s="241"/>
      <c r="AH46" s="241"/>
    </row>
    <row r="47" spans="15:34" ht="13.2"/>
    <row r="48" spans="15:34" ht="13.2"/>
    <row r="49" spans="22:34" ht="13.2"/>
    <row r="50" spans="22:34" ht="13.2">
      <c r="V50" s="241"/>
      <c r="W50" s="241"/>
      <c r="X50" s="241"/>
      <c r="Y50" s="241"/>
      <c r="Z50" s="241"/>
      <c r="AA50" s="241"/>
      <c r="AB50" s="241"/>
      <c r="AC50" s="241"/>
      <c r="AD50" s="241"/>
      <c r="AE50" s="241"/>
      <c r="AF50" s="241"/>
      <c r="AG50" s="241"/>
      <c r="AH50" s="241"/>
    </row>
    <row r="51" spans="22:34" ht="13.2"/>
    <row r="52" spans="22:34" ht="13.2"/>
    <row r="53" spans="22:34" ht="13.2">
      <c r="AH53" s="241"/>
    </row>
    <row r="54" spans="22:34" ht="13.2"/>
    <row r="55" spans="22:34" ht="13.2"/>
    <row r="56" spans="22:34" ht="13.2"/>
    <row r="57" spans="22:34" ht="13.2"/>
    <row r="58" spans="22:34" ht="13.2"/>
    <row r="59" spans="22:34" ht="13.2"/>
    <row r="60" spans="22:34" ht="13.2"/>
    <row r="61" spans="22:34" ht="13.2"/>
    <row r="62" spans="22:34" ht="13.2"/>
    <row r="63" spans="22:34" ht="13.2"/>
    <row r="64" spans="22:34" ht="13.2"/>
    <row r="65" spans="25:34" ht="13.2"/>
    <row r="66" spans="25:34" ht="13.2"/>
    <row r="67" spans="25:34" ht="13.2">
      <c r="Y67" s="241"/>
      <c r="Z67" s="241"/>
      <c r="AA67" s="241"/>
      <c r="AB67" s="241"/>
      <c r="AC67" s="241"/>
      <c r="AD67" s="241"/>
      <c r="AE67" s="241"/>
      <c r="AF67" s="241"/>
      <c r="AG67" s="241"/>
      <c r="AH67" s="241"/>
    </row>
    <row r="68" spans="25:34" ht="13.2"/>
    <row r="69" spans="25:34" ht="13.2"/>
    <row r="70" spans="25:34" ht="13.2"/>
    <row r="71" spans="25:34" ht="13.2"/>
    <row r="72" spans="25:34" ht="13.2"/>
    <row r="73" spans="25:34" ht="13.2"/>
    <row r="74" spans="25:34" ht="13.2"/>
    <row r="75" spans="25:34" ht="13.2"/>
    <row r="76" spans="25:34" ht="13.2"/>
    <row r="77" spans="25:34" ht="13.2"/>
    <row r="78" spans="25:34" ht="13.2"/>
    <row r="79" spans="25:34" ht="13.2"/>
    <row r="80" spans="25: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C61" zoomScale="80" zoomScaleSheetLayoutView="80" workbookViewId="0">
      <selection activeCell="G64" sqref="G64"/>
    </sheetView>
  </sheetViews>
  <sheetFormatPr defaultColWidth="0" defaultRowHeight="13.5" customHeight="1" zeroHeight="1"/>
  <cols>
    <col min="1" max="6" width="14.88671875" style="243" customWidth="1"/>
    <col min="7" max="8" width="15.88671875" style="243" customWidth="1"/>
    <col min="9" max="14" width="16.109375" style="243" customWidth="1"/>
    <col min="15" max="15" width="6.109375" style="250" customWidth="1"/>
    <col min="16" max="16" width="3" style="248" customWidth="1"/>
    <col min="17" max="17" width="19.109375" style="243" hidden="1" customWidth="1"/>
    <col min="18" max="22" width="12.6640625" style="243" hidden="1" customWidth="1"/>
    <col min="23" max="16384" width="8.6640625" style="243" hidden="1"/>
  </cols>
  <sheetData>
    <row r="1" spans="1:16" ht="13.2">
      <c r="O1" s="244"/>
      <c r="P1" s="244"/>
    </row>
    <row r="2" spans="1:16" ht="13.2">
      <c r="O2" s="244"/>
      <c r="P2" s="244"/>
    </row>
    <row r="3" spans="1:16" ht="13.2">
      <c r="O3" s="244"/>
      <c r="P3" s="244"/>
    </row>
    <row r="4" spans="1:16" ht="13.2">
      <c r="O4" s="244"/>
      <c r="P4" s="244"/>
    </row>
    <row r="5" spans="1:16" ht="16.2">
      <c r="A5" s="245" t="s">
        <v>479</v>
      </c>
      <c r="B5" s="246"/>
      <c r="C5" s="246"/>
      <c r="D5" s="246"/>
      <c r="E5" s="246"/>
      <c r="F5" s="246"/>
      <c r="G5" s="246"/>
      <c r="H5" s="246"/>
      <c r="I5" s="246"/>
      <c r="J5" s="246"/>
      <c r="K5" s="246"/>
      <c r="L5" s="246"/>
      <c r="M5" s="246"/>
      <c r="N5" s="246"/>
      <c r="O5" s="247"/>
    </row>
    <row r="6" spans="1:16" ht="13.2">
      <c r="A6" s="248"/>
      <c r="B6" s="244"/>
      <c r="C6" s="244"/>
      <c r="D6" s="244"/>
      <c r="E6" s="244"/>
      <c r="F6" s="244"/>
      <c r="G6" s="249" t="s">
        <v>480</v>
      </c>
      <c r="H6" s="249"/>
      <c r="I6" s="249"/>
      <c r="J6" s="249"/>
      <c r="K6" s="244"/>
      <c r="L6" s="244"/>
      <c r="M6" s="244"/>
      <c r="N6" s="244"/>
    </row>
    <row r="7" spans="1:16" ht="13.2">
      <c r="A7" s="248"/>
      <c r="B7" s="244"/>
      <c r="C7" s="244"/>
      <c r="D7" s="244"/>
      <c r="E7" s="244"/>
      <c r="F7" s="244"/>
      <c r="G7" s="251"/>
      <c r="H7" s="252"/>
      <c r="I7" s="252"/>
      <c r="J7" s="253"/>
      <c r="K7" s="1147" t="s">
        <v>481</v>
      </c>
      <c r="L7" s="254"/>
      <c r="M7" s="255" t="s">
        <v>482</v>
      </c>
      <c r="N7" s="256"/>
    </row>
    <row r="8" spans="1:16" ht="13.2">
      <c r="A8" s="248"/>
      <c r="B8" s="244"/>
      <c r="C8" s="244"/>
      <c r="D8" s="244"/>
      <c r="E8" s="244"/>
      <c r="F8" s="244"/>
      <c r="G8" s="257"/>
      <c r="H8" s="258"/>
      <c r="I8" s="258"/>
      <c r="J8" s="259"/>
      <c r="K8" s="1148"/>
      <c r="L8" s="260" t="s">
        <v>483</v>
      </c>
      <c r="M8" s="261" t="s">
        <v>484</v>
      </c>
      <c r="N8" s="262" t="s">
        <v>485</v>
      </c>
    </row>
    <row r="9" spans="1:16" ht="13.2">
      <c r="A9" s="248"/>
      <c r="B9" s="244"/>
      <c r="C9" s="244"/>
      <c r="D9" s="244"/>
      <c r="E9" s="244"/>
      <c r="F9" s="244"/>
      <c r="G9" s="1149" t="s">
        <v>486</v>
      </c>
      <c r="H9" s="1150"/>
      <c r="I9" s="1150"/>
      <c r="J9" s="1151"/>
      <c r="K9" s="263">
        <v>3354881</v>
      </c>
      <c r="L9" s="264">
        <v>101002</v>
      </c>
      <c r="M9" s="265">
        <v>88578</v>
      </c>
      <c r="N9" s="266">
        <v>14</v>
      </c>
    </row>
    <row r="10" spans="1:16" ht="13.2">
      <c r="A10" s="248"/>
      <c r="B10" s="244"/>
      <c r="C10" s="244"/>
      <c r="D10" s="244"/>
      <c r="E10" s="244"/>
      <c r="F10" s="244"/>
      <c r="G10" s="1149" t="s">
        <v>487</v>
      </c>
      <c r="H10" s="1150"/>
      <c r="I10" s="1150"/>
      <c r="J10" s="1151"/>
      <c r="K10" s="267">
        <v>224101</v>
      </c>
      <c r="L10" s="268">
        <v>6747</v>
      </c>
      <c r="M10" s="269">
        <v>7040</v>
      </c>
      <c r="N10" s="270">
        <v>-4.2</v>
      </c>
    </row>
    <row r="11" spans="1:16" ht="13.5" customHeight="1">
      <c r="A11" s="248"/>
      <c r="B11" s="244"/>
      <c r="C11" s="244"/>
      <c r="D11" s="244"/>
      <c r="E11" s="244"/>
      <c r="F11" s="244"/>
      <c r="G11" s="1149" t="s">
        <v>488</v>
      </c>
      <c r="H11" s="1150"/>
      <c r="I11" s="1150"/>
      <c r="J11" s="1151"/>
      <c r="K11" s="267">
        <v>66894</v>
      </c>
      <c r="L11" s="268">
        <v>2014</v>
      </c>
      <c r="M11" s="269">
        <v>8852</v>
      </c>
      <c r="N11" s="270">
        <v>-77.2</v>
      </c>
    </row>
    <row r="12" spans="1:16" ht="13.5" customHeight="1">
      <c r="A12" s="248"/>
      <c r="B12" s="244"/>
      <c r="C12" s="244"/>
      <c r="D12" s="244"/>
      <c r="E12" s="244"/>
      <c r="F12" s="244"/>
      <c r="G12" s="1149" t="s">
        <v>489</v>
      </c>
      <c r="H12" s="1150"/>
      <c r="I12" s="1150"/>
      <c r="J12" s="1151"/>
      <c r="K12" s="267">
        <v>12587</v>
      </c>
      <c r="L12" s="268">
        <v>379</v>
      </c>
      <c r="M12" s="269">
        <v>853</v>
      </c>
      <c r="N12" s="270">
        <v>-55.6</v>
      </c>
    </row>
    <row r="13" spans="1:16" ht="13.5" customHeight="1">
      <c r="A13" s="248"/>
      <c r="B13" s="244"/>
      <c r="C13" s="244"/>
      <c r="D13" s="244"/>
      <c r="E13" s="244"/>
      <c r="F13" s="244"/>
      <c r="G13" s="1149" t="s">
        <v>490</v>
      </c>
      <c r="H13" s="1150"/>
      <c r="I13" s="1150"/>
      <c r="J13" s="1151"/>
      <c r="K13" s="267" t="s">
        <v>491</v>
      </c>
      <c r="L13" s="268" t="s">
        <v>491</v>
      </c>
      <c r="M13" s="269">
        <v>12</v>
      </c>
      <c r="N13" s="270" t="s">
        <v>491</v>
      </c>
    </row>
    <row r="14" spans="1:16" ht="13.5" customHeight="1">
      <c r="A14" s="248"/>
      <c r="B14" s="244"/>
      <c r="C14" s="244"/>
      <c r="D14" s="244"/>
      <c r="E14" s="244"/>
      <c r="F14" s="244"/>
      <c r="G14" s="1149" t="s">
        <v>492</v>
      </c>
      <c r="H14" s="1150"/>
      <c r="I14" s="1150"/>
      <c r="J14" s="1151"/>
      <c r="K14" s="267">
        <v>94808</v>
      </c>
      <c r="L14" s="268">
        <v>2854</v>
      </c>
      <c r="M14" s="269">
        <v>4061</v>
      </c>
      <c r="N14" s="270">
        <v>-29.7</v>
      </c>
    </row>
    <row r="15" spans="1:16" ht="13.5" customHeight="1">
      <c r="A15" s="248"/>
      <c r="B15" s="244"/>
      <c r="C15" s="244"/>
      <c r="D15" s="244"/>
      <c r="E15" s="244"/>
      <c r="F15" s="244"/>
      <c r="G15" s="1149" t="s">
        <v>493</v>
      </c>
      <c r="H15" s="1150"/>
      <c r="I15" s="1150"/>
      <c r="J15" s="1151"/>
      <c r="K15" s="267">
        <v>193810</v>
      </c>
      <c r="L15" s="268">
        <v>5835</v>
      </c>
      <c r="M15" s="269">
        <v>2096</v>
      </c>
      <c r="N15" s="270">
        <v>178.4</v>
      </c>
    </row>
    <row r="16" spans="1:16" ht="13.2">
      <c r="A16" s="248"/>
      <c r="B16" s="244"/>
      <c r="C16" s="244"/>
      <c r="D16" s="244"/>
      <c r="E16" s="244"/>
      <c r="F16" s="244"/>
      <c r="G16" s="1152" t="s">
        <v>494</v>
      </c>
      <c r="H16" s="1153"/>
      <c r="I16" s="1153"/>
      <c r="J16" s="1154"/>
      <c r="K16" s="268">
        <v>-345503</v>
      </c>
      <c r="L16" s="268">
        <v>-10402</v>
      </c>
      <c r="M16" s="269">
        <v>-9609</v>
      </c>
      <c r="N16" s="270">
        <v>8.3000000000000007</v>
      </c>
    </row>
    <row r="17" spans="1:16" ht="13.2">
      <c r="A17" s="248"/>
      <c r="B17" s="244"/>
      <c r="C17" s="244"/>
      <c r="D17" s="244"/>
      <c r="E17" s="244"/>
      <c r="F17" s="244"/>
      <c r="G17" s="1152" t="s">
        <v>166</v>
      </c>
      <c r="H17" s="1153"/>
      <c r="I17" s="1153"/>
      <c r="J17" s="1154"/>
      <c r="K17" s="268">
        <v>3601578</v>
      </c>
      <c r="L17" s="268">
        <v>108429</v>
      </c>
      <c r="M17" s="269">
        <v>101883</v>
      </c>
      <c r="N17" s="270">
        <v>6.4</v>
      </c>
    </row>
    <row r="18" spans="1:16" ht="13.2">
      <c r="A18" s="248"/>
      <c r="B18" s="244"/>
      <c r="C18" s="244"/>
      <c r="D18" s="244"/>
      <c r="E18" s="244"/>
      <c r="F18" s="244"/>
      <c r="G18" s="244"/>
      <c r="H18" s="244"/>
      <c r="I18" s="244"/>
      <c r="J18" s="244"/>
      <c r="K18" s="244"/>
      <c r="L18" s="244"/>
      <c r="M18" s="271"/>
      <c r="N18" s="271"/>
    </row>
    <row r="19" spans="1:16" ht="13.2">
      <c r="A19" s="248"/>
      <c r="B19" s="244"/>
      <c r="C19" s="244"/>
      <c r="D19" s="244"/>
      <c r="E19" s="244"/>
      <c r="F19" s="244"/>
      <c r="G19" s="244" t="s">
        <v>495</v>
      </c>
      <c r="H19" s="244"/>
      <c r="I19" s="244"/>
      <c r="J19" s="244"/>
      <c r="K19" s="244"/>
      <c r="L19" s="244"/>
      <c r="M19" s="244"/>
      <c r="N19" s="244"/>
    </row>
    <row r="20" spans="1:16" ht="13.2">
      <c r="A20" s="248"/>
      <c r="B20" s="244"/>
      <c r="C20" s="244"/>
      <c r="D20" s="244"/>
      <c r="E20" s="244"/>
      <c r="F20" s="244"/>
      <c r="G20" s="272"/>
      <c r="H20" s="273"/>
      <c r="I20" s="273"/>
      <c r="J20" s="274"/>
      <c r="K20" s="275" t="s">
        <v>496</v>
      </c>
      <c r="L20" s="276" t="s">
        <v>497</v>
      </c>
      <c r="M20" s="277" t="s">
        <v>498</v>
      </c>
      <c r="N20" s="278"/>
    </row>
    <row r="21" spans="1:16" s="284" customFormat="1" ht="13.2">
      <c r="A21" s="279"/>
      <c r="B21" s="249"/>
      <c r="C21" s="249"/>
      <c r="D21" s="249"/>
      <c r="E21" s="249"/>
      <c r="F21" s="249"/>
      <c r="G21" s="1144" t="s">
        <v>499</v>
      </c>
      <c r="H21" s="1145"/>
      <c r="I21" s="1145"/>
      <c r="J21" s="1146"/>
      <c r="K21" s="280">
        <v>11.86</v>
      </c>
      <c r="L21" s="281">
        <v>9.81</v>
      </c>
      <c r="M21" s="282">
        <v>2.0499999999999998</v>
      </c>
      <c r="N21" s="249"/>
      <c r="O21" s="283"/>
      <c r="P21" s="279"/>
    </row>
    <row r="22" spans="1:16" s="284" customFormat="1" ht="13.2">
      <c r="A22" s="279"/>
      <c r="B22" s="249"/>
      <c r="C22" s="249"/>
      <c r="D22" s="249"/>
      <c r="E22" s="249"/>
      <c r="F22" s="249"/>
      <c r="G22" s="1144" t="s">
        <v>500</v>
      </c>
      <c r="H22" s="1145"/>
      <c r="I22" s="1145"/>
      <c r="J22" s="1146"/>
      <c r="K22" s="285">
        <v>96.7</v>
      </c>
      <c r="L22" s="286">
        <v>97.8</v>
      </c>
      <c r="M22" s="287">
        <v>-1.1000000000000001</v>
      </c>
      <c r="N22" s="271"/>
      <c r="O22" s="283"/>
      <c r="P22" s="279"/>
    </row>
    <row r="23" spans="1:16" s="284" customFormat="1" ht="13.2">
      <c r="A23" s="279"/>
      <c r="B23" s="249"/>
      <c r="C23" s="249"/>
      <c r="D23" s="249"/>
      <c r="E23" s="249"/>
      <c r="F23" s="249"/>
      <c r="G23" s="249"/>
      <c r="H23" s="249"/>
      <c r="I23" s="249"/>
      <c r="J23" s="249"/>
      <c r="K23" s="249"/>
      <c r="L23" s="271"/>
      <c r="M23" s="271"/>
      <c r="N23" s="271"/>
      <c r="O23" s="283"/>
      <c r="P23" s="279"/>
    </row>
    <row r="24" spans="1:16" s="284" customFormat="1" ht="13.2">
      <c r="A24" s="279"/>
      <c r="B24" s="249"/>
      <c r="C24" s="249"/>
      <c r="D24" s="249"/>
      <c r="E24" s="249"/>
      <c r="F24" s="249"/>
      <c r="G24" s="249"/>
      <c r="H24" s="249"/>
      <c r="I24" s="249"/>
      <c r="J24" s="249"/>
      <c r="K24" s="249"/>
      <c r="L24" s="271"/>
      <c r="M24" s="271"/>
      <c r="N24" s="271"/>
      <c r="O24" s="283"/>
      <c r="P24" s="279"/>
    </row>
    <row r="25" spans="1:16" s="284" customFormat="1" ht="13.2">
      <c r="A25" s="288"/>
      <c r="B25" s="289"/>
      <c r="C25" s="289"/>
      <c r="D25" s="289"/>
      <c r="E25" s="289"/>
      <c r="F25" s="289"/>
      <c r="G25" s="289"/>
      <c r="H25" s="289"/>
      <c r="I25" s="289"/>
      <c r="J25" s="289"/>
      <c r="K25" s="289"/>
      <c r="L25" s="290"/>
      <c r="M25" s="290"/>
      <c r="N25" s="290"/>
      <c r="O25" s="291"/>
      <c r="P25" s="279"/>
    </row>
    <row r="26" spans="1:16" s="284" customFormat="1" ht="13.2">
      <c r="A26" s="249" t="s">
        <v>501</v>
      </c>
      <c r="B26" s="249"/>
      <c r="C26" s="249"/>
      <c r="D26" s="249"/>
      <c r="E26" s="249"/>
      <c r="F26" s="249"/>
      <c r="G26" s="249"/>
      <c r="H26" s="249"/>
      <c r="I26" s="249"/>
      <c r="J26" s="249"/>
      <c r="K26" s="249"/>
      <c r="L26" s="271"/>
      <c r="M26" s="271"/>
      <c r="N26" s="271"/>
      <c r="O26" s="249"/>
      <c r="P26" s="249"/>
    </row>
    <row r="27" spans="1:16" ht="13.2">
      <c r="K27" s="244"/>
      <c r="L27" s="244"/>
      <c r="M27" s="244"/>
      <c r="N27" s="244"/>
      <c r="O27" s="244"/>
      <c r="P27" s="244"/>
    </row>
    <row r="28" spans="1:16" ht="16.2">
      <c r="A28" s="245" t="s">
        <v>502</v>
      </c>
      <c r="B28" s="246"/>
      <c r="C28" s="246"/>
      <c r="D28" s="246"/>
      <c r="E28" s="246"/>
      <c r="F28" s="246"/>
      <c r="G28" s="246"/>
      <c r="H28" s="246"/>
      <c r="I28" s="246"/>
      <c r="J28" s="246"/>
      <c r="K28" s="246"/>
      <c r="L28" s="246"/>
      <c r="M28" s="246"/>
      <c r="N28" s="246"/>
      <c r="O28" s="292"/>
    </row>
    <row r="29" spans="1:16" ht="13.2">
      <c r="A29" s="248"/>
      <c r="B29" s="244"/>
      <c r="C29" s="244"/>
      <c r="D29" s="244"/>
      <c r="E29" s="244"/>
      <c r="F29" s="244"/>
      <c r="G29" s="249" t="s">
        <v>503</v>
      </c>
      <c r="H29" s="249"/>
      <c r="I29" s="249"/>
      <c r="J29" s="249"/>
      <c r="K29" s="244"/>
      <c r="L29" s="244"/>
      <c r="M29" s="244"/>
      <c r="N29" s="244"/>
      <c r="O29" s="293"/>
    </row>
    <row r="30" spans="1:16" ht="13.2">
      <c r="A30" s="248"/>
      <c r="B30" s="244"/>
      <c r="C30" s="244"/>
      <c r="D30" s="244"/>
      <c r="E30" s="244"/>
      <c r="F30" s="244"/>
      <c r="G30" s="251"/>
      <c r="H30" s="252"/>
      <c r="I30" s="252"/>
      <c r="J30" s="253"/>
      <c r="K30" s="1147" t="s">
        <v>481</v>
      </c>
      <c r="L30" s="254"/>
      <c r="M30" s="255" t="s">
        <v>482</v>
      </c>
      <c r="N30" s="256"/>
    </row>
    <row r="31" spans="1:16" ht="13.2">
      <c r="A31" s="248"/>
      <c r="B31" s="244"/>
      <c r="C31" s="244"/>
      <c r="D31" s="244"/>
      <c r="E31" s="244"/>
      <c r="F31" s="244"/>
      <c r="G31" s="257"/>
      <c r="H31" s="258"/>
      <c r="I31" s="258"/>
      <c r="J31" s="259"/>
      <c r="K31" s="1148"/>
      <c r="L31" s="260" t="s">
        <v>483</v>
      </c>
      <c r="M31" s="261" t="s">
        <v>484</v>
      </c>
      <c r="N31" s="262" t="s">
        <v>485</v>
      </c>
    </row>
    <row r="32" spans="1:16" ht="27" customHeight="1">
      <c r="A32" s="248"/>
      <c r="B32" s="244"/>
      <c r="C32" s="244"/>
      <c r="D32" s="244"/>
      <c r="E32" s="244"/>
      <c r="F32" s="244"/>
      <c r="G32" s="1160" t="s">
        <v>504</v>
      </c>
      <c r="H32" s="1161"/>
      <c r="I32" s="1161"/>
      <c r="J32" s="1162"/>
      <c r="K32" s="294">
        <v>3095825</v>
      </c>
      <c r="L32" s="294">
        <v>93203</v>
      </c>
      <c r="M32" s="295">
        <v>68295</v>
      </c>
      <c r="N32" s="296">
        <v>36.5</v>
      </c>
    </row>
    <row r="33" spans="1:16" ht="13.5" customHeight="1">
      <c r="A33" s="248"/>
      <c r="B33" s="244"/>
      <c r="C33" s="244"/>
      <c r="D33" s="244"/>
      <c r="E33" s="244"/>
      <c r="F33" s="244"/>
      <c r="G33" s="1160" t="s">
        <v>505</v>
      </c>
      <c r="H33" s="1161"/>
      <c r="I33" s="1161"/>
      <c r="J33" s="1162"/>
      <c r="K33" s="294" t="s">
        <v>491</v>
      </c>
      <c r="L33" s="294" t="s">
        <v>491</v>
      </c>
      <c r="M33" s="295" t="s">
        <v>491</v>
      </c>
      <c r="N33" s="296" t="s">
        <v>491</v>
      </c>
    </row>
    <row r="34" spans="1:16" ht="27" customHeight="1">
      <c r="A34" s="248"/>
      <c r="B34" s="244"/>
      <c r="C34" s="244"/>
      <c r="D34" s="244"/>
      <c r="E34" s="244"/>
      <c r="F34" s="244"/>
      <c r="G34" s="1160" t="s">
        <v>506</v>
      </c>
      <c r="H34" s="1161"/>
      <c r="I34" s="1161"/>
      <c r="J34" s="1162"/>
      <c r="K34" s="294" t="s">
        <v>491</v>
      </c>
      <c r="L34" s="294" t="s">
        <v>491</v>
      </c>
      <c r="M34" s="295">
        <v>20</v>
      </c>
      <c r="N34" s="296" t="s">
        <v>491</v>
      </c>
    </row>
    <row r="35" spans="1:16" ht="27" customHeight="1">
      <c r="A35" s="248"/>
      <c r="B35" s="244"/>
      <c r="C35" s="244"/>
      <c r="D35" s="244"/>
      <c r="E35" s="244"/>
      <c r="F35" s="244"/>
      <c r="G35" s="1160" t="s">
        <v>507</v>
      </c>
      <c r="H35" s="1161"/>
      <c r="I35" s="1161"/>
      <c r="J35" s="1162"/>
      <c r="K35" s="294">
        <v>357837</v>
      </c>
      <c r="L35" s="294">
        <v>10773</v>
      </c>
      <c r="M35" s="295">
        <v>17270</v>
      </c>
      <c r="N35" s="296">
        <v>-37.6</v>
      </c>
    </row>
    <row r="36" spans="1:16" ht="27" customHeight="1">
      <c r="A36" s="248"/>
      <c r="B36" s="244"/>
      <c r="C36" s="244"/>
      <c r="D36" s="244"/>
      <c r="E36" s="244"/>
      <c r="F36" s="244"/>
      <c r="G36" s="1160" t="s">
        <v>508</v>
      </c>
      <c r="H36" s="1161"/>
      <c r="I36" s="1161"/>
      <c r="J36" s="1162"/>
      <c r="K36" s="294">
        <v>408436</v>
      </c>
      <c r="L36" s="294">
        <v>12296</v>
      </c>
      <c r="M36" s="295">
        <v>2908</v>
      </c>
      <c r="N36" s="296">
        <v>322.8</v>
      </c>
    </row>
    <row r="37" spans="1:16" ht="13.5" customHeight="1">
      <c r="A37" s="248"/>
      <c r="B37" s="244"/>
      <c r="C37" s="244"/>
      <c r="D37" s="244"/>
      <c r="E37" s="244"/>
      <c r="F37" s="244"/>
      <c r="G37" s="1160" t="s">
        <v>509</v>
      </c>
      <c r="H37" s="1161"/>
      <c r="I37" s="1161"/>
      <c r="J37" s="1162"/>
      <c r="K37" s="294">
        <v>78691</v>
      </c>
      <c r="L37" s="294">
        <v>2369</v>
      </c>
      <c r="M37" s="295">
        <v>1444</v>
      </c>
      <c r="N37" s="296">
        <v>64.099999999999994</v>
      </c>
    </row>
    <row r="38" spans="1:16" ht="27" customHeight="1">
      <c r="A38" s="248"/>
      <c r="B38" s="244"/>
      <c r="C38" s="244"/>
      <c r="D38" s="244"/>
      <c r="E38" s="244"/>
      <c r="F38" s="244"/>
      <c r="G38" s="1163" t="s">
        <v>510</v>
      </c>
      <c r="H38" s="1164"/>
      <c r="I38" s="1164"/>
      <c r="J38" s="1165"/>
      <c r="K38" s="297">
        <v>640</v>
      </c>
      <c r="L38" s="297">
        <v>19</v>
      </c>
      <c r="M38" s="298">
        <v>7</v>
      </c>
      <c r="N38" s="299">
        <v>171.4</v>
      </c>
      <c r="O38" s="293"/>
    </row>
    <row r="39" spans="1:16" ht="13.2">
      <c r="A39" s="248"/>
      <c r="B39" s="244"/>
      <c r="C39" s="244"/>
      <c r="D39" s="244"/>
      <c r="E39" s="244"/>
      <c r="F39" s="244"/>
      <c r="G39" s="1163" t="s">
        <v>511</v>
      </c>
      <c r="H39" s="1164"/>
      <c r="I39" s="1164"/>
      <c r="J39" s="1165"/>
      <c r="K39" s="300">
        <v>-101684</v>
      </c>
      <c r="L39" s="300">
        <v>-3061</v>
      </c>
      <c r="M39" s="301">
        <v>-4412</v>
      </c>
      <c r="N39" s="302">
        <v>-30.6</v>
      </c>
      <c r="O39" s="293"/>
    </row>
    <row r="40" spans="1:16" ht="27" customHeight="1">
      <c r="A40" s="248"/>
      <c r="B40" s="244"/>
      <c r="C40" s="244"/>
      <c r="D40" s="244"/>
      <c r="E40" s="244"/>
      <c r="F40" s="244"/>
      <c r="G40" s="1160" t="s">
        <v>512</v>
      </c>
      <c r="H40" s="1161"/>
      <c r="I40" s="1161"/>
      <c r="J40" s="1162"/>
      <c r="K40" s="300">
        <v>-3060781</v>
      </c>
      <c r="L40" s="300">
        <v>-92148</v>
      </c>
      <c r="M40" s="301">
        <v>-58381</v>
      </c>
      <c r="N40" s="302">
        <v>57.8</v>
      </c>
      <c r="O40" s="293"/>
    </row>
    <row r="41" spans="1:16" ht="13.2">
      <c r="A41" s="248"/>
      <c r="B41" s="244"/>
      <c r="C41" s="244"/>
      <c r="D41" s="244"/>
      <c r="E41" s="244"/>
      <c r="F41" s="244"/>
      <c r="G41" s="1166" t="s">
        <v>277</v>
      </c>
      <c r="H41" s="1167"/>
      <c r="I41" s="1167"/>
      <c r="J41" s="1168"/>
      <c r="K41" s="294">
        <v>778964</v>
      </c>
      <c r="L41" s="300">
        <v>23451</v>
      </c>
      <c r="M41" s="301">
        <v>27153</v>
      </c>
      <c r="N41" s="302">
        <v>-13.6</v>
      </c>
      <c r="O41" s="293"/>
    </row>
    <row r="42" spans="1:16" ht="13.2">
      <c r="A42" s="248"/>
      <c r="B42" s="244"/>
      <c r="C42" s="244"/>
      <c r="D42" s="244"/>
      <c r="E42" s="244"/>
      <c r="F42" s="244"/>
      <c r="G42" s="303" t="s">
        <v>513</v>
      </c>
      <c r="H42" s="244"/>
      <c r="I42" s="244"/>
      <c r="J42" s="244"/>
      <c r="K42" s="244"/>
      <c r="L42" s="244"/>
      <c r="M42" s="271"/>
      <c r="N42" s="271"/>
      <c r="O42" s="293"/>
    </row>
    <row r="43" spans="1:16" ht="13.2">
      <c r="A43" s="248"/>
      <c r="B43" s="244"/>
      <c r="C43" s="244"/>
      <c r="D43" s="244"/>
      <c r="E43" s="244"/>
      <c r="F43" s="244"/>
      <c r="G43" s="244"/>
      <c r="H43" s="244"/>
      <c r="I43" s="244"/>
      <c r="J43" s="244"/>
      <c r="K43" s="244"/>
      <c r="L43" s="304"/>
      <c r="M43" s="271"/>
      <c r="N43" s="244"/>
      <c r="O43" s="293"/>
    </row>
    <row r="44" spans="1:16" ht="13.2">
      <c r="A44" s="248"/>
      <c r="B44" s="244"/>
      <c r="C44" s="244"/>
      <c r="D44" s="244"/>
      <c r="E44" s="244"/>
      <c r="F44" s="244"/>
      <c r="G44" s="244"/>
      <c r="H44" s="244"/>
      <c r="I44" s="244"/>
      <c r="J44" s="244"/>
      <c r="K44" s="244"/>
      <c r="L44" s="244"/>
      <c r="M44" s="271"/>
      <c r="N44" s="244"/>
    </row>
    <row r="45" spans="1:16" ht="13.2">
      <c r="A45" s="246"/>
      <c r="B45" s="246"/>
      <c r="C45" s="246"/>
      <c r="D45" s="246"/>
      <c r="E45" s="246"/>
      <c r="F45" s="246"/>
      <c r="G45" s="246"/>
      <c r="H45" s="246"/>
      <c r="I45" s="246"/>
      <c r="J45" s="246"/>
      <c r="K45" s="246"/>
      <c r="L45" s="246"/>
      <c r="M45" s="305"/>
      <c r="N45" s="246"/>
      <c r="O45" s="246"/>
      <c r="P45" s="244"/>
    </row>
    <row r="46" spans="1:16" ht="13.2">
      <c r="A46" s="306"/>
      <c r="B46" s="306"/>
      <c r="C46" s="306"/>
      <c r="D46" s="306"/>
      <c r="E46" s="306"/>
      <c r="F46" s="306"/>
      <c r="G46" s="306"/>
      <c r="H46" s="306"/>
      <c r="I46" s="306"/>
      <c r="J46" s="306"/>
      <c r="K46" s="306"/>
      <c r="L46" s="306"/>
      <c r="M46" s="306"/>
      <c r="N46" s="306"/>
      <c r="O46" s="306"/>
      <c r="P46" s="244"/>
    </row>
    <row r="47" spans="1:16" ht="17.25" customHeight="1">
      <c r="A47" s="307" t="s">
        <v>514</v>
      </c>
      <c r="B47" s="244"/>
      <c r="C47" s="244"/>
      <c r="D47" s="244"/>
      <c r="E47" s="244"/>
      <c r="F47" s="244"/>
      <c r="G47" s="244"/>
      <c r="H47" s="244"/>
      <c r="I47" s="244"/>
      <c r="J47" s="244"/>
      <c r="K47" s="244"/>
      <c r="L47" s="244"/>
      <c r="M47" s="244"/>
      <c r="N47" s="244"/>
    </row>
    <row r="48" spans="1:16" ht="13.2">
      <c r="A48" s="248"/>
      <c r="B48" s="244"/>
      <c r="C48" s="244"/>
      <c r="D48" s="244"/>
      <c r="E48" s="244"/>
      <c r="F48" s="244"/>
      <c r="G48" s="308" t="s">
        <v>515</v>
      </c>
      <c r="H48" s="308"/>
      <c r="I48" s="308"/>
      <c r="J48" s="308"/>
      <c r="K48" s="308"/>
      <c r="L48" s="308"/>
      <c r="M48" s="309"/>
      <c r="N48" s="308"/>
    </row>
    <row r="49" spans="1:14" ht="13.5" customHeight="1">
      <c r="A49" s="248"/>
      <c r="B49" s="244"/>
      <c r="C49" s="244"/>
      <c r="D49" s="244"/>
      <c r="E49" s="244"/>
      <c r="F49" s="244"/>
      <c r="G49" s="310"/>
      <c r="H49" s="311"/>
      <c r="I49" s="1155" t="s">
        <v>481</v>
      </c>
      <c r="J49" s="1157" t="s">
        <v>516</v>
      </c>
      <c r="K49" s="1158"/>
      <c r="L49" s="1158"/>
      <c r="M49" s="1158"/>
      <c r="N49" s="1159"/>
    </row>
    <row r="50" spans="1:14" ht="13.2">
      <c r="A50" s="248"/>
      <c r="B50" s="244"/>
      <c r="C50" s="244"/>
      <c r="D50" s="244"/>
      <c r="E50" s="244"/>
      <c r="F50" s="244"/>
      <c r="G50" s="312"/>
      <c r="H50" s="313"/>
      <c r="I50" s="1156"/>
      <c r="J50" s="314" t="s">
        <v>517</v>
      </c>
      <c r="K50" s="315" t="s">
        <v>518</v>
      </c>
      <c r="L50" s="316" t="s">
        <v>519</v>
      </c>
      <c r="M50" s="317" t="s">
        <v>520</v>
      </c>
      <c r="N50" s="318" t="s">
        <v>521</v>
      </c>
    </row>
    <row r="51" spans="1:14" ht="13.2">
      <c r="A51" s="248"/>
      <c r="B51" s="244"/>
      <c r="C51" s="244"/>
      <c r="D51" s="244"/>
      <c r="E51" s="244"/>
      <c r="F51" s="244"/>
      <c r="G51" s="310" t="s">
        <v>522</v>
      </c>
      <c r="H51" s="311"/>
      <c r="I51" s="319">
        <v>5338002</v>
      </c>
      <c r="J51" s="320">
        <v>150940</v>
      </c>
      <c r="K51" s="321">
        <v>3.2</v>
      </c>
      <c r="L51" s="322">
        <v>67201</v>
      </c>
      <c r="M51" s="323">
        <v>-14.6</v>
      </c>
      <c r="N51" s="324">
        <v>17.8</v>
      </c>
    </row>
    <row r="52" spans="1:14" ht="13.2">
      <c r="A52" s="248"/>
      <c r="B52" s="244"/>
      <c r="C52" s="244"/>
      <c r="D52" s="244"/>
      <c r="E52" s="244"/>
      <c r="F52" s="244"/>
      <c r="G52" s="325"/>
      <c r="H52" s="326" t="s">
        <v>523</v>
      </c>
      <c r="I52" s="327">
        <v>2684679</v>
      </c>
      <c r="J52" s="328">
        <v>75913</v>
      </c>
      <c r="K52" s="329">
        <v>-11.7</v>
      </c>
      <c r="L52" s="330">
        <v>35210</v>
      </c>
      <c r="M52" s="331">
        <v>-7.6</v>
      </c>
      <c r="N52" s="332">
        <v>-4.0999999999999996</v>
      </c>
    </row>
    <row r="53" spans="1:14" ht="13.2">
      <c r="A53" s="248"/>
      <c r="B53" s="244"/>
      <c r="C53" s="244"/>
      <c r="D53" s="244"/>
      <c r="E53" s="244"/>
      <c r="F53" s="244"/>
      <c r="G53" s="310" t="s">
        <v>524</v>
      </c>
      <c r="H53" s="311"/>
      <c r="I53" s="319">
        <v>4836831</v>
      </c>
      <c r="J53" s="320">
        <v>138902</v>
      </c>
      <c r="K53" s="321">
        <v>-8</v>
      </c>
      <c r="L53" s="322">
        <v>75709</v>
      </c>
      <c r="M53" s="323">
        <v>12.7</v>
      </c>
      <c r="N53" s="324">
        <v>-20.7</v>
      </c>
    </row>
    <row r="54" spans="1:14" ht="13.2">
      <c r="A54" s="248"/>
      <c r="B54" s="244"/>
      <c r="C54" s="244"/>
      <c r="D54" s="244"/>
      <c r="E54" s="244"/>
      <c r="F54" s="244"/>
      <c r="G54" s="325"/>
      <c r="H54" s="326" t="s">
        <v>523</v>
      </c>
      <c r="I54" s="327">
        <v>2012462</v>
      </c>
      <c r="J54" s="328">
        <v>57793</v>
      </c>
      <c r="K54" s="329">
        <v>-23.9</v>
      </c>
      <c r="L54" s="330">
        <v>35212</v>
      </c>
      <c r="M54" s="331">
        <v>0</v>
      </c>
      <c r="N54" s="332">
        <v>-23.9</v>
      </c>
    </row>
    <row r="55" spans="1:14" ht="13.2">
      <c r="A55" s="248"/>
      <c r="B55" s="244"/>
      <c r="C55" s="244"/>
      <c r="D55" s="244"/>
      <c r="E55" s="244"/>
      <c r="F55" s="244"/>
      <c r="G55" s="310" t="s">
        <v>525</v>
      </c>
      <c r="H55" s="311"/>
      <c r="I55" s="319">
        <v>4349551</v>
      </c>
      <c r="J55" s="320">
        <v>126154</v>
      </c>
      <c r="K55" s="321">
        <v>-9.1999999999999993</v>
      </c>
      <c r="L55" s="322">
        <v>90961</v>
      </c>
      <c r="M55" s="323">
        <v>20.100000000000001</v>
      </c>
      <c r="N55" s="324">
        <v>-29.3</v>
      </c>
    </row>
    <row r="56" spans="1:14" ht="13.2">
      <c r="A56" s="248"/>
      <c r="B56" s="244"/>
      <c r="C56" s="244"/>
      <c r="D56" s="244"/>
      <c r="E56" s="244"/>
      <c r="F56" s="244"/>
      <c r="G56" s="325"/>
      <c r="H56" s="326" t="s">
        <v>523</v>
      </c>
      <c r="I56" s="327">
        <v>1652185</v>
      </c>
      <c r="J56" s="328">
        <v>47920</v>
      </c>
      <c r="K56" s="329">
        <v>-17.100000000000001</v>
      </c>
      <c r="L56" s="330">
        <v>37720</v>
      </c>
      <c r="M56" s="331">
        <v>7.1</v>
      </c>
      <c r="N56" s="332">
        <v>-24.2</v>
      </c>
    </row>
    <row r="57" spans="1:14" ht="13.2">
      <c r="A57" s="248"/>
      <c r="B57" s="244"/>
      <c r="C57" s="244"/>
      <c r="D57" s="244"/>
      <c r="E57" s="244"/>
      <c r="F57" s="244"/>
      <c r="G57" s="310" t="s">
        <v>526</v>
      </c>
      <c r="H57" s="311"/>
      <c r="I57" s="319">
        <v>6594789</v>
      </c>
      <c r="J57" s="320">
        <v>194985</v>
      </c>
      <c r="K57" s="321">
        <v>54.6</v>
      </c>
      <c r="L57" s="322">
        <v>106614</v>
      </c>
      <c r="M57" s="323">
        <v>17.2</v>
      </c>
      <c r="N57" s="324">
        <v>37.4</v>
      </c>
    </row>
    <row r="58" spans="1:14" ht="13.2">
      <c r="A58" s="248"/>
      <c r="B58" s="244"/>
      <c r="C58" s="244"/>
      <c r="D58" s="244"/>
      <c r="E58" s="244"/>
      <c r="F58" s="244"/>
      <c r="G58" s="325"/>
      <c r="H58" s="326" t="s">
        <v>523</v>
      </c>
      <c r="I58" s="327">
        <v>2600270</v>
      </c>
      <c r="J58" s="328">
        <v>76881</v>
      </c>
      <c r="K58" s="329">
        <v>60.4</v>
      </c>
      <c r="L58" s="330">
        <v>45545</v>
      </c>
      <c r="M58" s="331">
        <v>20.7</v>
      </c>
      <c r="N58" s="332">
        <v>39.700000000000003</v>
      </c>
    </row>
    <row r="59" spans="1:14" ht="13.2">
      <c r="A59" s="248"/>
      <c r="B59" s="244"/>
      <c r="C59" s="244"/>
      <c r="D59" s="244"/>
      <c r="E59" s="244"/>
      <c r="F59" s="244"/>
      <c r="G59" s="310" t="s">
        <v>527</v>
      </c>
      <c r="H59" s="311"/>
      <c r="I59" s="319">
        <v>4607879</v>
      </c>
      <c r="J59" s="320">
        <v>138725</v>
      </c>
      <c r="K59" s="321">
        <v>-28.9</v>
      </c>
      <c r="L59" s="322">
        <v>85459</v>
      </c>
      <c r="M59" s="323">
        <v>-19.8</v>
      </c>
      <c r="N59" s="324">
        <v>-9.1</v>
      </c>
    </row>
    <row r="60" spans="1:14" ht="13.2">
      <c r="A60" s="248"/>
      <c r="B60" s="244"/>
      <c r="C60" s="244"/>
      <c r="D60" s="244"/>
      <c r="E60" s="244"/>
      <c r="F60" s="244"/>
      <c r="G60" s="325"/>
      <c r="H60" s="326" t="s">
        <v>523</v>
      </c>
      <c r="I60" s="333">
        <v>1635565</v>
      </c>
      <c r="J60" s="328">
        <v>49240</v>
      </c>
      <c r="K60" s="329">
        <v>-36</v>
      </c>
      <c r="L60" s="330">
        <v>44378</v>
      </c>
      <c r="M60" s="331">
        <v>-2.6</v>
      </c>
      <c r="N60" s="332">
        <v>-33.4</v>
      </c>
    </row>
    <row r="61" spans="1:14" ht="13.2">
      <c r="A61" s="248"/>
      <c r="B61" s="244"/>
      <c r="C61" s="244"/>
      <c r="D61" s="244"/>
      <c r="E61" s="244"/>
      <c r="F61" s="244"/>
      <c r="G61" s="310" t="s">
        <v>528</v>
      </c>
      <c r="H61" s="334"/>
      <c r="I61" s="335">
        <v>5145410</v>
      </c>
      <c r="J61" s="336">
        <v>149941</v>
      </c>
      <c r="K61" s="337">
        <v>2.2999999999999998</v>
      </c>
      <c r="L61" s="338">
        <v>85189</v>
      </c>
      <c r="M61" s="339">
        <v>3.1</v>
      </c>
      <c r="N61" s="324">
        <v>-0.8</v>
      </c>
    </row>
    <row r="62" spans="1:14" ht="13.2">
      <c r="A62" s="248"/>
      <c r="B62" s="244"/>
      <c r="C62" s="244"/>
      <c r="D62" s="244"/>
      <c r="E62" s="244"/>
      <c r="F62" s="244"/>
      <c r="G62" s="325"/>
      <c r="H62" s="326" t="s">
        <v>523</v>
      </c>
      <c r="I62" s="327">
        <v>2117032</v>
      </c>
      <c r="J62" s="328">
        <v>61549</v>
      </c>
      <c r="K62" s="329">
        <v>-5.7</v>
      </c>
      <c r="L62" s="330">
        <v>39613</v>
      </c>
      <c r="M62" s="331">
        <v>3.5</v>
      </c>
      <c r="N62" s="332">
        <v>-9.1999999999999993</v>
      </c>
    </row>
    <row r="63" spans="1:14" ht="13.2">
      <c r="A63" s="248"/>
      <c r="B63" s="244"/>
      <c r="C63" s="244"/>
      <c r="D63" s="244"/>
      <c r="E63" s="244"/>
      <c r="F63" s="244"/>
      <c r="G63" s="244"/>
      <c r="H63" s="244"/>
      <c r="I63" s="244"/>
      <c r="J63" s="244"/>
      <c r="K63" s="244"/>
      <c r="L63" s="244"/>
      <c r="M63" s="244"/>
      <c r="N63" s="244"/>
    </row>
    <row r="64" spans="1:14" ht="13.2">
      <c r="A64" s="248"/>
      <c r="B64" s="244"/>
      <c r="C64" s="244"/>
      <c r="D64" s="244"/>
      <c r="E64" s="244"/>
      <c r="F64" s="244"/>
      <c r="G64" s="244"/>
      <c r="H64" s="244"/>
      <c r="I64" s="244"/>
      <c r="J64" s="244"/>
      <c r="K64" s="244"/>
      <c r="L64" s="244"/>
      <c r="M64" s="244"/>
      <c r="N64" s="244"/>
    </row>
    <row r="65" spans="1:16" ht="13.2">
      <c r="A65" s="248"/>
      <c r="B65" s="244"/>
      <c r="C65" s="244"/>
      <c r="D65" s="244"/>
      <c r="E65" s="244"/>
      <c r="F65" s="244"/>
      <c r="G65" s="244"/>
      <c r="H65" s="244"/>
      <c r="I65" s="244"/>
      <c r="J65" s="244"/>
      <c r="K65" s="244"/>
      <c r="L65" s="244"/>
      <c r="M65" s="244"/>
      <c r="N65" s="244"/>
    </row>
    <row r="66" spans="1:16" ht="13.2">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t="13.2" hidden="1">
      <c r="G70" s="244"/>
      <c r="H70" s="244"/>
      <c r="I70" s="244"/>
      <c r="J70" s="244"/>
      <c r="K70" s="244"/>
      <c r="L70" s="244"/>
      <c r="M70" s="244"/>
      <c r="N70" s="244"/>
    </row>
    <row r="71" spans="1:16" ht="13.2" hidden="1">
      <c r="G71" s="244"/>
      <c r="H71" s="244"/>
      <c r="I71" s="244"/>
      <c r="J71" s="244"/>
      <c r="K71" s="244"/>
      <c r="L71" s="244"/>
      <c r="M71" s="244"/>
      <c r="N71" s="244"/>
    </row>
    <row r="72" spans="1:16" ht="13.2" hidden="1">
      <c r="G72" s="244"/>
      <c r="H72" s="244"/>
      <c r="I72" s="244"/>
      <c r="J72" s="244"/>
      <c r="K72" s="244"/>
      <c r="L72" s="244"/>
      <c r="M72" s="244"/>
      <c r="N72" s="244"/>
    </row>
    <row r="73" spans="1:16" ht="13.2" hidden="1">
      <c r="G73" s="244"/>
      <c r="H73" s="244"/>
      <c r="I73" s="244"/>
      <c r="J73" s="244"/>
      <c r="K73" s="244"/>
      <c r="L73" s="244"/>
      <c r="M73" s="244"/>
      <c r="N73" s="244"/>
    </row>
    <row r="74" spans="1:16" ht="13.2"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4" zoomScaleNormal="100" zoomScaleSheetLayoutView="55" workbookViewId="0">
      <selection activeCell="Z84" sqref="Z84"/>
    </sheetView>
  </sheetViews>
  <sheetFormatPr defaultColWidth="0" defaultRowHeight="13.5" customHeight="1" zeroHeight="1"/>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c r="B2" s="241"/>
      <c r="T2" s="241"/>
    </row>
    <row r="3" spans="2:34" ht="13.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2"/>
    <row r="5" spans="2:34" ht="13.2"/>
    <row r="6" spans="2:34" ht="13.2"/>
    <row r="7" spans="2:34" ht="13.2"/>
    <row r="8" spans="2:34" ht="13.2"/>
    <row r="9" spans="2:34" ht="13.2">
      <c r="AH9" s="241"/>
    </row>
    <row r="10" spans="2:34" ht="13.2"/>
    <row r="11" spans="2:34" ht="13.2"/>
    <row r="12" spans="2:34" ht="13.2"/>
    <row r="13" spans="2:34" ht="13.2"/>
    <row r="14" spans="2:34" ht="13.2"/>
    <row r="15" spans="2:34" ht="13.2"/>
    <row r="16" spans="2:34" ht="13.2"/>
    <row r="17" spans="34:34" ht="13.2">
      <c r="AH17" s="241"/>
    </row>
    <row r="18" spans="34:34" ht="13.2"/>
    <row r="19" spans="34:34" ht="13.2"/>
    <row r="20" spans="34:34" ht="13.2">
      <c r="AH20" s="241"/>
    </row>
    <row r="21" spans="34:34" ht="13.2">
      <c r="AH21" s="241"/>
    </row>
    <row r="22" spans="34:34" ht="13.2"/>
    <row r="23" spans="34:34" ht="13.2"/>
    <row r="24" spans="34:34" ht="13.2"/>
    <row r="25" spans="34:34" ht="13.2"/>
    <row r="26" spans="34:34" ht="13.2"/>
    <row r="27" spans="34:34" ht="13.2"/>
    <row r="28" spans="34:34" ht="13.2">
      <c r="AH28" s="241"/>
    </row>
    <row r="29" spans="34:34" ht="13.2"/>
    <row r="30" spans="34:34" ht="13.2"/>
    <row r="31" spans="34:34" ht="13.2"/>
    <row r="32" spans="34:34" ht="13.2"/>
    <row r="33" spans="2:34" ht="13.2">
      <c r="B33" s="241"/>
      <c r="G33" s="241"/>
      <c r="I33" s="241"/>
    </row>
    <row r="34" spans="2:34" ht="13.2">
      <c r="C34" s="241"/>
      <c r="P34" s="241"/>
      <c r="R34" s="241"/>
      <c r="U34" s="241"/>
    </row>
    <row r="35" spans="2:34" ht="13.2">
      <c r="D35" s="241"/>
      <c r="E35" s="241"/>
      <c r="T35" s="241"/>
      <c r="W35" s="241"/>
      <c r="AC35" s="241"/>
      <c r="AD35" s="241"/>
      <c r="AE35" s="241"/>
      <c r="AF35" s="241"/>
      <c r="AG35" s="241"/>
      <c r="AH35" s="241"/>
    </row>
    <row r="36" spans="2:34" ht="13.2">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ht="13.2">
      <c r="AH37" s="241"/>
    </row>
    <row r="38" spans="2:34" ht="13.2">
      <c r="AG38" s="241"/>
      <c r="AH38" s="241"/>
    </row>
    <row r="39" spans="2:34" ht="13.2"/>
    <row r="40" spans="2:34" ht="13.2">
      <c r="U40" s="241"/>
    </row>
    <row r="41" spans="2:34" ht="13.2">
      <c r="R41" s="241"/>
    </row>
    <row r="42" spans="2:34" ht="13.2">
      <c r="T42" s="241"/>
      <c r="W42" s="241"/>
    </row>
    <row r="43" spans="2:34" ht="13.2">
      <c r="Q43" s="241"/>
      <c r="S43" s="241"/>
      <c r="V43" s="241"/>
      <c r="X43" s="241"/>
      <c r="Y43" s="241"/>
      <c r="Z43" s="241"/>
      <c r="AA43" s="241"/>
      <c r="AB43" s="241"/>
      <c r="AC43" s="241"/>
      <c r="AD43" s="241"/>
      <c r="AE43" s="241"/>
      <c r="AF43" s="241"/>
      <c r="AG43" s="241"/>
      <c r="AH43" s="241"/>
    </row>
    <row r="44" spans="2:34" ht="13.2">
      <c r="AH44" s="241"/>
    </row>
    <row r="45" spans="2:34" ht="13.2"/>
    <row r="46" spans="2:34" ht="13.2"/>
    <row r="47" spans="2:34" ht="13.2"/>
    <row r="48" spans="2:34" ht="13.2">
      <c r="AG48" s="241"/>
      <c r="AH48" s="241"/>
    </row>
    <row r="49" spans="29:34" ht="13.2">
      <c r="AH49" s="241"/>
    </row>
    <row r="50" spans="29:34" ht="13.2">
      <c r="AH50" s="241"/>
    </row>
    <row r="51" spans="29:34" ht="13.2">
      <c r="AC51" s="241"/>
      <c r="AD51" s="241"/>
      <c r="AE51" s="241"/>
      <c r="AF51" s="241"/>
      <c r="AG51" s="241"/>
      <c r="AH51" s="241"/>
    </row>
    <row r="52" spans="29:34" ht="13.2"/>
    <row r="53" spans="29:34" ht="13.2"/>
    <row r="54" spans="29:34" ht="13.2">
      <c r="AH54" s="241"/>
    </row>
    <row r="55" spans="29:34" ht="13.2"/>
    <row r="56" spans="29:34" ht="13.2"/>
    <row r="57" spans="29:34" ht="13.2"/>
    <row r="58" spans="29:34" ht="13.2">
      <c r="AH58" s="241"/>
    </row>
    <row r="59" spans="29:34" ht="13.2"/>
    <row r="60" spans="29:34" ht="13.2"/>
    <row r="61" spans="29:34" ht="13.2"/>
    <row r="62" spans="29:34" ht="13.2"/>
    <row r="63" spans="29:34" ht="13.2">
      <c r="AH63" s="241"/>
    </row>
    <row r="64" spans="29:34" ht="13.2">
      <c r="AG64" s="241"/>
      <c r="AH64" s="241"/>
    </row>
    <row r="65" spans="32:34" ht="13.2"/>
    <row r="66" spans="32:34" ht="13.2"/>
    <row r="67" spans="32:34" ht="13.2"/>
    <row r="68" spans="32:34" ht="13.2"/>
    <row r="69" spans="32:34" ht="13.2">
      <c r="AF69" s="241"/>
      <c r="AG69" s="241"/>
      <c r="AH69" s="241"/>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41"/>
    </row>
    <row r="83" spans="25:34" ht="13.2">
      <c r="Z83" s="241"/>
      <c r="AA83" s="241"/>
      <c r="AB83" s="241"/>
      <c r="AC83" s="241"/>
      <c r="AD83" s="241"/>
      <c r="AE83" s="241"/>
      <c r="AF83" s="241"/>
      <c r="AG83" s="241"/>
      <c r="AH83" s="241"/>
    </row>
    <row r="84" spans="25:34" ht="13.2"/>
    <row r="85" spans="25:34" ht="13.2"/>
    <row r="86" spans="25:34" ht="13.2"/>
    <row r="87" spans="25:34" ht="13.2"/>
    <row r="88" spans="25:34" ht="13.2">
      <c r="AH88" s="241"/>
    </row>
    <row r="89" spans="25:34" ht="13.2"/>
    <row r="90" spans="25:34" ht="13.2"/>
    <row r="91" spans="25:34" ht="13.2"/>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2" zoomScaleNormal="100" zoomScaleSheetLayoutView="55" workbookViewId="0">
      <selection activeCell="I99" sqref="I99"/>
    </sheetView>
  </sheetViews>
  <sheetFormatPr defaultColWidth="0" defaultRowHeight="13.5" customHeight="1" zeroHeight="1"/>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ht="13.2">
      <c r="B2" s="241"/>
      <c r="T2" s="241"/>
    </row>
    <row r="3" spans="1:34" ht="13.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ht="13.2"/>
    <row r="5" spans="1:34" ht="13.2"/>
    <row r="6" spans="1:34" ht="13.2"/>
    <row r="7" spans="1:34" ht="13.2"/>
    <row r="8" spans="1:34" ht="13.2"/>
    <row r="9" spans="1:34" ht="13.2">
      <c r="AH9" s="241"/>
    </row>
    <row r="10" spans="1:34" ht="13.2"/>
    <row r="11" spans="1:34" ht="13.2"/>
    <row r="12" spans="1:34" ht="13.2"/>
    <row r="13" spans="1:34" ht="13.2"/>
    <row r="14" spans="1:34" ht="13.2"/>
    <row r="15" spans="1:34" ht="13.2"/>
    <row r="16" spans="1:34" ht="13.2"/>
    <row r="17" spans="34:34" ht="13.2">
      <c r="AH17" s="241"/>
    </row>
    <row r="18" spans="34:34" ht="13.2"/>
    <row r="19" spans="34:34" ht="13.2"/>
    <row r="20" spans="34:34" ht="13.2">
      <c r="AH20" s="241"/>
    </row>
    <row r="21" spans="34:34" ht="13.2">
      <c r="AH21" s="241"/>
    </row>
    <row r="22" spans="34:34" ht="13.2"/>
    <row r="23" spans="34:34" ht="13.2"/>
    <row r="24" spans="34:34" ht="13.2"/>
    <row r="25" spans="34:34" ht="13.2"/>
    <row r="26" spans="34:34" ht="13.2"/>
    <row r="27" spans="34:34" ht="13.2"/>
    <row r="28" spans="34:34" ht="13.2">
      <c r="AH28" s="241"/>
    </row>
    <row r="29" spans="34:34" ht="13.2"/>
    <row r="30" spans="34:34" ht="13.2"/>
    <row r="31" spans="34:34" ht="13.2"/>
    <row r="32" spans="34:34" ht="13.2"/>
    <row r="33" spans="2:34" ht="13.2">
      <c r="B33" s="241"/>
      <c r="G33" s="241"/>
      <c r="I33" s="241"/>
    </row>
    <row r="34" spans="2:34" ht="13.2">
      <c r="C34" s="241"/>
      <c r="P34" s="241"/>
      <c r="R34" s="241"/>
      <c r="U34" s="241"/>
    </row>
    <row r="35" spans="2:34" ht="13.2">
      <c r="D35" s="241"/>
      <c r="E35" s="241"/>
      <c r="T35" s="241"/>
      <c r="W35" s="241"/>
      <c r="AC35" s="241"/>
      <c r="AD35" s="241"/>
      <c r="AE35" s="241"/>
      <c r="AF35" s="241"/>
      <c r="AG35" s="241"/>
      <c r="AH35" s="241"/>
    </row>
    <row r="36" spans="2:34" ht="13.2">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ht="13.2">
      <c r="AH37" s="241"/>
    </row>
    <row r="38" spans="2:34" ht="13.2">
      <c r="AG38" s="241"/>
      <c r="AH38" s="241"/>
    </row>
    <row r="39" spans="2:34" ht="13.2"/>
    <row r="40" spans="2:34" ht="13.2">
      <c r="U40" s="241"/>
    </row>
    <row r="41" spans="2:34" ht="13.2">
      <c r="R41" s="241"/>
    </row>
    <row r="42" spans="2:34" ht="13.2">
      <c r="T42" s="241"/>
      <c r="W42" s="241"/>
    </row>
    <row r="43" spans="2:34" ht="13.2">
      <c r="Q43" s="241"/>
      <c r="S43" s="241"/>
      <c r="V43" s="241"/>
      <c r="X43" s="241"/>
      <c r="Y43" s="241"/>
      <c r="Z43" s="241"/>
      <c r="AA43" s="241"/>
      <c r="AB43" s="241"/>
      <c r="AC43" s="241"/>
      <c r="AD43" s="241"/>
      <c r="AE43" s="241"/>
      <c r="AF43" s="241"/>
      <c r="AG43" s="241"/>
      <c r="AH43" s="241"/>
    </row>
    <row r="44" spans="2:34" ht="13.2">
      <c r="AH44" s="241"/>
    </row>
    <row r="45" spans="2:34" ht="13.2"/>
    <row r="46" spans="2:34" ht="13.2"/>
    <row r="47" spans="2:34" ht="13.2"/>
    <row r="48" spans="2:34" ht="13.2">
      <c r="AG48" s="241"/>
      <c r="AH48" s="241"/>
    </row>
    <row r="49" spans="29:34" ht="13.2">
      <c r="AH49" s="241"/>
    </row>
    <row r="50" spans="29:34" ht="13.2">
      <c r="AH50" s="241"/>
    </row>
    <row r="51" spans="29:34" ht="13.2">
      <c r="AC51" s="241"/>
      <c r="AD51" s="241"/>
      <c r="AE51" s="241"/>
      <c r="AF51" s="241"/>
      <c r="AG51" s="241"/>
      <c r="AH51" s="241"/>
    </row>
    <row r="52" spans="29:34" ht="13.2"/>
    <row r="53" spans="29:34" ht="13.2"/>
    <row r="54" spans="29:34" ht="13.2">
      <c r="AH54" s="241"/>
    </row>
    <row r="55" spans="29:34" ht="13.2"/>
    <row r="56" spans="29:34" ht="13.2"/>
    <row r="57" spans="29:34" ht="13.2"/>
    <row r="58" spans="29:34" ht="13.2">
      <c r="AH58" s="241"/>
    </row>
    <row r="59" spans="29:34" ht="13.2"/>
    <row r="60" spans="29:34" ht="13.2"/>
    <row r="61" spans="29:34" ht="13.2"/>
    <row r="62" spans="29:34" ht="13.2"/>
    <row r="63" spans="29:34" ht="13.2">
      <c r="AH63" s="241"/>
    </row>
    <row r="64" spans="29:34" ht="13.2">
      <c r="AG64" s="241"/>
      <c r="AH64" s="241"/>
    </row>
    <row r="65" spans="32:34" ht="13.2"/>
    <row r="66" spans="32:34" ht="13.2"/>
    <row r="67" spans="32:34" ht="13.2"/>
    <row r="68" spans="32:34" ht="13.2"/>
    <row r="69" spans="32:34" ht="13.2">
      <c r="AF69" s="241"/>
      <c r="AG69" s="241"/>
      <c r="AH69" s="241"/>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41"/>
    </row>
    <row r="83" spans="25:34" ht="13.2">
      <c r="Z83" s="241"/>
      <c r="AA83" s="241"/>
      <c r="AB83" s="241"/>
      <c r="AC83" s="241"/>
      <c r="AD83" s="241"/>
      <c r="AE83" s="241"/>
      <c r="AF83" s="241"/>
      <c r="AG83" s="241"/>
      <c r="AH83" s="241"/>
    </row>
    <row r="84" spans="25:34" ht="13.2"/>
    <row r="85" spans="25:34" ht="13.2"/>
    <row r="86" spans="25:34" ht="13.2"/>
    <row r="87" spans="25:34" ht="13.2"/>
    <row r="88" spans="25:34" ht="13.2">
      <c r="AH88" s="241"/>
    </row>
    <row r="89" spans="25:34" ht="13.2"/>
    <row r="90" spans="25:34" ht="13.2"/>
    <row r="91" spans="25:34" ht="13.2"/>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1" zoomScale="70" zoomScaleNormal="70" zoomScaleSheetLayoutView="100" workbookViewId="0">
      <selection activeCell="P47" sqref="P47"/>
    </sheetView>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530</v>
      </c>
      <c r="G46" s="8" t="s">
        <v>531</v>
      </c>
      <c r="H46" s="8" t="s">
        <v>532</v>
      </c>
      <c r="I46" s="8" t="s">
        <v>533</v>
      </c>
      <c r="J46" s="9" t="s">
        <v>534</v>
      </c>
    </row>
    <row r="47" spans="2:10" ht="57.75" customHeight="1">
      <c r="B47" s="10"/>
      <c r="C47" s="1169" t="s">
        <v>3</v>
      </c>
      <c r="D47" s="1169"/>
      <c r="E47" s="1170"/>
      <c r="F47" s="11">
        <v>15.33</v>
      </c>
      <c r="G47" s="12">
        <v>15.64</v>
      </c>
      <c r="H47" s="12">
        <v>15.67</v>
      </c>
      <c r="I47" s="12">
        <v>19.39</v>
      </c>
      <c r="J47" s="13">
        <v>19.39</v>
      </c>
    </row>
    <row r="48" spans="2:10" ht="57.75" customHeight="1">
      <c r="B48" s="14"/>
      <c r="C48" s="1171" t="s">
        <v>4</v>
      </c>
      <c r="D48" s="1171"/>
      <c r="E48" s="1172"/>
      <c r="F48" s="15">
        <v>3.21</v>
      </c>
      <c r="G48" s="16">
        <v>0.79</v>
      </c>
      <c r="H48" s="16">
        <v>1.68</v>
      </c>
      <c r="I48" s="16">
        <v>0.85</v>
      </c>
      <c r="J48" s="17">
        <v>3.59</v>
      </c>
    </row>
    <row r="49" spans="2:10" ht="57.75" customHeight="1" thickBot="1">
      <c r="B49" s="18"/>
      <c r="C49" s="1173" t="s">
        <v>5</v>
      </c>
      <c r="D49" s="1173"/>
      <c r="E49" s="1174"/>
      <c r="F49" s="19">
        <v>7.04</v>
      </c>
      <c r="G49" s="20">
        <v>8.5500000000000007</v>
      </c>
      <c r="H49" s="20">
        <v>6.66</v>
      </c>
      <c r="I49" s="20">
        <v>7.43</v>
      </c>
      <c r="J49" s="21">
        <v>9.17</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池田 耕治</cp:lastModifiedBy>
  <cp:lastPrinted>2017-04-27T12:19:59Z</cp:lastPrinted>
  <dcterms:created xsi:type="dcterms:W3CDTF">2017-02-15T22:52:11Z</dcterms:created>
  <dcterms:modified xsi:type="dcterms:W3CDTF">2017-04-27T12:20:10Z</dcterms:modified>
  <cp:category/>
</cp:coreProperties>
</file>