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6年度決算（H28年度作業）\04_市町回答\"/>
    </mc:Choice>
  </mc:AlternateContent>
  <workbookProtection workbookPassword="979D" lockStructure="1"/>
  <bookViews>
    <workbookView xWindow="0" yWindow="0" windowWidth="21600" windowHeight="97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A7" i="11" l="1"/>
  <c r="AA34" i="11"/>
  <c r="AA33" i="11"/>
  <c r="AA32" i="11"/>
  <c r="AA31" i="11"/>
  <c r="AA29" i="11"/>
  <c r="AA28" i="11"/>
  <c r="AA30" i="11"/>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BW35" i="9"/>
  <c r="AM35" i="9"/>
  <c r="C35" i="9"/>
  <c r="BW34"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CO34" i="9"/>
  <c r="CO35" i="9" s="1"/>
</calcChain>
</file>

<file path=xl/sharedStrings.xml><?xml version="1.0" encoding="utf-8"?>
<sst xmlns="http://schemas.openxmlformats.org/spreadsheetml/2006/main" count="1021" uniqueCount="543">
  <si>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</si>
  <si>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</si>
  <si>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</si>
  <si>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</si>
  <si>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</si>
  <si>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</si>
  <si>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</si>
  <si>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</si>
  <si>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</si>
  <si>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</si>
  <si>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</si>
  <si>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</si>
  <si>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</si>
  <si>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</si>
  <si>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</si>
  <si>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</si>
  <si>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</si>
  <si>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</si>
  <si>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</si>
  <si>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</si>
  <si>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</si>
  <si>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</si>
  <si>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</si>
  <si>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</si>
  <si>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</si>
  <si>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</si>
  <si>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</si>
  <si>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</si>
  <si>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</si>
  <si>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</si>
  <si>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</si>
  <si>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</si>
  <si>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</si>
  <si>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</si>
  <si>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</si>
  <si>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</si>
  <si>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</si>
  <si>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</si>
  <si>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</si>
  <si>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</si>
  <si>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</si>
  <si>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</si>
  <si>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</si>
  <si>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</si>
  <si>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</si>
  <si>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</si>
  <si>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</si>
  <si>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</si>
  <si>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</si>
  <si>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</si>
  <si>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</si>
  <si>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</si>
  <si>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</si>
  <si>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</si>
  <si>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</si>
  <si>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</si>
  <si>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</si>
  <si>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</si>
  <si>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</si>
  <si>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</si>
  <si>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</si>
  <si>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</si>
  <si>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</si>
  <si>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</si>
  <si>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</si>
  <si>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</si>
  <si>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</si>
  <si>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</si>
  <si>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</si>
  <si>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</si>
  <si>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</si>
  <si>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</si>
  <si>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</si>
  <si>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</si>
  <si>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</si>
  <si>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</si>
  <si>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</si>
  <si>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</si>
  <si>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</si>
  <si>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</si>
  <si>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</si>
  <si>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</si>
  <si>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小値賀町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</si>
  <si>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</si>
  <si>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</si>
  <si>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</si>
  <si>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</si>
  <si>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</si>
  <si>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</si>
  <si>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</si>
  <si>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</si>
  <si>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</si>
  <si>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</si>
  <si>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</si>
  <si>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</si>
  <si>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</si>
  <si>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</si>
  <si>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</si>
  <si>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</si>
  <si>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</si>
  <si>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</si>
  <si>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</si>
  <si>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</si>
  <si>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</si>
  <si>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</si>
  <si>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</si>
  <si>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</si>
  <si>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</si>
  <si>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</si>
  <si>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</si>
  <si>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</si>
  <si>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</si>
  <si>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</si>
  <si>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</si>
  <si>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</si>
  <si>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</si>
  <si>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</si>
  <si>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</si>
  <si>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</si>
  <si>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</si>
  <si>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</si>
  <si>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</si>
  <si>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</si>
  <si>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</si>
  <si>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</si>
  <si>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</si>
  <si>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</si>
  <si>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</si>
  <si>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</si>
  <si>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</si>
  <si>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</si>
  <si>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</si>
  <si>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</si>
  <si>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</si>
  <si>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</si>
  <si>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</si>
  <si>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</si>
  <si>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</si>
  <si>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</si>
  <si>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</si>
  <si>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</si>
  <si>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</si>
  <si>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</si>
  <si>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</si>
  <si>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</si>
  <si>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</si>
  <si>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</si>
  <si>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</si>
  <si>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</si>
  <si>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</si>
  <si>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</si>
  <si>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</si>
  <si>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</si>
  <si>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</si>
  <si>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</si>
  <si>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</si>
  <si>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</si>
  <si>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</si>
  <si>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</si>
  <si>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</si>
  <si>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</si>
  <si>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</si>
  <si>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</si>
  <si>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</si>
  <si>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</si>
  <si>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</si>
  <si>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</si>
  <si>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</si>
  <si>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</si>
  <si>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</si>
  <si>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</si>
  <si>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</si>
  <si>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</si>
  <si>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</si>
  <si>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</si>
  <si>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</si>
  <si>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</si>
  <si>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</si>
  <si>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</si>
  <si>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</si>
  <si>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</si>
  <si>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</si>
  <si>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</si>
  <si>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</si>
  <si>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</si>
  <si>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</si>
  <si>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</si>
  <si>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</si>
  <si>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</si>
  <si>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</si>
  <si>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</si>
  <si>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</si>
  <si>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</si>
  <si>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</si>
  <si>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長崎県小値賀町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</si>
  <si>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</si>
  <si>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</si>
  <si>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</si>
  <si>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</si>
  <si>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</si>
  <si>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</si>
  <si>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</si>
  <si>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</si>
  <si>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</si>
  <si>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</si>
  <si>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</si>
  <si>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</si>
  <si>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</si>
  <si>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</si>
  <si>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</si>
  <si>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</si>
  <si>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</si>
  <si>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</si>
  <si>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</si>
  <si>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</si>
  <si>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</si>
  <si>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</si>
  <si>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</si>
  <si>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</si>
  <si>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</si>
  <si>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</si>
  <si>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</si>
  <si>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</si>
  <si>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</si>
  <si>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</si>
  <si>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</si>
  <si>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</si>
  <si>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</si>
  <si>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</si>
  <si>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</si>
  <si>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</si>
  <si>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</si>
  <si>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</si>
  <si>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</si>
  <si>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</si>
  <si>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</si>
  <si>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</si>
  <si>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</si>
  <si>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</si>
  <si>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</si>
  <si>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</si>
  <si>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</si>
  <si>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</si>
  <si>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</si>
  <si>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</si>
  <si>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</si>
  <si>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</si>
  <si>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</si>
  <si>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</si>
  <si>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</si>
  <si>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</si>
  <si>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</si>
  <si>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</si>
  <si>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</si>
  <si>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</si>
  <si>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</si>
  <si>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</si>
  <si>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</si>
  <si>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</si>
  <si>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</si>
  <si>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</si>
  <si>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</si>
  <si>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</si>
  <si>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</si>
  <si>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</si>
  <si>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</si>
  <si>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</si>
  <si>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</si>
  <si>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</si>
  <si>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</si>
  <si>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</si>
  <si>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</si>
  <si>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</si>
  <si>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</si>
  <si>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</si>
  <si>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</si>
  <si>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</si>
  <si>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</si>
  <si>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</si>
  <si>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</si>
  <si>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</si>
  <si>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</si>
  <si>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</si>
  <si>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</si>
  <si>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</si>
  <si>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</si>
  <si>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</si>
  <si>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</si>
  <si>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</si>
  <si>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</si>
  <si>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</si>
  <si>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</si>
  <si>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</si>
  <si>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</si>
  <si>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</si>
  <si>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</si>
  <si>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</si>
  <si>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</si>
  <si>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</si>
  <si>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</si>
  <si>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</si>
  <si>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</si>
  <si>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</si>
  <si>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</si>
  <si>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</si>
  <si>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</si>
  <si>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</si>
  <si>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</si>
  <si>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</si>
  <si>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</si>
  <si>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</si>
  <si>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</si>
  <si>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</si>
  <si>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</si>
  <si>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</si>
  <si>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</si>
  <si>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</si>
  <si>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</si>
  <si>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交通</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</si>
  <si>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</si>
  <si>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</si>
  <si>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</si>
  <si>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</si>
  <si>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</si>
  <si>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</si>
  <si>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</si>
  <si>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</si>
  <si>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</si>
  <si>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</si>
  <si>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</si>
  <si>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</si>
  <si>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</si>
  <si>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</si>
  <si>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</si>
  <si>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</si>
  <si>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</si>
  <si>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</si>
  <si>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</si>
  <si>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</si>
  <si>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</si>
  <si>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</si>
  <si>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</si>
  <si>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</si>
  <si>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</si>
  <si>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</si>
  <si>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長崎県小値賀町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</si>
  <si>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</si>
  <si>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</si>
  <si>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</si>
  <si>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</si>
  <si>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</si>
  <si>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</si>
  <si>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</si>
  <si>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</si>
  <si>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</si>
  <si>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</si>
  <si>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</si>
  <si>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</si>
  <si>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</si>
  <si>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</si>
  <si>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</si>
  <si>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</si>
  <si>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</si>
  <si>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</si>
  <si>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</si>
  <si>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</si>
  <si>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</si>
  <si>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</si>
  <si>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</si>
  <si>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</si>
  <si>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</si>
  <si>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</si>
  <si>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</si>
  <si>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</si>
  <si>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</si>
  <si>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</si>
  <si>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</si>
  <si>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</si>
  <si>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</si>
  <si>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</si>
  <si>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国民健康保険診療所</t>
    <phoneticPr fontId="5"/>
  </si>
  <si>
    <t>小値賀町介護保険事業</t>
    <phoneticPr fontId="5"/>
  </si>
  <si>
    <t>小値賀町後期高齢者医療事業</t>
    <phoneticPr fontId="5"/>
  </si>
  <si>
    <t>小値賀町簡易水道事業</t>
    <phoneticPr fontId="5"/>
  </si>
  <si>
    <t>法非適用企業</t>
    <phoneticPr fontId="5"/>
  </si>
  <si>
    <t>小値賀町渡船事業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</si>
  <si>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</si>
  <si>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</si>
  <si>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</si>
  <si>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</si>
  <si>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</si>
  <si>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</si>
  <si>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</si>
  <si>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</si>
  <si>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</si>
  <si>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</si>
  <si>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</si>
  <si>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</si>
  <si>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</si>
  <si>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</si>
  <si>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</si>
  <si>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</si>
  <si>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</si>
  <si>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</si>
  <si>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</si>
  <si>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</si>
  <si>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</si>
  <si>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</si>
  <si>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</si>
  <si>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</si>
  <si>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</si>
  <si>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</si>
  <si>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</si>
  <si>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</si>
  <si>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</si>
  <si>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</si>
  <si>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</si>
  <si>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</si>
  <si>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</si>
  <si>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</si>
  <si>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</si>
  <si>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</si>
  <si>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</si>
  <si>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</si>
  <si>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</si>
  <si>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</si>
  <si>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</si>
  <si>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</si>
  <si>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</si>
  <si>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</si>
  <si>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</si>
  <si>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</si>
  <si>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</si>
  <si>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</si>
  <si>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</si>
  <si>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</si>
  <si>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</si>
  <si>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</si>
  <si>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</si>
  <si>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</si>
  <si>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</si>
  <si>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</si>
  <si>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</si>
  <si>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小値賀町下水道事業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</si>
  <si>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</si>
  <si>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</si>
  <si>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</si>
  <si>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</si>
  <si>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</si>
  <si>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</si>
  <si>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</si>
  <si>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</si>
  <si>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</si>
  <si>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</si>
  <si>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</si>
  <si>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</si>
  <si>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</si>
  <si>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</si>
  <si>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</si>
  <si>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</si>
  <si>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</si>
  <si>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</si>
  <si>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</si>
  <si>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</si>
  <si>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</si>
  <si>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</si>
  <si>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</si>
  <si>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</si>
  <si>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</si>
  <si>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</si>
  <si>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</si>
  <si>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</si>
  <si>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</si>
  <si>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</si>
  <si>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</si>
  <si>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</si>
  <si>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</si>
  <si>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</si>
  <si>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</si>
  <si>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</si>
  <si>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</si>
  <si>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</si>
  <si>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</si>
  <si>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</si>
  <si>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</si>
  <si>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</si>
  <si>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</si>
  <si>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</si>
  <si>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</si>
  <si>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</si>
  <si>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</si>
  <si>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</si>
  <si>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</si>
  <si>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</si>
  <si>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</si>
  <si>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</si>
  <si>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</si>
  <si>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</si>
  <si>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</si>
  <si>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</si>
  <si>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</si>
  <si>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</si>
  <si>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</si>
  <si>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</si>
  <si>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</si>
  <si>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</si>
  <si>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</si>
  <si>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</si>
  <si>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</si>
  <si>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</si>
  <si>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</si>
  <si>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</si>
  <si>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</si>
  <si>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</si>
  <si>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</si>
  <si>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</si>
  <si>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</si>
  <si>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</si>
  <si>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</si>
  <si>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</si>
  <si>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</si>
  <si>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</si>
  <si>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</si>
  <si>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</si>
  <si>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</si>
  <si>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</si>
  <si>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</si>
  <si>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6.36</t>
  </si>
  <si>
    <t>▲ 0.13</t>
  </si>
  <si>
    <t>一般会計</t>
  </si>
  <si>
    <t>小値賀町介護保険事業</t>
  </si>
  <si>
    <t>国民健康保険診療所</t>
  </si>
  <si>
    <t>国民健康保険事業</t>
  </si>
  <si>
    <t>小値賀町下水道事業</t>
  </si>
  <si>
    <t>小値賀町簡易水道事業</t>
  </si>
  <si>
    <t>小値賀町渡船事業</t>
  </si>
  <si>
    <t>小値賀町後期高齢者医療事業</t>
  </si>
  <si>
    <t>その他会計（赤字）</t>
  </si>
  <si>
    <t>その他会計（黒字）</t>
  </si>
  <si>
    <t>-</t>
    <phoneticPr fontId="2"/>
  </si>
  <si>
    <t>小値賀町下水道事業</t>
    <rPh sb="0" eb="9">
      <t>トッカン</t>
    </rPh>
    <phoneticPr fontId="5"/>
  </si>
  <si>
    <t>一般財団婦人　小値賀町担い手公社</t>
    <rPh sb="0" eb="2">
      <t>イッパン</t>
    </rPh>
    <rPh sb="2" eb="4">
      <t>ザイダン</t>
    </rPh>
    <rPh sb="4" eb="6">
      <t>フジン</t>
    </rPh>
    <rPh sb="7" eb="10">
      <t>オヂカ</t>
    </rPh>
    <rPh sb="10" eb="11">
      <t>マチ</t>
    </rPh>
    <rPh sb="11" eb="12">
      <t>ニナ</t>
    </rPh>
    <rPh sb="13" eb="14">
      <t>テ</t>
    </rPh>
    <rPh sb="14" eb="16">
      <t>コウシャ</t>
    </rPh>
    <phoneticPr fontId="2"/>
  </si>
  <si>
    <t>小値賀交通　株式会社</t>
    <rPh sb="0" eb="3">
      <t>オヂカ</t>
    </rPh>
    <rPh sb="3" eb="5">
      <t>コウツウ</t>
    </rPh>
    <rPh sb="6" eb="8">
      <t>カブシキ</t>
    </rPh>
    <rPh sb="8" eb="10">
      <t>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</si>
</sst>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258148</c:v>
                </c:pt>
                <c:pt idx="1">
                  <c:v>217900</c:v>
                </c:pt>
                <c:pt idx="2">
                  <c:v>383200</c:v>
                </c:pt>
                <c:pt idx="3">
                  <c:v>78326</c:v>
                </c:pt>
                <c:pt idx="4">
                  <c:v>220447</c:v>
                </c:pt>
              </c:numCache>
            </c:numRef>
          </c:val>
          <c:smooth val="0"/>
        </c:ser>
        <c:dLbls>
          <c:showLegendKey val="0"/>
          <c:showVal val="0"/>
          <c:showCatName val="0"/>
          <c:showSerName val="0"/>
          <c:showPercent val="0"/>
          <c:showBubbleSize val="0"/>
        </c:dLbls>
        <c:marker val="1"/>
        <c:smooth val="0"/>
        <c:axId val="245516352"/>
        <c:axId val="145745816"/>
      </c:lineChart>
      <c:catAx>
        <c:axId val="245516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745816"/>
        <c:crosses val="autoZero"/>
        <c:auto val="1"/>
        <c:lblAlgn val="ctr"/>
        <c:lblOffset val="100"/>
        <c:tickLblSkip val="1"/>
        <c:tickMarkSkip val="1"/>
        <c:noMultiLvlLbl val="0"/>
      </c:catAx>
      <c:valAx>
        <c:axId val="14574581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516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8.4600000000000009</c:v>
                </c:pt>
                <c:pt idx="1">
                  <c:v>2.46</c:v>
                </c:pt>
                <c:pt idx="2">
                  <c:v>2.23</c:v>
                </c:pt>
                <c:pt idx="3">
                  <c:v>3.09</c:v>
                </c:pt>
                <c:pt idx="4">
                  <c:v>2.98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7.99</c:v>
                </c:pt>
                <c:pt idx="1">
                  <c:v>8.35</c:v>
                </c:pt>
                <c:pt idx="2">
                  <c:v>10.24</c:v>
                </c:pt>
                <c:pt idx="3">
                  <c:v>10.28</c:v>
                </c:pt>
                <c:pt idx="4">
                  <c:v>10.43</c:v>
                </c:pt>
              </c:numCache>
            </c:numRef>
          </c:val>
        </c:ser>
        <c:dLbls>
          <c:showLegendKey val="0"/>
          <c:showVal val="0"/>
          <c:showCatName val="0"/>
          <c:showSerName val="0"/>
          <c:showPercent val="0"/>
          <c:showBubbleSize val="0"/>
        </c:dLbls>
        <c:gapWidth val="250"/>
        <c:overlap val="100"/>
        <c:axId val="245513176"/>
        <c:axId val="306395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8.73</c:v>
                </c:pt>
                <c:pt idx="1">
                  <c:v>-6.36</c:v>
                </c:pt>
                <c:pt idx="2">
                  <c:v>1.27</c:v>
                </c:pt>
                <c:pt idx="3">
                  <c:v>0.87</c:v>
                </c:pt>
                <c:pt idx="4">
                  <c:v>-0.13</c:v>
                </c:pt>
              </c:numCache>
            </c:numRef>
          </c:val>
          <c:smooth val="0"/>
        </c:ser>
        <c:dLbls>
          <c:showLegendKey val="0"/>
          <c:showVal val="0"/>
          <c:showCatName val="0"/>
          <c:showSerName val="0"/>
          <c:showPercent val="0"/>
          <c:showBubbleSize val="0"/>
        </c:dLbls>
        <c:marker val="1"/>
        <c:smooth val="0"/>
        <c:axId val="245513176"/>
        <c:axId val="306395248"/>
      </c:lineChart>
      <c:catAx>
        <c:axId val="245513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6395248"/>
        <c:crosses val="autoZero"/>
        <c:auto val="1"/>
        <c:lblAlgn val="ctr"/>
        <c:lblOffset val="100"/>
        <c:tickLblSkip val="1"/>
        <c:tickMarkSkip val="1"/>
        <c:noMultiLvlLbl val="0"/>
      </c:catAx>
      <c:valAx>
        <c:axId val="306395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513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小値賀町後期高齢者医療事業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0.01</c:v>
                </c:pt>
                <c:pt idx="4">
                  <c:v>#N/A</c:v>
                </c:pt>
                <c:pt idx="5">
                  <c:v>0.01</c:v>
                </c:pt>
                <c:pt idx="6">
                  <c:v>#N/A</c:v>
                </c:pt>
                <c:pt idx="7">
                  <c:v>0</c:v>
                </c:pt>
                <c:pt idx="8">
                  <c:v>#N/A</c:v>
                </c:pt>
                <c:pt idx="9">
                  <c:v>0.01</c:v>
                </c:pt>
              </c:numCache>
            </c:numRef>
          </c:val>
        </c:ser>
        <c:ser>
          <c:idx val="3"/>
          <c:order val="3"/>
          <c:tx>
            <c:strRef>
              <c:f>データシート!$A$30</c:f>
              <c:strCache>
                <c:ptCount val="1"/>
                <c:pt idx="0">
                  <c:v>小値賀町渡船事業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0.09</c:v>
                </c:pt>
                <c:pt idx="2">
                  <c:v>#N/A</c:v>
                </c:pt>
                <c:pt idx="3">
                  <c:v>0.11</c:v>
                </c:pt>
                <c:pt idx="4">
                  <c:v>#N/A</c:v>
                </c:pt>
                <c:pt idx="5">
                  <c:v>0.16</c:v>
                </c:pt>
                <c:pt idx="6">
                  <c:v>#N/A</c:v>
                </c:pt>
                <c:pt idx="7">
                  <c:v>0.11</c:v>
                </c:pt>
                <c:pt idx="8">
                  <c:v>#N/A</c:v>
                </c:pt>
                <c:pt idx="9">
                  <c:v>0.11</c:v>
                </c:pt>
              </c:numCache>
            </c:numRef>
          </c:val>
        </c:ser>
        <c:ser>
          <c:idx val="4"/>
          <c:order val="4"/>
          <c:tx>
            <c:strRef>
              <c:f>データシート!$A$31</c:f>
              <c:strCache>
                <c:ptCount val="1"/>
                <c:pt idx="0">
                  <c:v>小値賀町簡易水道事業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0.12</c:v>
                </c:pt>
                <c:pt idx="2">
                  <c:v>#N/A</c:v>
                </c:pt>
                <c:pt idx="3">
                  <c:v>0.12</c:v>
                </c:pt>
                <c:pt idx="4">
                  <c:v>#N/A</c:v>
                </c:pt>
                <c:pt idx="5">
                  <c:v>0.15</c:v>
                </c:pt>
                <c:pt idx="6">
                  <c:v>#N/A</c:v>
                </c:pt>
                <c:pt idx="7">
                  <c:v>0.22</c:v>
                </c:pt>
                <c:pt idx="8">
                  <c:v>#N/A</c:v>
                </c:pt>
                <c:pt idx="9">
                  <c:v>0.11</c:v>
                </c:pt>
              </c:numCache>
            </c:numRef>
          </c:val>
        </c:ser>
        <c:ser>
          <c:idx val="5"/>
          <c:order val="5"/>
          <c:tx>
            <c:strRef>
              <c:f>データシート!$A$32</c:f>
              <c:strCache>
                <c:ptCount val="1"/>
                <c:pt idx="0">
                  <c:v>小値賀町下水道事業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c:v>
                </c:pt>
                <c:pt idx="2">
                  <c:v>#N/A</c:v>
                </c:pt>
                <c:pt idx="3">
                  <c:v>0.21</c:v>
                </c:pt>
                <c:pt idx="4">
                  <c:v>#N/A</c:v>
                </c:pt>
                <c:pt idx="5">
                  <c:v>0.17</c:v>
                </c:pt>
                <c:pt idx="6">
                  <c:v>#N/A</c:v>
                </c:pt>
                <c:pt idx="7">
                  <c:v>0.16</c:v>
                </c:pt>
                <c:pt idx="8">
                  <c:v>#N/A</c:v>
                </c:pt>
                <c:pt idx="9">
                  <c:v>0.37</c:v>
                </c:pt>
              </c:numCache>
            </c:numRef>
          </c:val>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1.81</c:v>
                </c:pt>
                <c:pt idx="2">
                  <c:v>#N/A</c:v>
                </c:pt>
                <c:pt idx="3">
                  <c:v>0.72</c:v>
                </c:pt>
                <c:pt idx="4">
                  <c:v>#N/A</c:v>
                </c:pt>
                <c:pt idx="5">
                  <c:v>0.78</c:v>
                </c:pt>
                <c:pt idx="6">
                  <c:v>#N/A</c:v>
                </c:pt>
                <c:pt idx="7">
                  <c:v>0.6</c:v>
                </c:pt>
                <c:pt idx="8">
                  <c:v>#N/A</c:v>
                </c:pt>
                <c:pt idx="9">
                  <c:v>0.76</c:v>
                </c:pt>
              </c:numCache>
            </c:numRef>
          </c:val>
        </c:ser>
        <c:ser>
          <c:idx val="7"/>
          <c:order val="7"/>
          <c:tx>
            <c:strRef>
              <c:f>データシート!$A$34</c:f>
              <c:strCache>
                <c:ptCount val="1"/>
                <c:pt idx="0">
                  <c:v>国民健康保険診療所</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1.79</c:v>
                </c:pt>
                <c:pt idx="2">
                  <c:v>#N/A</c:v>
                </c:pt>
                <c:pt idx="3">
                  <c:v>1.57</c:v>
                </c:pt>
                <c:pt idx="4">
                  <c:v>#N/A</c:v>
                </c:pt>
                <c:pt idx="5">
                  <c:v>1.43</c:v>
                </c:pt>
                <c:pt idx="6">
                  <c:v>#N/A</c:v>
                </c:pt>
                <c:pt idx="7">
                  <c:v>1.18</c:v>
                </c:pt>
                <c:pt idx="8">
                  <c:v>#N/A</c:v>
                </c:pt>
                <c:pt idx="9">
                  <c:v>1.1499999999999999</c:v>
                </c:pt>
              </c:numCache>
            </c:numRef>
          </c:val>
        </c:ser>
        <c:ser>
          <c:idx val="8"/>
          <c:order val="8"/>
          <c:tx>
            <c:strRef>
              <c:f>データシート!$A$35</c:f>
              <c:strCache>
                <c:ptCount val="1"/>
                <c:pt idx="0">
                  <c:v>小値賀町介護保険事業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0.46</c:v>
                </c:pt>
                <c:pt idx="2">
                  <c:v>#N/A</c:v>
                </c:pt>
                <c:pt idx="3">
                  <c:v>0.39</c:v>
                </c:pt>
                <c:pt idx="4">
                  <c:v>#N/A</c:v>
                </c:pt>
                <c:pt idx="5">
                  <c:v>0.82</c:v>
                </c:pt>
                <c:pt idx="6">
                  <c:v>#N/A</c:v>
                </c:pt>
                <c:pt idx="7">
                  <c:v>0.9</c:v>
                </c:pt>
                <c:pt idx="8">
                  <c:v>#N/A</c:v>
                </c:pt>
                <c:pt idx="9">
                  <c:v>2.4300000000000002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8.4600000000000009</c:v>
                </c:pt>
                <c:pt idx="2">
                  <c:v>#N/A</c:v>
                </c:pt>
                <c:pt idx="3">
                  <c:v>2.46</c:v>
                </c:pt>
                <c:pt idx="4">
                  <c:v>#N/A</c:v>
                </c:pt>
                <c:pt idx="5">
                  <c:v>2.2200000000000002</c:v>
                </c:pt>
                <c:pt idx="6">
                  <c:v>#N/A</c:v>
                </c:pt>
                <c:pt idx="7">
                  <c:v>3.08</c:v>
                </c:pt>
                <c:pt idx="8">
                  <c:v>#N/A</c:v>
                </c:pt>
                <c:pt idx="9">
                  <c:v>2.98</c:v>
                </c:pt>
              </c:numCache>
            </c:numRef>
          </c:val>
        </c:ser>
        <c:dLbls>
          <c:showLegendKey val="0"/>
          <c:showVal val="0"/>
          <c:showCatName val="0"/>
          <c:showSerName val="0"/>
          <c:showPercent val="0"/>
          <c:showBubbleSize val="0"/>
        </c:dLbls>
        <c:gapWidth val="150"/>
        <c:overlap val="100"/>
        <c:axId val="302987944"/>
        <c:axId val="306390312"/>
      </c:barChart>
      <c:catAx>
        <c:axId val="302987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6390312"/>
        <c:crosses val="autoZero"/>
        <c:auto val="1"/>
        <c:lblAlgn val="ctr"/>
        <c:lblOffset val="100"/>
        <c:tickLblSkip val="1"/>
        <c:tickMarkSkip val="1"/>
        <c:noMultiLvlLbl val="0"/>
      </c:catAx>
      <c:valAx>
        <c:axId val="306390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987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354</c:v>
                </c:pt>
                <c:pt idx="5">
                  <c:v>384</c:v>
                </c:pt>
                <c:pt idx="8">
                  <c:v>382</c:v>
                </c:pt>
                <c:pt idx="11">
                  <c:v>369</c:v>
                </c:pt>
                <c:pt idx="14">
                  <c:v>366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55</c:v>
                </c:pt>
                <c:pt idx="3">
                  <c:v>49</c:v>
                </c:pt>
                <c:pt idx="6">
                  <c:v>41</c:v>
                </c:pt>
                <c:pt idx="9">
                  <c:v>33</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90</c:v>
                </c:pt>
                <c:pt idx="3">
                  <c:v>161</c:v>
                </c:pt>
                <c:pt idx="6">
                  <c:v>154</c:v>
                </c:pt>
                <c:pt idx="9">
                  <c:v>145</c:v>
                </c:pt>
                <c:pt idx="12">
                  <c:v>145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361</c:v>
                </c:pt>
                <c:pt idx="3">
                  <c:v>370</c:v>
                </c:pt>
                <c:pt idx="6">
                  <c:v>342</c:v>
                </c:pt>
                <c:pt idx="9">
                  <c:v>340</c:v>
                </c:pt>
                <c:pt idx="12">
                  <c:v>310</c:v>
                </c:pt>
              </c:numCache>
            </c:numRef>
          </c:val>
        </c:ser>
        <c:dLbls>
          <c:showLegendKey val="0"/>
          <c:showVal val="0"/>
          <c:showCatName val="0"/>
          <c:showSerName val="0"/>
          <c:showPercent val="0"/>
          <c:showBubbleSize val="0"/>
        </c:dLbls>
        <c:gapWidth val="100"/>
        <c:overlap val="100"/>
        <c:axId val="307769960"/>
        <c:axId val="306742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152</c:v>
                </c:pt>
                <c:pt idx="2">
                  <c:v>#N/A</c:v>
                </c:pt>
                <c:pt idx="3">
                  <c:v>#N/A</c:v>
                </c:pt>
                <c:pt idx="4">
                  <c:v>196</c:v>
                </c:pt>
                <c:pt idx="5">
                  <c:v>#N/A</c:v>
                </c:pt>
                <c:pt idx="6">
                  <c:v>#N/A</c:v>
                </c:pt>
                <c:pt idx="7">
                  <c:v>155</c:v>
                </c:pt>
                <c:pt idx="8">
                  <c:v>#N/A</c:v>
                </c:pt>
                <c:pt idx="9">
                  <c:v>#N/A</c:v>
                </c:pt>
                <c:pt idx="10">
                  <c:v>149</c:v>
                </c:pt>
                <c:pt idx="11">
                  <c:v>#N/A</c:v>
                </c:pt>
                <c:pt idx="12">
                  <c:v>#N/A</c:v>
                </c:pt>
                <c:pt idx="13">
                  <c:v>116</c:v>
                </c:pt>
                <c:pt idx="14">
                  <c:v>#N/A</c:v>
                </c:pt>
              </c:numCache>
            </c:numRef>
          </c:val>
          <c:smooth val="0"/>
        </c:ser>
        <c:dLbls>
          <c:showLegendKey val="0"/>
          <c:showVal val="0"/>
          <c:showCatName val="0"/>
          <c:showSerName val="0"/>
          <c:showPercent val="0"/>
          <c:showBubbleSize val="0"/>
        </c:dLbls>
        <c:marker val="1"/>
        <c:smooth val="0"/>
        <c:axId val="307769960"/>
        <c:axId val="306742296"/>
      </c:lineChart>
      <c:catAx>
        <c:axId val="307769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6742296"/>
        <c:crosses val="autoZero"/>
        <c:auto val="1"/>
        <c:lblAlgn val="ctr"/>
        <c:lblOffset val="100"/>
        <c:tickLblSkip val="1"/>
        <c:tickMarkSkip val="1"/>
        <c:noMultiLvlLbl val="0"/>
      </c:catAx>
      <c:valAx>
        <c:axId val="306742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769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3411</c:v>
                </c:pt>
                <c:pt idx="5">
                  <c:v>3380</c:v>
                </c:pt>
                <c:pt idx="8">
                  <c:v>3447</c:v>
                </c:pt>
                <c:pt idx="11">
                  <c:v>3306</c:v>
                </c:pt>
                <c:pt idx="14">
                  <c:v>3255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276</c:v>
                </c:pt>
                <c:pt idx="5">
                  <c:v>175</c:v>
                </c:pt>
                <c:pt idx="8">
                  <c:v>115</c:v>
                </c:pt>
                <c:pt idx="11">
                  <c:v>72</c:v>
                </c:pt>
                <c:pt idx="14">
                  <c:v>105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1679</c:v>
                </c:pt>
                <c:pt idx="5">
                  <c:v>2045</c:v>
                </c:pt>
                <c:pt idx="8">
                  <c:v>1965</c:v>
                </c:pt>
                <c:pt idx="11">
                  <c:v>2193</c:v>
                </c:pt>
                <c:pt idx="14">
                  <c:v>2352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527</c:v>
                </c:pt>
                <c:pt idx="3">
                  <c:v>499</c:v>
                </c:pt>
                <c:pt idx="6">
                  <c:v>479</c:v>
                </c:pt>
                <c:pt idx="9">
                  <c:v>475</c:v>
                </c:pt>
                <c:pt idx="12">
                  <c:v>369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2054</c:v>
                </c:pt>
                <c:pt idx="3">
                  <c:v>1863</c:v>
                </c:pt>
                <c:pt idx="6">
                  <c:v>1682</c:v>
                </c:pt>
                <c:pt idx="9">
                  <c:v>1472</c:v>
                </c:pt>
                <c:pt idx="12">
                  <c:v>1382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180</c:v>
                </c:pt>
                <c:pt idx="3">
                  <c:v>131</c:v>
                </c:pt>
                <c:pt idx="6">
                  <c:v>90</c:v>
                </c:pt>
                <c:pt idx="9">
                  <c:v>56</c:v>
                </c:pt>
                <c:pt idx="12">
                  <c:v>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3027</c:v>
                </c:pt>
                <c:pt idx="3">
                  <c:v>3061</c:v>
                </c:pt>
                <c:pt idx="6">
                  <c:v>3242</c:v>
                </c:pt>
                <c:pt idx="9">
                  <c:v>3157</c:v>
                </c:pt>
                <c:pt idx="12">
                  <c:v>3221</c:v>
                </c:pt>
              </c:numCache>
            </c:numRef>
          </c:val>
        </c:ser>
        <c:dLbls>
          <c:showLegendKey val="0"/>
          <c:showVal val="0"/>
          <c:showCatName val="0"/>
          <c:showSerName val="0"/>
          <c:showPercent val="0"/>
          <c:showBubbleSize val="0"/>
        </c:dLbls>
        <c:gapWidth val="100"/>
        <c:overlap val="100"/>
        <c:axId val="306749296"/>
        <c:axId val="306715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422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06749296"/>
        <c:axId val="306715288"/>
      </c:lineChart>
      <c:catAx>
        <c:axId val="30674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6715288"/>
        <c:crosses val="autoZero"/>
        <c:auto val="1"/>
        <c:lblAlgn val="ctr"/>
        <c:lblOffset val="100"/>
        <c:tickLblSkip val="1"/>
        <c:tickMarkSkip val="1"/>
        <c:noMultiLvlLbl val="0"/>
      </c:catAx>
      <c:valAx>
        <c:axId val="306715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74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長崎県小値賀町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2,677
2,670
25.53
3,179,839
3,119,979
53,503
1,794,823
3,220,904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本町の基幹産業である農漁業の不振に加え、就業者の高齢化と後継者不足に伴い就業者数の減少が続いている現状である。また、離島という地理的要因等もあり企業の誘致が困難な状況にあり、財政基盤は脆弱で、類似団体と比較してかなり下回っている。</a:t>
          </a:r>
          <a:endParaRPr kumimoji="1" lang="en-US" altLang="ja-JP" sz="1200">
            <a:latin typeface="ＭＳ Ｐゴシック"/>
          </a:endParaRPr>
        </a:p>
        <a:p>
          <a:r>
            <a:rPr kumimoji="1" lang="ja-JP" altLang="en-US" sz="1200">
              <a:latin typeface="ＭＳ Ｐゴシック"/>
            </a:rPr>
            <a:t>　今後は、基幹産業である農漁業の振興策を継続と、就業者の確保と育成を図るための施策を推進していく。また、世界遺産登録を目指している「野崎島の関連遺産」や農漁業体験を中心とした民泊事業等による観光業の充実により、更</a:t>
          </a:r>
          <a:endParaRPr kumimoji="1" lang="en-US" altLang="ja-JP" sz="1200">
            <a:latin typeface="ＭＳ Ｐゴシック"/>
          </a:endParaRPr>
        </a:p>
        <a:p>
          <a:r>
            <a:rPr kumimoji="1" lang="ja-JP" altLang="en-US" sz="1200">
              <a:latin typeface="ＭＳ Ｐゴシック"/>
            </a:rPr>
            <a:t>に交流人口の拡大を図り、持続可能なまちづくりを展開する。</a:t>
          </a:r>
          <a:endParaRPr kumimoji="1" lang="en-US" altLang="ja-JP"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130628</xdr:rowOff>
    </xdr:from>
    <xdr:to>
      <xdr:col>7</xdr:col>
      <xdr:colOff>152400</xdr:colOff>
      <xdr:row>44</xdr:row>
      <xdr:rowOff>130628</xdr:rowOff>
    </xdr:to>
    <xdr:cxnSp macro="">
      <xdr:nvCxnSpPr>
        <xdr:cNvPr id="68" name="直線コネクタ 67"/>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147865</xdr:rowOff>
    </xdr:to>
    <xdr:cxnSp macro="">
      <xdr:nvCxnSpPr>
        <xdr:cNvPr id="71" name="直線コネクタ 70"/>
        <xdr:cNvCxnSpPr/>
      </xdr:nvCxnSpPr>
      <xdr:spPr>
        <a:xfrm flipV="1">
          <a:off x="3225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147865</xdr:rowOff>
    </xdr:to>
    <xdr:cxnSp macro="">
      <xdr:nvCxnSpPr>
        <xdr:cNvPr id="74" name="直線コネクタ 73"/>
        <xdr:cNvCxnSpPr/>
      </xdr:nvCxnSpPr>
      <xdr:spPr>
        <a:xfrm>
          <a:off x="2336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44</xdr:row>
      <xdr:rowOff>130628</xdr:rowOff>
    </xdr:to>
    <xdr:cxnSp macro="">
      <xdr:nvCxnSpPr>
        <xdr:cNvPr id="77" name="直線コネクタ 76"/>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79828</xdr:rowOff>
    </xdr:from>
    <xdr:to>
      <xdr:col>7</xdr:col>
      <xdr:colOff>203200</xdr:colOff>
      <xdr:row>45</xdr:row>
      <xdr:rowOff>9978</xdr:rowOff>
    </xdr:to>
    <xdr:sp macro="" textlink="">
      <xdr:nvSpPr>
        <xdr:cNvPr id="87" name="円/楕円 86"/>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147155</xdr:rowOff>
    </xdr:from>
    <xdr:ext cx="762000" cy="259045"/>
    <xdr:sp macro="" textlink="">
      <xdr:nvSpPr>
        <xdr:cNvPr id="88"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79828</xdr:rowOff>
    </xdr:from>
    <xdr:to>
      <xdr:col>6</xdr:col>
      <xdr:colOff>50800</xdr:colOff>
      <xdr:row>45</xdr:row>
      <xdr:rowOff>9978</xdr:rowOff>
    </xdr:to>
    <xdr:sp macro="" textlink="">
      <xdr:nvSpPr>
        <xdr:cNvPr id="89" name="円/楕円 88"/>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90" name="テキスト ボックス 89"/>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97065</xdr:rowOff>
    </xdr:from>
    <xdr:to>
      <xdr:col>4</xdr:col>
      <xdr:colOff>533400</xdr:colOff>
      <xdr:row>45</xdr:row>
      <xdr:rowOff>27215</xdr:rowOff>
    </xdr:to>
    <xdr:sp macro="" textlink="">
      <xdr:nvSpPr>
        <xdr:cNvPr id="91" name="円/楕円 90"/>
        <xdr:cNvSpPr/>
      </xdr:nvSpPr>
      <xdr:spPr>
        <a:xfrm>
          <a:off x="3175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11992</xdr:rowOff>
    </xdr:from>
    <xdr:ext cx="762000" cy="259045"/>
    <xdr:sp macro="" textlink="">
      <xdr:nvSpPr>
        <xdr:cNvPr id="92" name="テキスト ボックス 91"/>
        <xdr:cNvSpPr txBox="1"/>
      </xdr:nvSpPr>
      <xdr:spPr>
        <a:xfrm>
          <a:off x="2844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3" name="円/楕円 92"/>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4" name="テキスト ボックス 93"/>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5" name="円/楕円 94"/>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6" name="テキスト ボックス 95"/>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人件費が定期昇給分により、</a:t>
          </a:r>
          <a:r>
            <a:rPr kumimoji="1" lang="en-US" altLang="ja-JP" sz="1300">
              <a:latin typeface="ＭＳ Ｐゴシック"/>
            </a:rPr>
            <a:t>1.3</a:t>
          </a:r>
          <a:r>
            <a:rPr kumimoji="1" lang="ja-JP" altLang="en-US" sz="1300">
              <a:latin typeface="ＭＳ Ｐゴシック"/>
            </a:rPr>
            <a:t>％上昇した。また、扶助費でも特別障害者手当が増加し</a:t>
          </a:r>
          <a:r>
            <a:rPr kumimoji="1" lang="en-US" altLang="ja-JP" sz="1300">
              <a:latin typeface="ＭＳ Ｐゴシック"/>
            </a:rPr>
            <a:t>2.9</a:t>
          </a:r>
          <a:r>
            <a:rPr kumimoji="1" lang="ja-JP" altLang="en-US" sz="1300">
              <a:latin typeface="ＭＳ Ｐゴシック"/>
            </a:rPr>
            <a:t>上昇した。さらに、物件費と維持補修費においても昨年度より上昇している。一方で公債費においては、大型事業の償還が減額しており前年度比</a:t>
          </a:r>
          <a:r>
            <a:rPr kumimoji="1" lang="en-US" altLang="ja-JP" sz="1300">
              <a:latin typeface="ＭＳ Ｐゴシック"/>
            </a:rPr>
            <a:t>1.6</a:t>
          </a:r>
          <a:r>
            <a:rPr kumimoji="1" lang="ja-JP" altLang="en-US" sz="1300">
              <a:latin typeface="ＭＳ Ｐゴシック"/>
            </a:rPr>
            <a:t>％の減となった。</a:t>
          </a:r>
          <a:endParaRPr kumimoji="1" lang="ja-JP" altLang="en-US" sz="1300">
            <a:solidFill>
              <a:srgbClr val="FF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84909</xdr:rowOff>
    </xdr:from>
    <xdr:to>
      <xdr:col>7</xdr:col>
      <xdr:colOff>152400</xdr:colOff>
      <xdr:row>61</xdr:row>
      <xdr:rowOff>133169</xdr:rowOff>
    </xdr:to>
    <xdr:cxnSp macro="">
      <xdr:nvCxnSpPr>
        <xdr:cNvPr id="133" name="直線コネクタ 132"/>
        <xdr:cNvCxnSpPr/>
      </xdr:nvCxnSpPr>
      <xdr:spPr>
        <a:xfrm>
          <a:off x="4114800" y="10543359"/>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84909</xdr:rowOff>
    </xdr:from>
    <xdr:to>
      <xdr:col>6</xdr:col>
      <xdr:colOff>0</xdr:colOff>
      <xdr:row>62</xdr:row>
      <xdr:rowOff>82369</xdr:rowOff>
    </xdr:to>
    <xdr:cxnSp macro="">
      <xdr:nvCxnSpPr>
        <xdr:cNvPr id="136" name="直線コネクタ 135"/>
        <xdr:cNvCxnSpPr/>
      </xdr:nvCxnSpPr>
      <xdr:spPr>
        <a:xfrm flipV="1">
          <a:off x="3225800" y="10543359"/>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37556</xdr:rowOff>
    </xdr:from>
    <xdr:to>
      <xdr:col>4</xdr:col>
      <xdr:colOff>482600</xdr:colOff>
      <xdr:row>62</xdr:row>
      <xdr:rowOff>82369</xdr:rowOff>
    </xdr:to>
    <xdr:cxnSp macro="">
      <xdr:nvCxnSpPr>
        <xdr:cNvPr id="139" name="直線コネクタ 138"/>
        <xdr:cNvCxnSpPr/>
      </xdr:nvCxnSpPr>
      <xdr:spPr>
        <a:xfrm>
          <a:off x="2336800" y="10667456"/>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108131</xdr:rowOff>
    </xdr:from>
    <xdr:to>
      <xdr:col>3</xdr:col>
      <xdr:colOff>279400</xdr:colOff>
      <xdr:row>62</xdr:row>
      <xdr:rowOff>37556</xdr:rowOff>
    </xdr:to>
    <xdr:cxnSp macro="">
      <xdr:nvCxnSpPr>
        <xdr:cNvPr id="142" name="直線コネクタ 141"/>
        <xdr:cNvCxnSpPr/>
      </xdr:nvCxnSpPr>
      <xdr:spPr>
        <a:xfrm>
          <a:off x="1447800" y="10395131"/>
          <a:ext cx="889000" cy="27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82369</xdr:rowOff>
    </xdr:from>
    <xdr:to>
      <xdr:col>7</xdr:col>
      <xdr:colOff>203200</xdr:colOff>
      <xdr:row>62</xdr:row>
      <xdr:rowOff>12519</xdr:rowOff>
    </xdr:to>
    <xdr:sp macro="" textlink="">
      <xdr:nvSpPr>
        <xdr:cNvPr id="152" name="円/楕円 151"/>
        <xdr:cNvSpPr/>
      </xdr:nvSpPr>
      <xdr:spPr>
        <a:xfrm>
          <a:off x="49022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98896</xdr:rowOff>
    </xdr:from>
    <xdr:ext cx="762000" cy="259045"/>
    <xdr:sp macro="" textlink="">
      <xdr:nvSpPr>
        <xdr:cNvPr id="153" name="財政構造の弾力性該当値テキスト"/>
        <xdr:cNvSpPr txBox="1"/>
      </xdr:nvSpPr>
      <xdr:spPr>
        <a:xfrm>
          <a:off x="50419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34109</xdr:rowOff>
    </xdr:from>
    <xdr:to>
      <xdr:col>6</xdr:col>
      <xdr:colOff>50800</xdr:colOff>
      <xdr:row>61</xdr:row>
      <xdr:rowOff>135709</xdr:rowOff>
    </xdr:to>
    <xdr:sp macro="" textlink="">
      <xdr:nvSpPr>
        <xdr:cNvPr id="154" name="円/楕円 153"/>
        <xdr:cNvSpPr/>
      </xdr:nvSpPr>
      <xdr:spPr>
        <a:xfrm>
          <a:off x="4064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145886</xdr:rowOff>
    </xdr:from>
    <xdr:ext cx="736600" cy="259045"/>
    <xdr:sp macro="" textlink="">
      <xdr:nvSpPr>
        <xdr:cNvPr id="155" name="テキスト ボックス 154"/>
        <xdr:cNvSpPr txBox="1"/>
      </xdr:nvSpPr>
      <xdr:spPr>
        <a:xfrm>
          <a:off x="3733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31569</xdr:rowOff>
    </xdr:from>
    <xdr:to>
      <xdr:col>4</xdr:col>
      <xdr:colOff>533400</xdr:colOff>
      <xdr:row>62</xdr:row>
      <xdr:rowOff>133169</xdr:rowOff>
    </xdr:to>
    <xdr:sp macro="" textlink="">
      <xdr:nvSpPr>
        <xdr:cNvPr id="156" name="円/楕円 155"/>
        <xdr:cNvSpPr/>
      </xdr:nvSpPr>
      <xdr:spPr>
        <a:xfrm>
          <a:off x="3175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117946</xdr:rowOff>
    </xdr:from>
    <xdr:ext cx="762000" cy="259045"/>
    <xdr:sp macro="" textlink="">
      <xdr:nvSpPr>
        <xdr:cNvPr id="157" name="テキスト ボックス 156"/>
        <xdr:cNvSpPr txBox="1"/>
      </xdr:nvSpPr>
      <xdr:spPr>
        <a:xfrm>
          <a:off x="2844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158206</xdr:rowOff>
    </xdr:from>
    <xdr:to>
      <xdr:col>3</xdr:col>
      <xdr:colOff>330200</xdr:colOff>
      <xdr:row>62</xdr:row>
      <xdr:rowOff>88356</xdr:rowOff>
    </xdr:to>
    <xdr:sp macro="" textlink="">
      <xdr:nvSpPr>
        <xdr:cNvPr id="158" name="円/楕円 157"/>
        <xdr:cNvSpPr/>
      </xdr:nvSpPr>
      <xdr:spPr>
        <a:xfrm>
          <a:off x="2286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73133</xdr:rowOff>
    </xdr:from>
    <xdr:ext cx="762000" cy="259045"/>
    <xdr:sp macro="" textlink="">
      <xdr:nvSpPr>
        <xdr:cNvPr id="159" name="テキスト ボックス 158"/>
        <xdr:cNvSpPr txBox="1"/>
      </xdr:nvSpPr>
      <xdr:spPr>
        <a:xfrm>
          <a:off x="1955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57331</xdr:rowOff>
    </xdr:from>
    <xdr:to>
      <xdr:col>2</xdr:col>
      <xdr:colOff>127000</xdr:colOff>
      <xdr:row>60</xdr:row>
      <xdr:rowOff>158931</xdr:rowOff>
    </xdr:to>
    <xdr:sp macro="" textlink="">
      <xdr:nvSpPr>
        <xdr:cNvPr id="160" name="円/楕円 159"/>
        <xdr:cNvSpPr/>
      </xdr:nvSpPr>
      <xdr:spPr>
        <a:xfrm>
          <a:off x="1397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169108</xdr:rowOff>
    </xdr:from>
    <xdr:ext cx="762000" cy="259045"/>
    <xdr:sp macro="" textlink="">
      <xdr:nvSpPr>
        <xdr:cNvPr id="161" name="テキスト ボックス 160"/>
        <xdr:cNvSpPr txBox="1"/>
      </xdr:nvSpPr>
      <xdr:spPr>
        <a:xfrm>
          <a:off x="1066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[376,390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平成２５年度から類似団体とほぼ同額を推移している。これは、本町の地理的要因（離島）等で、</a:t>
          </a:r>
          <a:r>
            <a:rPr kumimoji="1" lang="ja-JP" altLang="ja-JP" sz="1200">
              <a:solidFill>
                <a:schemeClr val="dk1"/>
              </a:solidFill>
              <a:effectLst/>
              <a:latin typeface="+mn-lt"/>
              <a:ea typeface="+mn-ea"/>
              <a:cs typeface="+mn-cs"/>
            </a:rPr>
            <a:t>ごみ、し尿処理、こども園を町が直営で行っている状況であり、</a:t>
          </a:r>
          <a:r>
            <a:rPr kumimoji="1" lang="ja-JP" altLang="en-US" sz="1200">
              <a:solidFill>
                <a:schemeClr val="dk1"/>
              </a:solidFill>
              <a:effectLst/>
              <a:latin typeface="+mn-lt"/>
              <a:ea typeface="+mn-ea"/>
              <a:cs typeface="+mn-cs"/>
            </a:rPr>
            <a:t>人件費、物件費及び施設の維持管理費に多額の経費を要するからである。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また、</a:t>
          </a:r>
          <a:r>
            <a:rPr kumimoji="1" lang="ja-JP" altLang="ja-JP" sz="1200">
              <a:solidFill>
                <a:schemeClr val="dk1"/>
              </a:solidFill>
              <a:effectLst/>
              <a:latin typeface="+mn-lt"/>
              <a:ea typeface="+mn-ea"/>
              <a:cs typeface="+mn-cs"/>
            </a:rPr>
            <a:t>この分野に関しては、町内に民間事業者がいないことや、民間委託による職員数の減は見込めない現状にあり、事業の効率化と合理化を図</a:t>
          </a:r>
          <a:r>
            <a:rPr kumimoji="1" lang="ja-JP" altLang="en-US" sz="1200">
              <a:solidFill>
                <a:schemeClr val="dk1"/>
              </a:solidFill>
              <a:effectLst/>
              <a:latin typeface="+mn-lt"/>
              <a:ea typeface="+mn-ea"/>
              <a:cs typeface="+mn-cs"/>
            </a:rPr>
            <a:t>りつつ、計画的に施設の維持補修を行うことで、コスト削減に努めて</a:t>
          </a:r>
          <a:r>
            <a:rPr kumimoji="1" lang="ja-JP" altLang="ja-JP" sz="1200">
              <a:solidFill>
                <a:schemeClr val="dk1"/>
              </a:solidFill>
              <a:effectLst/>
              <a:latin typeface="+mn-lt"/>
              <a:ea typeface="+mn-ea"/>
              <a:cs typeface="+mn-cs"/>
            </a:rPr>
            <a:t>いく。</a:t>
          </a:r>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49954</xdr:rowOff>
    </xdr:from>
    <xdr:to>
      <xdr:col>7</xdr:col>
      <xdr:colOff>152400</xdr:colOff>
      <xdr:row>83</xdr:row>
      <xdr:rowOff>74888</xdr:rowOff>
    </xdr:to>
    <xdr:cxnSp macro="">
      <xdr:nvCxnSpPr>
        <xdr:cNvPr id="195" name="直線コネクタ 194"/>
        <xdr:cNvCxnSpPr/>
      </xdr:nvCxnSpPr>
      <xdr:spPr>
        <a:xfrm>
          <a:off x="4114800" y="14280304"/>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144413</xdr:rowOff>
    </xdr:from>
    <xdr:to>
      <xdr:col>6</xdr:col>
      <xdr:colOff>0</xdr:colOff>
      <xdr:row>83</xdr:row>
      <xdr:rowOff>49954</xdr:rowOff>
    </xdr:to>
    <xdr:cxnSp macro="">
      <xdr:nvCxnSpPr>
        <xdr:cNvPr id="198" name="直線コネクタ 197"/>
        <xdr:cNvCxnSpPr/>
      </xdr:nvCxnSpPr>
      <xdr:spPr>
        <a:xfrm>
          <a:off x="3225800" y="14203313"/>
          <a:ext cx="889000" cy="7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144413</xdr:rowOff>
    </xdr:from>
    <xdr:to>
      <xdr:col>4</xdr:col>
      <xdr:colOff>482600</xdr:colOff>
      <xdr:row>82</xdr:row>
      <xdr:rowOff>160542</xdr:rowOff>
    </xdr:to>
    <xdr:cxnSp macro="">
      <xdr:nvCxnSpPr>
        <xdr:cNvPr id="201" name="直線コネクタ 200"/>
        <xdr:cNvCxnSpPr/>
      </xdr:nvCxnSpPr>
      <xdr:spPr>
        <a:xfrm flipV="1">
          <a:off x="2336800" y="14203313"/>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156916</xdr:rowOff>
    </xdr:from>
    <xdr:to>
      <xdr:col>3</xdr:col>
      <xdr:colOff>279400</xdr:colOff>
      <xdr:row>82</xdr:row>
      <xdr:rowOff>160542</xdr:rowOff>
    </xdr:to>
    <xdr:cxnSp macro="">
      <xdr:nvCxnSpPr>
        <xdr:cNvPr id="204" name="直線コネクタ 203"/>
        <xdr:cNvCxnSpPr/>
      </xdr:nvCxnSpPr>
      <xdr:spPr>
        <a:xfrm>
          <a:off x="1447800" y="14215816"/>
          <a:ext cx="889000"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24088</xdr:rowOff>
    </xdr:from>
    <xdr:to>
      <xdr:col>7</xdr:col>
      <xdr:colOff>203200</xdr:colOff>
      <xdr:row>83</xdr:row>
      <xdr:rowOff>125688</xdr:rowOff>
    </xdr:to>
    <xdr:sp macro="" textlink="">
      <xdr:nvSpPr>
        <xdr:cNvPr id="214" name="円/楕円 213"/>
        <xdr:cNvSpPr/>
      </xdr:nvSpPr>
      <xdr:spPr>
        <a:xfrm>
          <a:off x="4902200" y="142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40615</xdr:rowOff>
    </xdr:from>
    <xdr:ext cx="762000" cy="259045"/>
    <xdr:sp macro="" textlink="">
      <xdr:nvSpPr>
        <xdr:cNvPr id="215" name="人件費・物件費等の状況該当値テキスト"/>
        <xdr:cNvSpPr txBox="1"/>
      </xdr:nvSpPr>
      <xdr:spPr>
        <a:xfrm>
          <a:off x="5041900" y="1409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376,390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170604</xdr:rowOff>
    </xdr:from>
    <xdr:to>
      <xdr:col>6</xdr:col>
      <xdr:colOff>50800</xdr:colOff>
      <xdr:row>83</xdr:row>
      <xdr:rowOff>100754</xdr:rowOff>
    </xdr:to>
    <xdr:sp macro="" textlink="">
      <xdr:nvSpPr>
        <xdr:cNvPr id="216" name="円/楕円 215"/>
        <xdr:cNvSpPr/>
      </xdr:nvSpPr>
      <xdr:spPr>
        <a:xfrm>
          <a:off x="4064000" y="142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85531</xdr:rowOff>
    </xdr:from>
    <xdr:ext cx="736600" cy="259045"/>
    <xdr:sp macro="" textlink="">
      <xdr:nvSpPr>
        <xdr:cNvPr id="217" name="テキスト ボックス 216"/>
        <xdr:cNvSpPr txBox="1"/>
      </xdr:nvSpPr>
      <xdr:spPr>
        <a:xfrm>
          <a:off x="3733800" y="1431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357,790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93613</xdr:rowOff>
    </xdr:from>
    <xdr:to>
      <xdr:col>4</xdr:col>
      <xdr:colOff>533400</xdr:colOff>
      <xdr:row>83</xdr:row>
      <xdr:rowOff>23763</xdr:rowOff>
    </xdr:to>
    <xdr:sp macro="" textlink="">
      <xdr:nvSpPr>
        <xdr:cNvPr id="218" name="円/楕円 217"/>
        <xdr:cNvSpPr/>
      </xdr:nvSpPr>
      <xdr:spPr>
        <a:xfrm>
          <a:off x="3175000" y="1415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33940</xdr:rowOff>
    </xdr:from>
    <xdr:ext cx="762000" cy="259045"/>
    <xdr:sp macro="" textlink="">
      <xdr:nvSpPr>
        <xdr:cNvPr id="219" name="テキスト ボックス 218"/>
        <xdr:cNvSpPr txBox="1"/>
      </xdr:nvSpPr>
      <xdr:spPr>
        <a:xfrm>
          <a:off x="2844800" y="1392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300,358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109742</xdr:rowOff>
    </xdr:from>
    <xdr:to>
      <xdr:col>3</xdr:col>
      <xdr:colOff>330200</xdr:colOff>
      <xdr:row>83</xdr:row>
      <xdr:rowOff>39892</xdr:rowOff>
    </xdr:to>
    <xdr:sp macro="" textlink="">
      <xdr:nvSpPr>
        <xdr:cNvPr id="220" name="円/楕円 219"/>
        <xdr:cNvSpPr/>
      </xdr:nvSpPr>
      <xdr:spPr>
        <a:xfrm>
          <a:off x="2286000" y="1416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50069</xdr:rowOff>
    </xdr:from>
    <xdr:ext cx="762000" cy="259045"/>
    <xdr:sp macro="" textlink="">
      <xdr:nvSpPr>
        <xdr:cNvPr id="221" name="テキスト ボックス 220"/>
        <xdr:cNvSpPr txBox="1"/>
      </xdr:nvSpPr>
      <xdr:spPr>
        <a:xfrm>
          <a:off x="1955800" y="1393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312,390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106116</xdr:rowOff>
    </xdr:from>
    <xdr:to>
      <xdr:col>2</xdr:col>
      <xdr:colOff>127000</xdr:colOff>
      <xdr:row>83</xdr:row>
      <xdr:rowOff>36266</xdr:rowOff>
    </xdr:to>
    <xdr:sp macro="" textlink="">
      <xdr:nvSpPr>
        <xdr:cNvPr id="222" name="円/楕円 221"/>
        <xdr:cNvSpPr/>
      </xdr:nvSpPr>
      <xdr:spPr>
        <a:xfrm>
          <a:off x="1397000" y="1416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46443</xdr:rowOff>
    </xdr:from>
    <xdr:ext cx="762000" cy="259045"/>
    <xdr:sp macro="" textlink="">
      <xdr:nvSpPr>
        <xdr:cNvPr id="223" name="テキスト ボックス 222"/>
        <xdr:cNvSpPr txBox="1"/>
      </xdr:nvSpPr>
      <xdr:spPr>
        <a:xfrm>
          <a:off x="1066800" y="139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309,684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類似団体をわずかに下回っている。平成</a:t>
          </a:r>
          <a:r>
            <a:rPr kumimoji="1" lang="en-US" altLang="ja-JP" sz="1200">
              <a:latin typeface="ＭＳ Ｐゴシック"/>
            </a:rPr>
            <a:t>17</a:t>
          </a:r>
          <a:r>
            <a:rPr kumimoji="1" lang="ja-JP" altLang="en-US" sz="1200">
              <a:latin typeface="ＭＳ Ｐゴシック"/>
            </a:rPr>
            <a:t>年度以降、管理職手当のカット（</a:t>
          </a:r>
          <a:r>
            <a:rPr kumimoji="1" lang="en-US" altLang="ja-JP" sz="1200">
              <a:latin typeface="ＭＳ Ｐゴシック"/>
            </a:rPr>
            <a:t>2</a:t>
          </a:r>
          <a:r>
            <a:rPr kumimoji="1" lang="ja-JP" altLang="en-US" sz="1200">
              <a:latin typeface="ＭＳ Ｐゴシック"/>
            </a:rPr>
            <a:t>％の減）、退職時特別昇給の廃止、昇給停止年齢の適正化、特殊勤務手当の見直しなどを行っている。今後も、適正かつ効率的な人事配置を行うとともに、給与の適正化に努める。</a:t>
          </a:r>
          <a:endParaRPr kumimoji="1" lang="en-US" altLang="ja-JP" sz="1200">
            <a:latin typeface="ＭＳ Ｐゴシック"/>
          </a:endParaRPr>
        </a:p>
        <a:p>
          <a:r>
            <a:rPr kumimoji="1" lang="ja-JP" altLang="en-US" sz="1200">
              <a:latin typeface="ＭＳ Ｐゴシック"/>
            </a:rPr>
            <a:t>　なお、平成</a:t>
          </a:r>
          <a:r>
            <a:rPr kumimoji="1" lang="en-US" altLang="ja-JP" sz="1200">
              <a:latin typeface="ＭＳ Ｐゴシック"/>
            </a:rPr>
            <a:t>23</a:t>
          </a:r>
          <a:r>
            <a:rPr kumimoji="1" lang="ja-JP" altLang="en-US" sz="1200">
              <a:latin typeface="ＭＳ Ｐゴシック"/>
            </a:rPr>
            <a:t>年度と２４年度において、ラスパイレス指数が１００を超えている要因は、東日本大震災に伴う国家公務員の給与削減によるもので、相対的に数値が増加したためである。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85</xdr:row>
      <xdr:rowOff>164464</xdr:rowOff>
    </xdr:to>
    <xdr:cxnSp macro="">
      <xdr:nvCxnSpPr>
        <xdr:cNvPr id="257" name="直線コネクタ 256"/>
        <xdr:cNvCxnSpPr/>
      </xdr:nvCxnSpPr>
      <xdr:spPr>
        <a:xfrm flipV="1">
          <a:off x="16179800" y="14685434"/>
          <a:ext cx="838200" cy="5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164464</xdr:rowOff>
    </xdr:from>
    <xdr:to>
      <xdr:col>23</xdr:col>
      <xdr:colOff>406400</xdr:colOff>
      <xdr:row>87</xdr:row>
      <xdr:rowOff>111125</xdr:rowOff>
    </xdr:to>
    <xdr:cxnSp macro="">
      <xdr:nvCxnSpPr>
        <xdr:cNvPr id="260" name="直線コネクタ 259"/>
        <xdr:cNvCxnSpPr/>
      </xdr:nvCxnSpPr>
      <xdr:spPr>
        <a:xfrm flipV="1">
          <a:off x="15290800" y="14737714"/>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111125</xdr:rowOff>
    </xdr:from>
    <xdr:to>
      <xdr:col>22</xdr:col>
      <xdr:colOff>203200</xdr:colOff>
      <xdr:row>87</xdr:row>
      <xdr:rowOff>155363</xdr:rowOff>
    </xdr:to>
    <xdr:cxnSp macro="">
      <xdr:nvCxnSpPr>
        <xdr:cNvPr id="263" name="直線コネクタ 262"/>
        <xdr:cNvCxnSpPr/>
      </xdr:nvCxnSpPr>
      <xdr:spPr>
        <a:xfrm flipV="1">
          <a:off x="14401800" y="1502727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116205</xdr:rowOff>
    </xdr:from>
    <xdr:to>
      <xdr:col>21</xdr:col>
      <xdr:colOff>0</xdr:colOff>
      <xdr:row>87</xdr:row>
      <xdr:rowOff>155363</xdr:rowOff>
    </xdr:to>
    <xdr:cxnSp macro="">
      <xdr:nvCxnSpPr>
        <xdr:cNvPr id="266" name="直線コネクタ 265"/>
        <xdr:cNvCxnSpPr/>
      </xdr:nvCxnSpPr>
      <xdr:spPr>
        <a:xfrm>
          <a:off x="13512800" y="14689455"/>
          <a:ext cx="889000" cy="38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6" name="円/楕円 275"/>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77911</xdr:rowOff>
    </xdr:from>
    <xdr:ext cx="762000" cy="259045"/>
    <xdr:sp macro="" textlink="">
      <xdr:nvSpPr>
        <xdr:cNvPr id="277"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113664</xdr:rowOff>
    </xdr:from>
    <xdr:to>
      <xdr:col>23</xdr:col>
      <xdr:colOff>457200</xdr:colOff>
      <xdr:row>86</xdr:row>
      <xdr:rowOff>43814</xdr:rowOff>
    </xdr:to>
    <xdr:sp macro="" textlink="">
      <xdr:nvSpPr>
        <xdr:cNvPr id="278" name="円/楕円 277"/>
        <xdr:cNvSpPr/>
      </xdr:nvSpPr>
      <xdr:spPr>
        <a:xfrm>
          <a:off x="16129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53991</xdr:rowOff>
    </xdr:from>
    <xdr:ext cx="736600" cy="259045"/>
    <xdr:sp macro="" textlink="">
      <xdr:nvSpPr>
        <xdr:cNvPr id="279" name="テキスト ボックス 278"/>
        <xdr:cNvSpPr txBox="1"/>
      </xdr:nvSpPr>
      <xdr:spPr>
        <a:xfrm>
          <a:off x="15798800" y="1445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60325</xdr:rowOff>
    </xdr:from>
    <xdr:to>
      <xdr:col>22</xdr:col>
      <xdr:colOff>254000</xdr:colOff>
      <xdr:row>87</xdr:row>
      <xdr:rowOff>161925</xdr:rowOff>
    </xdr:to>
    <xdr:sp macro="" textlink="">
      <xdr:nvSpPr>
        <xdr:cNvPr id="280" name="円/楕円 279"/>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652</xdr:rowOff>
    </xdr:from>
    <xdr:ext cx="762000" cy="259045"/>
    <xdr:sp macro="" textlink="">
      <xdr:nvSpPr>
        <xdr:cNvPr id="281" name="テキスト ボックス 280"/>
        <xdr:cNvSpPr txBox="1"/>
      </xdr:nvSpPr>
      <xdr:spPr>
        <a:xfrm>
          <a:off x="14909800" y="1474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104563</xdr:rowOff>
    </xdr:from>
    <xdr:to>
      <xdr:col>21</xdr:col>
      <xdr:colOff>50800</xdr:colOff>
      <xdr:row>88</xdr:row>
      <xdr:rowOff>34713</xdr:rowOff>
    </xdr:to>
    <xdr:sp macro="" textlink="">
      <xdr:nvSpPr>
        <xdr:cNvPr id="282" name="円/楕円 281"/>
        <xdr:cNvSpPr/>
      </xdr:nvSpPr>
      <xdr:spPr>
        <a:xfrm>
          <a:off x="14351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44890</xdr:rowOff>
    </xdr:from>
    <xdr:ext cx="762000" cy="259045"/>
    <xdr:sp macro="" textlink="">
      <xdr:nvSpPr>
        <xdr:cNvPr id="283" name="テキスト ボックス 282"/>
        <xdr:cNvSpPr txBox="1"/>
      </xdr:nvSpPr>
      <xdr:spPr>
        <a:xfrm>
          <a:off x="14020800" y="147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65405</xdr:rowOff>
    </xdr:from>
    <xdr:to>
      <xdr:col>19</xdr:col>
      <xdr:colOff>533400</xdr:colOff>
      <xdr:row>85</xdr:row>
      <xdr:rowOff>167005</xdr:rowOff>
    </xdr:to>
    <xdr:sp macro="" textlink="">
      <xdr:nvSpPr>
        <xdr:cNvPr id="284" name="円/楕円 283"/>
        <xdr:cNvSpPr/>
      </xdr:nvSpPr>
      <xdr:spPr>
        <a:xfrm>
          <a:off x="13462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5732</xdr:rowOff>
    </xdr:from>
    <xdr:ext cx="762000" cy="259045"/>
    <xdr:sp macro="" textlink="">
      <xdr:nvSpPr>
        <xdr:cNvPr id="285" name="テキスト ボックス 284"/>
        <xdr:cNvSpPr txBox="1"/>
      </xdr:nvSpPr>
      <xdr:spPr>
        <a:xfrm>
          <a:off x="13131800" y="1440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本町は、一島一町であることから、ごみ、し尿処理、こども園を町が直営で行っている状況であり、類似団体を上回っている。</a:t>
          </a:r>
          <a:endParaRPr kumimoji="1" lang="en-US" altLang="ja-JP" sz="1200">
            <a:latin typeface="ＭＳ Ｐゴシック"/>
          </a:endParaRPr>
        </a:p>
        <a:p>
          <a:r>
            <a:rPr kumimoji="1" lang="ja-JP" altLang="en-US" sz="1200">
              <a:latin typeface="ＭＳ Ｐゴシック"/>
            </a:rPr>
            <a:t>　この分野に関しては、町内に民間事業者がいないことや、民間委託による職員数の減は見込めない現状にあり、事業の効率化と合理化を図つことで、適正な定員管理に努めていく。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114795</xdr:rowOff>
    </xdr:from>
    <xdr:to>
      <xdr:col>24</xdr:col>
      <xdr:colOff>558800</xdr:colOff>
      <xdr:row>61</xdr:row>
      <xdr:rowOff>126378</xdr:rowOff>
    </xdr:to>
    <xdr:cxnSp macro="">
      <xdr:nvCxnSpPr>
        <xdr:cNvPr id="317" name="直線コネクタ 316"/>
        <xdr:cNvCxnSpPr/>
      </xdr:nvCxnSpPr>
      <xdr:spPr>
        <a:xfrm>
          <a:off x="16179800" y="10573245"/>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113106</xdr:rowOff>
    </xdr:from>
    <xdr:to>
      <xdr:col>23</xdr:col>
      <xdr:colOff>406400</xdr:colOff>
      <xdr:row>61</xdr:row>
      <xdr:rowOff>114795</xdr:rowOff>
    </xdr:to>
    <xdr:cxnSp macro="">
      <xdr:nvCxnSpPr>
        <xdr:cNvPr id="320" name="直線コネクタ 319"/>
        <xdr:cNvCxnSpPr/>
      </xdr:nvCxnSpPr>
      <xdr:spPr>
        <a:xfrm>
          <a:off x="15290800" y="10571556"/>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80048</xdr:rowOff>
    </xdr:from>
    <xdr:to>
      <xdr:col>22</xdr:col>
      <xdr:colOff>203200</xdr:colOff>
      <xdr:row>61</xdr:row>
      <xdr:rowOff>113106</xdr:rowOff>
    </xdr:to>
    <xdr:cxnSp macro="">
      <xdr:nvCxnSpPr>
        <xdr:cNvPr id="323" name="直線コネクタ 322"/>
        <xdr:cNvCxnSpPr/>
      </xdr:nvCxnSpPr>
      <xdr:spPr>
        <a:xfrm>
          <a:off x="14401800" y="10538498"/>
          <a:ext cx="889000" cy="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80048</xdr:rowOff>
    </xdr:from>
    <xdr:to>
      <xdr:col>21</xdr:col>
      <xdr:colOff>0</xdr:colOff>
      <xdr:row>61</xdr:row>
      <xdr:rowOff>94526</xdr:rowOff>
    </xdr:to>
    <xdr:cxnSp macro="">
      <xdr:nvCxnSpPr>
        <xdr:cNvPr id="326" name="直線コネクタ 325"/>
        <xdr:cNvCxnSpPr/>
      </xdr:nvCxnSpPr>
      <xdr:spPr>
        <a:xfrm flipV="1">
          <a:off x="13512800" y="105384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75578</xdr:rowOff>
    </xdr:from>
    <xdr:to>
      <xdr:col>24</xdr:col>
      <xdr:colOff>609600</xdr:colOff>
      <xdr:row>62</xdr:row>
      <xdr:rowOff>5728</xdr:rowOff>
    </xdr:to>
    <xdr:sp macro="" textlink="">
      <xdr:nvSpPr>
        <xdr:cNvPr id="336" name="円/楕円 335"/>
        <xdr:cNvSpPr/>
      </xdr:nvSpPr>
      <xdr:spPr>
        <a:xfrm>
          <a:off x="16967200" y="105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47655</xdr:rowOff>
    </xdr:from>
    <xdr:ext cx="762000" cy="259045"/>
    <xdr:sp macro="" textlink="">
      <xdr:nvSpPr>
        <xdr:cNvPr id="337" name="定員管理の状況該当値テキスト"/>
        <xdr:cNvSpPr txBox="1"/>
      </xdr:nvSpPr>
      <xdr:spPr>
        <a:xfrm>
          <a:off x="17106900" y="1050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63995</xdr:rowOff>
    </xdr:from>
    <xdr:to>
      <xdr:col>23</xdr:col>
      <xdr:colOff>457200</xdr:colOff>
      <xdr:row>61</xdr:row>
      <xdr:rowOff>165595</xdr:rowOff>
    </xdr:to>
    <xdr:sp macro="" textlink="">
      <xdr:nvSpPr>
        <xdr:cNvPr id="338" name="円/楕円 337"/>
        <xdr:cNvSpPr/>
      </xdr:nvSpPr>
      <xdr:spPr>
        <a:xfrm>
          <a:off x="16129000" y="1052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150372</xdr:rowOff>
    </xdr:from>
    <xdr:ext cx="736600" cy="259045"/>
    <xdr:sp macro="" textlink="">
      <xdr:nvSpPr>
        <xdr:cNvPr id="339" name="テキスト ボックス 338"/>
        <xdr:cNvSpPr txBox="1"/>
      </xdr:nvSpPr>
      <xdr:spPr>
        <a:xfrm>
          <a:off x="15798800" y="10608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62306</xdr:rowOff>
    </xdr:from>
    <xdr:to>
      <xdr:col>22</xdr:col>
      <xdr:colOff>254000</xdr:colOff>
      <xdr:row>61</xdr:row>
      <xdr:rowOff>163906</xdr:rowOff>
    </xdr:to>
    <xdr:sp macro="" textlink="">
      <xdr:nvSpPr>
        <xdr:cNvPr id="340" name="円/楕円 339"/>
        <xdr:cNvSpPr/>
      </xdr:nvSpPr>
      <xdr:spPr>
        <a:xfrm>
          <a:off x="15240000" y="105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148683</xdr:rowOff>
    </xdr:from>
    <xdr:ext cx="762000" cy="259045"/>
    <xdr:sp macro="" textlink="">
      <xdr:nvSpPr>
        <xdr:cNvPr id="341" name="テキスト ボックス 340"/>
        <xdr:cNvSpPr txBox="1"/>
      </xdr:nvSpPr>
      <xdr:spPr>
        <a:xfrm>
          <a:off x="14909800" y="1060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29248</xdr:rowOff>
    </xdr:from>
    <xdr:to>
      <xdr:col>21</xdr:col>
      <xdr:colOff>50800</xdr:colOff>
      <xdr:row>61</xdr:row>
      <xdr:rowOff>130848</xdr:rowOff>
    </xdr:to>
    <xdr:sp macro="" textlink="">
      <xdr:nvSpPr>
        <xdr:cNvPr id="342" name="円/楕円 341"/>
        <xdr:cNvSpPr/>
      </xdr:nvSpPr>
      <xdr:spPr>
        <a:xfrm>
          <a:off x="14351000" y="104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141025</xdr:rowOff>
    </xdr:from>
    <xdr:ext cx="762000" cy="259045"/>
    <xdr:sp macro="" textlink="">
      <xdr:nvSpPr>
        <xdr:cNvPr id="343" name="テキスト ボックス 342"/>
        <xdr:cNvSpPr txBox="1"/>
      </xdr:nvSpPr>
      <xdr:spPr>
        <a:xfrm>
          <a:off x="14020800" y="1025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43726</xdr:rowOff>
    </xdr:from>
    <xdr:to>
      <xdr:col>19</xdr:col>
      <xdr:colOff>533400</xdr:colOff>
      <xdr:row>61</xdr:row>
      <xdr:rowOff>145326</xdr:rowOff>
    </xdr:to>
    <xdr:sp macro="" textlink="">
      <xdr:nvSpPr>
        <xdr:cNvPr id="344" name="円/楕円 343"/>
        <xdr:cNvSpPr/>
      </xdr:nvSpPr>
      <xdr:spPr>
        <a:xfrm>
          <a:off x="13462000" y="105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130103</xdr:rowOff>
    </xdr:from>
    <xdr:ext cx="762000" cy="259045"/>
    <xdr:sp macro="" textlink="">
      <xdr:nvSpPr>
        <xdr:cNvPr id="345" name="テキスト ボックス 344"/>
        <xdr:cNvSpPr txBox="1"/>
      </xdr:nvSpPr>
      <xdr:spPr>
        <a:xfrm>
          <a:off x="13131800" y="1058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平成元年度から１５年度にかけて実施した大型事業の県営小値賀地区担い手畑地帯総合整備事業の元利償還金が順次完了しており、その影響により実質公債費率の減少につながっている。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6096</xdr:rowOff>
    </xdr:from>
    <xdr:to>
      <xdr:col>24</xdr:col>
      <xdr:colOff>558800</xdr:colOff>
      <xdr:row>42</xdr:row>
      <xdr:rowOff>83312</xdr:rowOff>
    </xdr:to>
    <xdr:cxnSp macro="">
      <xdr:nvCxnSpPr>
        <xdr:cNvPr id="376" name="直線コネクタ 375"/>
        <xdr:cNvCxnSpPr/>
      </xdr:nvCxnSpPr>
      <xdr:spPr>
        <a:xfrm flipV="1">
          <a:off x="16179800" y="720699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42</xdr:row>
      <xdr:rowOff>83312</xdr:rowOff>
    </xdr:to>
    <xdr:cxnSp macro="">
      <xdr:nvCxnSpPr>
        <xdr:cNvPr id="379" name="直線コネクタ 378"/>
        <xdr:cNvCxnSpPr/>
      </xdr:nvCxnSpPr>
      <xdr:spPr>
        <a:xfrm>
          <a:off x="15290800" y="72745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42</xdr:row>
      <xdr:rowOff>131572</xdr:rowOff>
    </xdr:to>
    <xdr:cxnSp macro="">
      <xdr:nvCxnSpPr>
        <xdr:cNvPr id="382" name="直線コネクタ 381"/>
        <xdr:cNvCxnSpPr/>
      </xdr:nvCxnSpPr>
      <xdr:spPr>
        <a:xfrm flipV="1">
          <a:off x="14401800" y="727456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131572</xdr:rowOff>
    </xdr:from>
    <xdr:to>
      <xdr:col>21</xdr:col>
      <xdr:colOff>0</xdr:colOff>
      <xdr:row>43</xdr:row>
      <xdr:rowOff>32512</xdr:rowOff>
    </xdr:to>
    <xdr:cxnSp macro="">
      <xdr:nvCxnSpPr>
        <xdr:cNvPr id="385" name="直線コネクタ 384"/>
        <xdr:cNvCxnSpPr/>
      </xdr:nvCxnSpPr>
      <xdr:spPr>
        <a:xfrm flipV="1">
          <a:off x="13512800" y="733247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126746</xdr:rowOff>
    </xdr:from>
    <xdr:to>
      <xdr:col>24</xdr:col>
      <xdr:colOff>609600</xdr:colOff>
      <xdr:row>42</xdr:row>
      <xdr:rowOff>56896</xdr:rowOff>
    </xdr:to>
    <xdr:sp macro="" textlink="">
      <xdr:nvSpPr>
        <xdr:cNvPr id="395" name="円/楕円 394"/>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98823</xdr:rowOff>
    </xdr:from>
    <xdr:ext cx="762000" cy="259045"/>
    <xdr:sp macro="" textlink="">
      <xdr:nvSpPr>
        <xdr:cNvPr id="396"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32512</xdr:rowOff>
    </xdr:from>
    <xdr:to>
      <xdr:col>23</xdr:col>
      <xdr:colOff>457200</xdr:colOff>
      <xdr:row>42</xdr:row>
      <xdr:rowOff>134112</xdr:rowOff>
    </xdr:to>
    <xdr:sp macro="" textlink="">
      <xdr:nvSpPr>
        <xdr:cNvPr id="397" name="円/楕円 396"/>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118889</xdr:rowOff>
    </xdr:from>
    <xdr:ext cx="736600" cy="259045"/>
    <xdr:sp macro="" textlink="">
      <xdr:nvSpPr>
        <xdr:cNvPr id="398" name="テキスト ボックス 397"/>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399" name="円/楕円 398"/>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400" name="テキスト ボックス 399"/>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80772</xdr:rowOff>
    </xdr:from>
    <xdr:to>
      <xdr:col>21</xdr:col>
      <xdr:colOff>50800</xdr:colOff>
      <xdr:row>43</xdr:row>
      <xdr:rowOff>10922</xdr:rowOff>
    </xdr:to>
    <xdr:sp macro="" textlink="">
      <xdr:nvSpPr>
        <xdr:cNvPr id="401" name="円/楕円 400"/>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402" name="テキスト ボックス 401"/>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153162</xdr:rowOff>
    </xdr:from>
    <xdr:to>
      <xdr:col>19</xdr:col>
      <xdr:colOff>533400</xdr:colOff>
      <xdr:row>43</xdr:row>
      <xdr:rowOff>83312</xdr:rowOff>
    </xdr:to>
    <xdr:sp macro="" textlink="">
      <xdr:nvSpPr>
        <xdr:cNvPr id="403" name="円/楕円 402"/>
        <xdr:cNvSpPr/>
      </xdr:nvSpPr>
      <xdr:spPr>
        <a:xfrm>
          <a:off x="13462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68089</xdr:rowOff>
    </xdr:from>
    <xdr:ext cx="762000" cy="259045"/>
    <xdr:sp macro="" textlink="">
      <xdr:nvSpPr>
        <xdr:cNvPr id="404" name="テキスト ボックス 403"/>
        <xdr:cNvSpPr txBox="1"/>
      </xdr:nvSpPr>
      <xdr:spPr>
        <a:xfrm>
          <a:off x="13131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平成２３年度以降は、</a:t>
          </a:r>
          <a:r>
            <a:rPr kumimoji="1" lang="en-US" altLang="ja-JP" sz="1200">
              <a:latin typeface="ＭＳ Ｐゴシック"/>
            </a:rPr>
            <a:t>0.0</a:t>
          </a:r>
          <a:r>
            <a:rPr kumimoji="1" lang="ja-JP" altLang="en-US" sz="1200">
              <a:latin typeface="ＭＳ Ｐゴシック"/>
            </a:rPr>
            <a:t>％以下を堅持している。</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15</xdr:row>
      <xdr:rowOff>96661</xdr:rowOff>
    </xdr:from>
    <xdr:to>
      <xdr:col>19</xdr:col>
      <xdr:colOff>533400</xdr:colOff>
      <xdr:row>16</xdr:row>
      <xdr:rowOff>26811</xdr:rowOff>
    </xdr:to>
    <xdr:sp macro="" textlink="">
      <xdr:nvSpPr>
        <xdr:cNvPr id="453" name="円/楕円 452"/>
        <xdr:cNvSpPr/>
      </xdr:nvSpPr>
      <xdr:spPr>
        <a:xfrm>
          <a:off x="13462000" y="266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11588</xdr:rowOff>
    </xdr:from>
    <xdr:ext cx="762000" cy="259045"/>
    <xdr:sp macro="" textlink="">
      <xdr:nvSpPr>
        <xdr:cNvPr id="454" name="テキスト ボックス 453"/>
        <xdr:cNvSpPr txBox="1"/>
      </xdr:nvSpPr>
      <xdr:spPr>
        <a:xfrm>
          <a:off x="13131800" y="275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長崎県小値賀町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2,677
2,670
25.53
3,179,839
3,119,979
53,503
1,794,823
3,220,904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類似団体と比較すると、人件費にかかる経常収支比率は高い。これは、</a:t>
          </a:r>
          <a:r>
            <a:rPr kumimoji="1" lang="ja-JP" altLang="ja-JP" sz="1200">
              <a:solidFill>
                <a:sysClr val="windowText" lastClr="000000"/>
              </a:solidFill>
              <a:effectLst/>
              <a:latin typeface="+mn-lt"/>
              <a:ea typeface="+mn-ea"/>
              <a:cs typeface="+mn-cs"/>
            </a:rPr>
            <a:t>ごみ、し尿処理、こども園を町が直営で行っている状況であり、</a:t>
          </a:r>
          <a:r>
            <a:rPr kumimoji="1" lang="ja-JP" altLang="en-US" sz="1200">
              <a:solidFill>
                <a:sysClr val="windowText" lastClr="000000"/>
              </a:solidFill>
              <a:effectLst/>
              <a:latin typeface="+mn-lt"/>
              <a:ea typeface="+mn-ea"/>
              <a:cs typeface="+mn-cs"/>
            </a:rPr>
            <a:t>職員数が多くなっていることが主な要因である</a:t>
          </a:r>
          <a:r>
            <a:rPr kumimoji="1" lang="ja-JP" altLang="ja-JP" sz="1200">
              <a:solidFill>
                <a:sysClr val="windowText" lastClr="000000"/>
              </a:solidFill>
              <a:effectLst/>
              <a:latin typeface="+mn-lt"/>
              <a:ea typeface="+mn-ea"/>
              <a:cs typeface="+mn-cs"/>
            </a:rPr>
            <a:t>。この分野に関しては、町内に民間事業者が</a:t>
          </a:r>
          <a:r>
            <a:rPr kumimoji="1" lang="ja-JP" altLang="en-US" sz="1200">
              <a:solidFill>
                <a:sysClr val="windowText" lastClr="000000"/>
              </a:solidFill>
              <a:effectLst/>
              <a:latin typeface="+mn-lt"/>
              <a:ea typeface="+mn-ea"/>
              <a:cs typeface="+mn-cs"/>
            </a:rPr>
            <a:t>おらず</a:t>
          </a:r>
          <a:r>
            <a:rPr kumimoji="1" lang="ja-JP" altLang="ja-JP" sz="1200">
              <a:solidFill>
                <a:sysClr val="windowText" lastClr="000000"/>
              </a:solidFill>
              <a:effectLst/>
              <a:latin typeface="+mn-lt"/>
              <a:ea typeface="+mn-ea"/>
              <a:cs typeface="+mn-cs"/>
            </a:rPr>
            <a:t>、民間委託による職員数の減は見込めない現状にあ</a:t>
          </a:r>
          <a:r>
            <a:rPr kumimoji="1" lang="ja-JP" altLang="en-US" sz="1200">
              <a:solidFill>
                <a:sysClr val="windowText" lastClr="000000"/>
              </a:solidFill>
              <a:effectLst/>
              <a:latin typeface="+mn-lt"/>
              <a:ea typeface="+mn-ea"/>
              <a:cs typeface="+mn-cs"/>
            </a:rPr>
            <a:t>る。また、近年の多様化する住民ニーズに対応するために事業の効率化と</a:t>
          </a:r>
          <a:r>
            <a:rPr kumimoji="1" lang="ja-JP" altLang="ja-JP" sz="1200">
              <a:solidFill>
                <a:sysClr val="windowText" lastClr="000000"/>
              </a:solidFill>
              <a:effectLst/>
              <a:latin typeface="+mn-lt"/>
              <a:ea typeface="+mn-ea"/>
              <a:cs typeface="+mn-cs"/>
            </a:rPr>
            <a:t>合理化を図りつつ、</a:t>
          </a:r>
          <a:r>
            <a:rPr kumimoji="1" lang="ja-JP" altLang="en-US" sz="1200">
              <a:solidFill>
                <a:sysClr val="windowText" lastClr="000000"/>
              </a:solidFill>
              <a:effectLst/>
              <a:latin typeface="+mn-lt"/>
              <a:ea typeface="+mn-ea"/>
              <a:cs typeface="+mn-cs"/>
            </a:rPr>
            <a:t>適正な定員管理に努め、人件費の適正化につなげていく。　</a:t>
          </a:r>
          <a:endParaRPr lang="ja-JP" altLang="ja-JP" sz="12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157480</xdr:rowOff>
    </xdr:from>
    <xdr:to>
      <xdr:col>7</xdr:col>
      <xdr:colOff>15875</xdr:colOff>
      <xdr:row>37</xdr:row>
      <xdr:rowOff>35560</xdr:rowOff>
    </xdr:to>
    <xdr:cxnSp macro="">
      <xdr:nvCxnSpPr>
        <xdr:cNvPr id="64" name="直線コネクタ 63"/>
        <xdr:cNvCxnSpPr/>
      </xdr:nvCxnSpPr>
      <xdr:spPr>
        <a:xfrm>
          <a:off x="3987800" y="63296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73660</xdr:rowOff>
    </xdr:from>
    <xdr:to>
      <xdr:col>5</xdr:col>
      <xdr:colOff>549275</xdr:colOff>
      <xdr:row>36</xdr:row>
      <xdr:rowOff>157480</xdr:rowOff>
    </xdr:to>
    <xdr:cxnSp macro="">
      <xdr:nvCxnSpPr>
        <xdr:cNvPr id="67" name="直線コネクタ 66"/>
        <xdr:cNvCxnSpPr/>
      </xdr:nvCxnSpPr>
      <xdr:spPr>
        <a:xfrm>
          <a:off x="3098800" y="6245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50800</xdr:rowOff>
    </xdr:from>
    <xdr:to>
      <xdr:col>4</xdr:col>
      <xdr:colOff>346075</xdr:colOff>
      <xdr:row>36</xdr:row>
      <xdr:rowOff>73660</xdr:rowOff>
    </xdr:to>
    <xdr:cxnSp macro="">
      <xdr:nvCxnSpPr>
        <xdr:cNvPr id="70" name="直線コネクタ 69"/>
        <xdr:cNvCxnSpPr/>
      </xdr:nvCxnSpPr>
      <xdr:spPr>
        <a:xfrm>
          <a:off x="2209800" y="622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xdr:rowOff>
    </xdr:from>
    <xdr:to>
      <xdr:col>3</xdr:col>
      <xdr:colOff>142875</xdr:colOff>
      <xdr:row>36</xdr:row>
      <xdr:rowOff>50800</xdr:rowOff>
    </xdr:to>
    <xdr:cxnSp macro="">
      <xdr:nvCxnSpPr>
        <xdr:cNvPr id="73" name="直線コネクタ 72"/>
        <xdr:cNvCxnSpPr/>
      </xdr:nvCxnSpPr>
      <xdr:spPr>
        <a:xfrm>
          <a:off x="1320800" y="61734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156210</xdr:rowOff>
    </xdr:from>
    <xdr:to>
      <xdr:col>7</xdr:col>
      <xdr:colOff>66675</xdr:colOff>
      <xdr:row>37</xdr:row>
      <xdr:rowOff>86360</xdr:rowOff>
    </xdr:to>
    <xdr:sp macro="" textlink="">
      <xdr:nvSpPr>
        <xdr:cNvPr id="83" name="円/楕円 82"/>
        <xdr:cNvSpPr/>
      </xdr:nvSpPr>
      <xdr:spPr>
        <a:xfrm>
          <a:off x="47752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128287</xdr:rowOff>
    </xdr:from>
    <xdr:ext cx="762000" cy="259045"/>
    <xdr:sp macro="" textlink="">
      <xdr:nvSpPr>
        <xdr:cNvPr id="84" name="人件費該当値テキスト"/>
        <xdr:cNvSpPr txBox="1"/>
      </xdr:nvSpPr>
      <xdr:spPr>
        <a:xfrm>
          <a:off x="49149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5" name="円/楕円 84"/>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86" name="テキスト ボックス 85"/>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22860</xdr:rowOff>
    </xdr:from>
    <xdr:to>
      <xdr:col>4</xdr:col>
      <xdr:colOff>396875</xdr:colOff>
      <xdr:row>36</xdr:row>
      <xdr:rowOff>124460</xdr:rowOff>
    </xdr:to>
    <xdr:sp macro="" textlink="">
      <xdr:nvSpPr>
        <xdr:cNvPr id="87" name="円/楕円 86"/>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88" name="テキスト ボックス 87"/>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89" name="円/楕円 88"/>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86377</xdr:rowOff>
    </xdr:from>
    <xdr:ext cx="762000" cy="259045"/>
    <xdr:sp macro="" textlink="">
      <xdr:nvSpPr>
        <xdr:cNvPr id="90" name="テキスト ボックス 89"/>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121920</xdr:rowOff>
    </xdr:from>
    <xdr:to>
      <xdr:col>1</xdr:col>
      <xdr:colOff>676275</xdr:colOff>
      <xdr:row>36</xdr:row>
      <xdr:rowOff>52070</xdr:rowOff>
    </xdr:to>
    <xdr:sp macro="" textlink="">
      <xdr:nvSpPr>
        <xdr:cNvPr id="91" name="円/楕円 90"/>
        <xdr:cNvSpPr/>
      </xdr:nvSpPr>
      <xdr:spPr>
        <a:xfrm>
          <a:off x="1270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36847</xdr:rowOff>
    </xdr:from>
    <xdr:ext cx="762000" cy="259045"/>
    <xdr:sp macro="" textlink="">
      <xdr:nvSpPr>
        <xdr:cNvPr id="92" name="テキスト ボックス 91"/>
        <xdr:cNvSpPr txBox="1"/>
      </xdr:nvSpPr>
      <xdr:spPr>
        <a:xfrm>
          <a:off x="939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類似団体と比較し、物件費にかかる経常収支比率はわずかに低くなっている。しかし、人件費と同様に、</a:t>
          </a:r>
          <a:r>
            <a:rPr kumimoji="1" lang="ja-JP" altLang="ja-JP" sz="1200">
              <a:solidFill>
                <a:schemeClr val="dk1"/>
              </a:solidFill>
              <a:effectLst/>
              <a:latin typeface="+mn-lt"/>
              <a:ea typeface="+mn-ea"/>
              <a:cs typeface="+mn-cs"/>
            </a:rPr>
            <a:t>ごみ、し尿処理、こども園を町が直営で行っている状況であり、物件費及び施設の維持管理費に多額の経費を要するからである</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この分野に関し、町内に民間事業者がいないことや、民間委託による</a:t>
          </a:r>
          <a:r>
            <a:rPr kumimoji="1" lang="ja-JP" altLang="en-US" sz="1200">
              <a:solidFill>
                <a:schemeClr val="dk1"/>
              </a:solidFill>
              <a:effectLst/>
              <a:latin typeface="+mn-lt"/>
              <a:ea typeface="+mn-ea"/>
              <a:cs typeface="+mn-cs"/>
            </a:rPr>
            <a:t>コスト</a:t>
          </a:r>
          <a:r>
            <a:rPr kumimoji="1" lang="ja-JP" altLang="ja-JP" sz="1200">
              <a:solidFill>
                <a:schemeClr val="dk1"/>
              </a:solidFill>
              <a:effectLst/>
              <a:latin typeface="+mn-lt"/>
              <a:ea typeface="+mn-ea"/>
              <a:cs typeface="+mn-cs"/>
            </a:rPr>
            <a:t>の減は見込めない現状にあり、事業の効率化と合理化を図りつつ、計画的に施設の維持補修を行うことで、</a:t>
          </a:r>
          <a:r>
            <a:rPr kumimoji="1" lang="ja-JP" altLang="en-US" sz="1200">
              <a:solidFill>
                <a:schemeClr val="dk1"/>
              </a:solidFill>
              <a:effectLst/>
              <a:latin typeface="+mn-lt"/>
              <a:ea typeface="+mn-ea"/>
              <a:cs typeface="+mn-cs"/>
            </a:rPr>
            <a:t>経費</a:t>
          </a:r>
          <a:r>
            <a:rPr kumimoji="1" lang="ja-JP" altLang="ja-JP" sz="1200">
              <a:solidFill>
                <a:schemeClr val="dk1"/>
              </a:solidFill>
              <a:effectLst/>
              <a:latin typeface="+mn-lt"/>
              <a:ea typeface="+mn-ea"/>
              <a:cs typeface="+mn-cs"/>
            </a:rPr>
            <a:t>削減に努めていく。</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153670</xdr:rowOff>
    </xdr:from>
    <xdr:to>
      <xdr:col>24</xdr:col>
      <xdr:colOff>31750</xdr:colOff>
      <xdr:row>16</xdr:row>
      <xdr:rowOff>43180</xdr:rowOff>
    </xdr:to>
    <xdr:cxnSp macro="">
      <xdr:nvCxnSpPr>
        <xdr:cNvPr id="125" name="直線コネクタ 124"/>
        <xdr:cNvCxnSpPr/>
      </xdr:nvCxnSpPr>
      <xdr:spPr>
        <a:xfrm>
          <a:off x="15671800" y="2725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153670</xdr:rowOff>
    </xdr:from>
    <xdr:to>
      <xdr:col>22</xdr:col>
      <xdr:colOff>565150</xdr:colOff>
      <xdr:row>16</xdr:row>
      <xdr:rowOff>5080</xdr:rowOff>
    </xdr:to>
    <xdr:cxnSp macro="">
      <xdr:nvCxnSpPr>
        <xdr:cNvPr id="128" name="直線コネクタ 127"/>
        <xdr:cNvCxnSpPr/>
      </xdr:nvCxnSpPr>
      <xdr:spPr>
        <a:xfrm flipV="1">
          <a:off x="14782800" y="272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xdr:rowOff>
    </xdr:from>
    <xdr:to>
      <xdr:col>21</xdr:col>
      <xdr:colOff>361950</xdr:colOff>
      <xdr:row>16</xdr:row>
      <xdr:rowOff>20320</xdr:rowOff>
    </xdr:to>
    <xdr:cxnSp macro="">
      <xdr:nvCxnSpPr>
        <xdr:cNvPr id="131" name="直線コネクタ 130"/>
        <xdr:cNvCxnSpPr/>
      </xdr:nvCxnSpPr>
      <xdr:spPr>
        <a:xfrm flipV="1">
          <a:off x="13893800" y="274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20320</xdr:rowOff>
    </xdr:from>
    <xdr:to>
      <xdr:col>20</xdr:col>
      <xdr:colOff>158750</xdr:colOff>
      <xdr:row>16</xdr:row>
      <xdr:rowOff>96520</xdr:rowOff>
    </xdr:to>
    <xdr:cxnSp macro="">
      <xdr:nvCxnSpPr>
        <xdr:cNvPr id="134" name="直線コネクタ 133"/>
        <xdr:cNvCxnSpPr/>
      </xdr:nvCxnSpPr>
      <xdr:spPr>
        <a:xfrm flipV="1">
          <a:off x="13004800" y="2763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4" name="円/楕円 143"/>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8907</xdr:rowOff>
    </xdr:from>
    <xdr:ext cx="762000" cy="259045"/>
    <xdr:sp macro="" textlink="">
      <xdr:nvSpPr>
        <xdr:cNvPr id="145"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102870</xdr:rowOff>
    </xdr:from>
    <xdr:to>
      <xdr:col>22</xdr:col>
      <xdr:colOff>615950</xdr:colOff>
      <xdr:row>16</xdr:row>
      <xdr:rowOff>33020</xdr:rowOff>
    </xdr:to>
    <xdr:sp macro="" textlink="">
      <xdr:nvSpPr>
        <xdr:cNvPr id="146" name="円/楕円 145"/>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43197</xdr:rowOff>
    </xdr:from>
    <xdr:ext cx="736600" cy="259045"/>
    <xdr:sp macro="" textlink="">
      <xdr:nvSpPr>
        <xdr:cNvPr id="147" name="テキスト ボックス 146"/>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125730</xdr:rowOff>
    </xdr:from>
    <xdr:to>
      <xdr:col>21</xdr:col>
      <xdr:colOff>412750</xdr:colOff>
      <xdr:row>16</xdr:row>
      <xdr:rowOff>55880</xdr:rowOff>
    </xdr:to>
    <xdr:sp macro="" textlink="">
      <xdr:nvSpPr>
        <xdr:cNvPr id="148" name="円/楕円 147"/>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66057</xdr:rowOff>
    </xdr:from>
    <xdr:ext cx="762000" cy="259045"/>
    <xdr:sp macro="" textlink="">
      <xdr:nvSpPr>
        <xdr:cNvPr id="149" name="テキスト ボックス 148"/>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140970</xdr:rowOff>
    </xdr:from>
    <xdr:to>
      <xdr:col>20</xdr:col>
      <xdr:colOff>209550</xdr:colOff>
      <xdr:row>16</xdr:row>
      <xdr:rowOff>71120</xdr:rowOff>
    </xdr:to>
    <xdr:sp macro="" textlink="">
      <xdr:nvSpPr>
        <xdr:cNvPr id="150" name="円/楕円 149"/>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51" name="テキスト ボックス 150"/>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52" name="円/楕円 151"/>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53" name="テキスト ボックス 152"/>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solidFill>
                <a:sysClr val="windowText" lastClr="000000"/>
              </a:solidFill>
              <a:latin typeface="ＭＳ Ｐゴシック"/>
            </a:rPr>
            <a:t>前年度と比較すると、やや増加しているが、障害者自立支援給付事業費の３百万円の増と、普通交付税等経費経常一財等の１１百万円が主な要因である。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151493</xdr:rowOff>
    </xdr:to>
    <xdr:cxnSp macro="">
      <xdr:nvCxnSpPr>
        <xdr:cNvPr id="187" name="直線コネクタ 186"/>
        <xdr:cNvCxnSpPr/>
      </xdr:nvCxnSpPr>
      <xdr:spPr>
        <a:xfrm>
          <a:off x="3987800" y="9548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118835</xdr:rowOff>
    </xdr:to>
    <xdr:cxnSp macro="">
      <xdr:nvCxnSpPr>
        <xdr:cNvPr id="190" name="直線コネクタ 189"/>
        <xdr:cNvCxnSpPr/>
      </xdr:nvCxnSpPr>
      <xdr:spPr>
        <a:xfrm>
          <a:off x="3098800" y="94996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69850</xdr:rowOff>
    </xdr:to>
    <xdr:cxnSp macro="">
      <xdr:nvCxnSpPr>
        <xdr:cNvPr id="193" name="直線コネクタ 192"/>
        <xdr:cNvCxnSpPr/>
      </xdr:nvCxnSpPr>
      <xdr:spPr>
        <a:xfrm>
          <a:off x="2209800" y="9417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159657</xdr:rowOff>
    </xdr:to>
    <xdr:cxnSp macro="">
      <xdr:nvCxnSpPr>
        <xdr:cNvPr id="196" name="直線コネクタ 195"/>
        <xdr:cNvCxnSpPr/>
      </xdr:nvCxnSpPr>
      <xdr:spPr>
        <a:xfrm>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0" name="テキスト ボックス 19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6" name="円/楕円 205"/>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72770</xdr:rowOff>
    </xdr:from>
    <xdr:ext cx="762000" cy="259045"/>
    <xdr:sp macro="" textlink="">
      <xdr:nvSpPr>
        <xdr:cNvPr id="207" name="扶助費該当値テキスト"/>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08" name="円/楕円 207"/>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209" name="テキスト ボックス 208"/>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0" name="円/楕円 209"/>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1" name="テキスト ボックス 210"/>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2" name="円/楕円 211"/>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3" name="テキスト ボックス 212"/>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4" name="円/楕円 213"/>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15" name="テキスト ボックス 214"/>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施設の維持補修費が、前年度比</a:t>
          </a:r>
          <a:r>
            <a:rPr kumimoji="1" lang="en-US" altLang="ja-JP" sz="1300">
              <a:solidFill>
                <a:schemeClr val="dk1"/>
              </a:solidFill>
              <a:effectLst/>
              <a:latin typeface="ＭＳ Ｐゴシック"/>
              <a:ea typeface="+mn-ea"/>
              <a:cs typeface="+mn-cs"/>
            </a:rPr>
            <a:t>14.3</a:t>
          </a:r>
          <a:r>
            <a:rPr kumimoji="1" lang="ja-JP" altLang="en-US" sz="1300">
              <a:solidFill>
                <a:schemeClr val="dk1"/>
              </a:solidFill>
              <a:effectLst/>
              <a:latin typeface="ＭＳ Ｐゴシック"/>
              <a:ea typeface="+mn-ea"/>
              <a:cs typeface="+mn-cs"/>
            </a:rPr>
            <a:t>％の増が主な要因である。これは、し尿処理場設備機械修繕料９百万円とごみ処理場施設修繕料４．６百万の増が原因である。</a:t>
          </a:r>
          <a:endParaRPr kumimoji="1" lang="ja-JP" altLang="en-US" sz="1200">
            <a:solidFill>
              <a:srgbClr val="FF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85852</xdr:rowOff>
    </xdr:from>
    <xdr:to>
      <xdr:col>24</xdr:col>
      <xdr:colOff>31750</xdr:colOff>
      <xdr:row>56</xdr:row>
      <xdr:rowOff>94996</xdr:rowOff>
    </xdr:to>
    <xdr:cxnSp macro="">
      <xdr:nvCxnSpPr>
        <xdr:cNvPr id="245" name="直線コネクタ 244"/>
        <xdr:cNvCxnSpPr/>
      </xdr:nvCxnSpPr>
      <xdr:spPr>
        <a:xfrm>
          <a:off x="15671800" y="9687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85852</xdr:rowOff>
    </xdr:from>
    <xdr:to>
      <xdr:col>22</xdr:col>
      <xdr:colOff>565150</xdr:colOff>
      <xdr:row>58</xdr:row>
      <xdr:rowOff>76708</xdr:rowOff>
    </xdr:to>
    <xdr:cxnSp macro="">
      <xdr:nvCxnSpPr>
        <xdr:cNvPr id="248" name="直線コネクタ 247"/>
        <xdr:cNvCxnSpPr/>
      </xdr:nvCxnSpPr>
      <xdr:spPr>
        <a:xfrm flipV="1">
          <a:off x="14782800" y="9687052"/>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76708</xdr:rowOff>
    </xdr:to>
    <xdr:cxnSp macro="">
      <xdr:nvCxnSpPr>
        <xdr:cNvPr id="251" name="直線コネクタ 250"/>
        <xdr:cNvCxnSpPr/>
      </xdr:nvCxnSpPr>
      <xdr:spPr>
        <a:xfrm>
          <a:off x="13893800" y="99568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58</xdr:row>
      <xdr:rowOff>12700</xdr:rowOff>
    </xdr:to>
    <xdr:cxnSp macro="">
      <xdr:nvCxnSpPr>
        <xdr:cNvPr id="254" name="直線コネクタ 253"/>
        <xdr:cNvCxnSpPr/>
      </xdr:nvCxnSpPr>
      <xdr:spPr>
        <a:xfrm>
          <a:off x="13004800" y="96824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44196</xdr:rowOff>
    </xdr:from>
    <xdr:to>
      <xdr:col>24</xdr:col>
      <xdr:colOff>82550</xdr:colOff>
      <xdr:row>56</xdr:row>
      <xdr:rowOff>145796</xdr:rowOff>
    </xdr:to>
    <xdr:sp macro="" textlink="">
      <xdr:nvSpPr>
        <xdr:cNvPr id="264" name="円/楕円 263"/>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16273</xdr:rowOff>
    </xdr:from>
    <xdr:ext cx="762000" cy="259045"/>
    <xdr:sp macro="" textlink="">
      <xdr:nvSpPr>
        <xdr:cNvPr id="265" name="その他該当値テキスト"/>
        <xdr:cNvSpPr txBox="1"/>
      </xdr:nvSpPr>
      <xdr:spPr>
        <a:xfrm>
          <a:off x="16598900" y="961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35052</xdr:rowOff>
    </xdr:from>
    <xdr:to>
      <xdr:col>22</xdr:col>
      <xdr:colOff>615950</xdr:colOff>
      <xdr:row>56</xdr:row>
      <xdr:rowOff>136652</xdr:rowOff>
    </xdr:to>
    <xdr:sp macro="" textlink="">
      <xdr:nvSpPr>
        <xdr:cNvPr id="266" name="円/楕円 265"/>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121429</xdr:rowOff>
    </xdr:from>
    <xdr:ext cx="736600" cy="259045"/>
    <xdr:sp macro="" textlink="">
      <xdr:nvSpPr>
        <xdr:cNvPr id="267" name="テキスト ボックス 266"/>
        <xdr:cNvSpPr txBox="1"/>
      </xdr:nvSpPr>
      <xdr:spPr>
        <a:xfrm>
          <a:off x="15290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25908</xdr:rowOff>
    </xdr:from>
    <xdr:to>
      <xdr:col>21</xdr:col>
      <xdr:colOff>412750</xdr:colOff>
      <xdr:row>58</xdr:row>
      <xdr:rowOff>127508</xdr:rowOff>
    </xdr:to>
    <xdr:sp macro="" textlink="">
      <xdr:nvSpPr>
        <xdr:cNvPr id="268" name="円/楕円 267"/>
        <xdr:cNvSpPr/>
      </xdr:nvSpPr>
      <xdr:spPr>
        <a:xfrm>
          <a:off x="14732000" y="99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112285</xdr:rowOff>
    </xdr:from>
    <xdr:ext cx="762000" cy="259045"/>
    <xdr:sp macro="" textlink="">
      <xdr:nvSpPr>
        <xdr:cNvPr id="269" name="テキスト ボックス 268"/>
        <xdr:cNvSpPr txBox="1"/>
      </xdr:nvSpPr>
      <xdr:spPr>
        <a:xfrm>
          <a:off x="14401800" y="1005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0" name="円/楕円 269"/>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1" name="テキスト ボックス 270"/>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2" name="円/楕円 271"/>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73" name="テキスト ボックス 272"/>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係る経常収支比率は、類似団体平均を大きく下回っている。しかし、第三セクターへの運営費補助金が多額になってきており、経営状況の分析等により、経営指導を行い経営の健全化に向けた取り組みを行っていく必要がある。</a:t>
          </a:r>
          <a:endParaRPr kumimoji="1" lang="en-US" altLang="ja-JP"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34</xdr:row>
      <xdr:rowOff>159004</xdr:rowOff>
    </xdr:to>
    <xdr:cxnSp macro="">
      <xdr:nvCxnSpPr>
        <xdr:cNvPr id="303" name="直線コネクタ 302"/>
        <xdr:cNvCxnSpPr/>
      </xdr:nvCxnSpPr>
      <xdr:spPr>
        <a:xfrm>
          <a:off x="15671800" y="59654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136144</xdr:rowOff>
    </xdr:from>
    <xdr:to>
      <xdr:col>22</xdr:col>
      <xdr:colOff>565150</xdr:colOff>
      <xdr:row>34</xdr:row>
      <xdr:rowOff>136144</xdr:rowOff>
    </xdr:to>
    <xdr:cxnSp macro="">
      <xdr:nvCxnSpPr>
        <xdr:cNvPr id="306" name="直線コネクタ 305"/>
        <xdr:cNvCxnSpPr/>
      </xdr:nvCxnSpPr>
      <xdr:spPr>
        <a:xfrm>
          <a:off x="14782800" y="5965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117856</xdr:rowOff>
    </xdr:from>
    <xdr:to>
      <xdr:col>21</xdr:col>
      <xdr:colOff>361950</xdr:colOff>
      <xdr:row>34</xdr:row>
      <xdr:rowOff>136144</xdr:rowOff>
    </xdr:to>
    <xdr:cxnSp macro="">
      <xdr:nvCxnSpPr>
        <xdr:cNvPr id="309" name="直線コネクタ 308"/>
        <xdr:cNvCxnSpPr/>
      </xdr:nvCxnSpPr>
      <xdr:spPr>
        <a:xfrm>
          <a:off x="13893800" y="5947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117856</xdr:rowOff>
    </xdr:from>
    <xdr:to>
      <xdr:col>20</xdr:col>
      <xdr:colOff>158750</xdr:colOff>
      <xdr:row>34</xdr:row>
      <xdr:rowOff>127000</xdr:rowOff>
    </xdr:to>
    <xdr:cxnSp macro="">
      <xdr:nvCxnSpPr>
        <xdr:cNvPr id="312" name="直線コネクタ 311"/>
        <xdr:cNvCxnSpPr/>
      </xdr:nvCxnSpPr>
      <xdr:spPr>
        <a:xfrm flipV="1">
          <a:off x="13004800" y="5947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108204</xdr:rowOff>
    </xdr:from>
    <xdr:to>
      <xdr:col>24</xdr:col>
      <xdr:colOff>82550</xdr:colOff>
      <xdr:row>35</xdr:row>
      <xdr:rowOff>38354</xdr:rowOff>
    </xdr:to>
    <xdr:sp macro="" textlink="">
      <xdr:nvSpPr>
        <xdr:cNvPr id="322" name="円/楕円 321"/>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124731</xdr:rowOff>
    </xdr:from>
    <xdr:ext cx="762000" cy="259045"/>
    <xdr:sp macro="" textlink="">
      <xdr:nvSpPr>
        <xdr:cNvPr id="323" name="補助費等該当値テキスト"/>
        <xdr:cNvSpPr txBox="1"/>
      </xdr:nvSpPr>
      <xdr:spPr>
        <a:xfrm>
          <a:off x="16598900" y="57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85344</xdr:rowOff>
    </xdr:from>
    <xdr:to>
      <xdr:col>22</xdr:col>
      <xdr:colOff>615950</xdr:colOff>
      <xdr:row>35</xdr:row>
      <xdr:rowOff>15494</xdr:rowOff>
    </xdr:to>
    <xdr:sp macro="" textlink="">
      <xdr:nvSpPr>
        <xdr:cNvPr id="324" name="円/楕円 323"/>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25671</xdr:rowOff>
    </xdr:from>
    <xdr:ext cx="736600" cy="259045"/>
    <xdr:sp macro="" textlink="">
      <xdr:nvSpPr>
        <xdr:cNvPr id="325" name="テキスト ボックス 324"/>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85344</xdr:rowOff>
    </xdr:from>
    <xdr:to>
      <xdr:col>21</xdr:col>
      <xdr:colOff>412750</xdr:colOff>
      <xdr:row>35</xdr:row>
      <xdr:rowOff>15494</xdr:rowOff>
    </xdr:to>
    <xdr:sp macro="" textlink="">
      <xdr:nvSpPr>
        <xdr:cNvPr id="326" name="円/楕円 325"/>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25671</xdr:rowOff>
    </xdr:from>
    <xdr:ext cx="762000" cy="259045"/>
    <xdr:sp macro="" textlink="">
      <xdr:nvSpPr>
        <xdr:cNvPr id="327" name="テキスト ボックス 326"/>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67056</xdr:rowOff>
    </xdr:from>
    <xdr:to>
      <xdr:col>20</xdr:col>
      <xdr:colOff>209550</xdr:colOff>
      <xdr:row>34</xdr:row>
      <xdr:rowOff>168656</xdr:rowOff>
    </xdr:to>
    <xdr:sp macro="" textlink="">
      <xdr:nvSpPr>
        <xdr:cNvPr id="328" name="円/楕円 327"/>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7383</xdr:rowOff>
    </xdr:from>
    <xdr:ext cx="762000" cy="259045"/>
    <xdr:sp macro="" textlink="">
      <xdr:nvSpPr>
        <xdr:cNvPr id="329" name="テキスト ボックス 328"/>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76200</xdr:rowOff>
    </xdr:from>
    <xdr:to>
      <xdr:col>19</xdr:col>
      <xdr:colOff>6350</xdr:colOff>
      <xdr:row>35</xdr:row>
      <xdr:rowOff>6350</xdr:rowOff>
    </xdr:to>
    <xdr:sp macro="" textlink="">
      <xdr:nvSpPr>
        <xdr:cNvPr id="330" name="円/楕円 329"/>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16527</xdr:rowOff>
    </xdr:from>
    <xdr:ext cx="762000" cy="259045"/>
    <xdr:sp macro="" textlink="">
      <xdr:nvSpPr>
        <xdr:cNvPr id="331" name="テキスト ボックス 330"/>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に係る経常収支比率は、類似団体平均を下回っているが、依然として財政を圧迫している。償還のピークは過ぎており、年々償還額は減少していく見込みである。しかし、２８年度以降に大型事業が計画されており、今後、新たな償還が発生していくことが予想されるので、引き続き、財政の健全化に努めていく。</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115570</xdr:rowOff>
    </xdr:from>
    <xdr:to>
      <xdr:col>7</xdr:col>
      <xdr:colOff>15875</xdr:colOff>
      <xdr:row>77</xdr:row>
      <xdr:rowOff>5080</xdr:rowOff>
    </xdr:to>
    <xdr:cxnSp macro="">
      <xdr:nvCxnSpPr>
        <xdr:cNvPr id="363" name="直線コネクタ 362"/>
        <xdr:cNvCxnSpPr/>
      </xdr:nvCxnSpPr>
      <xdr:spPr>
        <a:xfrm flipV="1">
          <a:off x="3987800" y="131457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168911</xdr:rowOff>
    </xdr:from>
    <xdr:to>
      <xdr:col>5</xdr:col>
      <xdr:colOff>549275</xdr:colOff>
      <xdr:row>77</xdr:row>
      <xdr:rowOff>5080</xdr:rowOff>
    </xdr:to>
    <xdr:cxnSp macro="">
      <xdr:nvCxnSpPr>
        <xdr:cNvPr id="366" name="直線コネクタ 365"/>
        <xdr:cNvCxnSpPr/>
      </xdr:nvCxnSpPr>
      <xdr:spPr>
        <a:xfrm>
          <a:off x="3098800" y="131991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168911</xdr:rowOff>
    </xdr:from>
    <xdr:to>
      <xdr:col>4</xdr:col>
      <xdr:colOff>346075</xdr:colOff>
      <xdr:row>77</xdr:row>
      <xdr:rowOff>50800</xdr:rowOff>
    </xdr:to>
    <xdr:cxnSp macro="">
      <xdr:nvCxnSpPr>
        <xdr:cNvPr id="369" name="直線コネクタ 368"/>
        <xdr:cNvCxnSpPr/>
      </xdr:nvCxnSpPr>
      <xdr:spPr>
        <a:xfrm flipV="1">
          <a:off x="2209800" y="131991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161289</xdr:rowOff>
    </xdr:from>
    <xdr:to>
      <xdr:col>3</xdr:col>
      <xdr:colOff>142875</xdr:colOff>
      <xdr:row>77</xdr:row>
      <xdr:rowOff>50800</xdr:rowOff>
    </xdr:to>
    <xdr:cxnSp macro="">
      <xdr:nvCxnSpPr>
        <xdr:cNvPr id="372" name="直線コネクタ 371"/>
        <xdr:cNvCxnSpPr/>
      </xdr:nvCxnSpPr>
      <xdr:spPr>
        <a:xfrm>
          <a:off x="1320800" y="131914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6" name="テキスト ボックス 37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64770</xdr:rowOff>
    </xdr:from>
    <xdr:to>
      <xdr:col>7</xdr:col>
      <xdr:colOff>66675</xdr:colOff>
      <xdr:row>76</xdr:row>
      <xdr:rowOff>166370</xdr:rowOff>
    </xdr:to>
    <xdr:sp macro="" textlink="">
      <xdr:nvSpPr>
        <xdr:cNvPr id="382" name="円/楕円 381"/>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81297</xdr:rowOff>
    </xdr:from>
    <xdr:ext cx="762000" cy="259045"/>
    <xdr:sp macro="" textlink="">
      <xdr:nvSpPr>
        <xdr:cNvPr id="383" name="公債費該当値テキスト"/>
        <xdr:cNvSpPr txBox="1"/>
      </xdr:nvSpPr>
      <xdr:spPr>
        <a:xfrm>
          <a:off x="4914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125730</xdr:rowOff>
    </xdr:from>
    <xdr:to>
      <xdr:col>5</xdr:col>
      <xdr:colOff>600075</xdr:colOff>
      <xdr:row>77</xdr:row>
      <xdr:rowOff>55880</xdr:rowOff>
    </xdr:to>
    <xdr:sp macro="" textlink="">
      <xdr:nvSpPr>
        <xdr:cNvPr id="384" name="円/楕円 383"/>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66057</xdr:rowOff>
    </xdr:from>
    <xdr:ext cx="736600" cy="259045"/>
    <xdr:sp macro="" textlink="">
      <xdr:nvSpPr>
        <xdr:cNvPr id="385" name="テキスト ボックス 384"/>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118111</xdr:rowOff>
    </xdr:from>
    <xdr:to>
      <xdr:col>4</xdr:col>
      <xdr:colOff>396875</xdr:colOff>
      <xdr:row>77</xdr:row>
      <xdr:rowOff>48261</xdr:rowOff>
    </xdr:to>
    <xdr:sp macro="" textlink="">
      <xdr:nvSpPr>
        <xdr:cNvPr id="386" name="円/楕円 385"/>
        <xdr:cNvSpPr/>
      </xdr:nvSpPr>
      <xdr:spPr>
        <a:xfrm>
          <a:off x="3048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58437</xdr:rowOff>
    </xdr:from>
    <xdr:ext cx="762000" cy="259045"/>
    <xdr:sp macro="" textlink="">
      <xdr:nvSpPr>
        <xdr:cNvPr id="387" name="テキスト ボックス 386"/>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0</xdr:rowOff>
    </xdr:from>
    <xdr:to>
      <xdr:col>3</xdr:col>
      <xdr:colOff>193675</xdr:colOff>
      <xdr:row>77</xdr:row>
      <xdr:rowOff>101600</xdr:rowOff>
    </xdr:to>
    <xdr:sp macro="" textlink="">
      <xdr:nvSpPr>
        <xdr:cNvPr id="388" name="円/楕円 387"/>
        <xdr:cNvSpPr/>
      </xdr:nvSpPr>
      <xdr:spPr>
        <a:xfrm>
          <a:off x="2159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111777</xdr:rowOff>
    </xdr:from>
    <xdr:ext cx="762000" cy="259045"/>
    <xdr:sp macro="" textlink="">
      <xdr:nvSpPr>
        <xdr:cNvPr id="389" name="テキスト ボックス 388"/>
        <xdr:cNvSpPr txBox="1"/>
      </xdr:nvSpPr>
      <xdr:spPr>
        <a:xfrm>
          <a:off x="1828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110489</xdr:rowOff>
    </xdr:from>
    <xdr:to>
      <xdr:col>1</xdr:col>
      <xdr:colOff>676275</xdr:colOff>
      <xdr:row>77</xdr:row>
      <xdr:rowOff>40639</xdr:rowOff>
    </xdr:to>
    <xdr:sp macro="" textlink="">
      <xdr:nvSpPr>
        <xdr:cNvPr id="390" name="円/楕円 389"/>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50817</xdr:rowOff>
    </xdr:from>
    <xdr:ext cx="762000" cy="259045"/>
    <xdr:sp macro="" textlink="">
      <xdr:nvSpPr>
        <xdr:cNvPr id="391" name="テキスト ボックス 390"/>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solidFill>
                <a:sysClr val="windowText" lastClr="000000"/>
              </a:solidFill>
              <a:latin typeface="ＭＳ Ｐゴシック"/>
            </a:rPr>
            <a:t>前年度と比較すると、人件費（１．３％）、扶助費（０．２％）、物件費（０．８％）、維持補修費（０．９％）、補助費（０．６％）の増となっている。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要因としては、人件費は定期昇給分、扶助費においては障害者自立支援給付事業費が増加、物件費は、ごみ、し尿処理場設備機械修繕料とごみ処理場施設修繕の増が主なものである。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76</xdr:row>
      <xdr:rowOff>156392</xdr:rowOff>
    </xdr:to>
    <xdr:cxnSp macro="">
      <xdr:nvCxnSpPr>
        <xdr:cNvPr id="426" name="直線コネクタ 425"/>
        <xdr:cNvCxnSpPr/>
      </xdr:nvCxnSpPr>
      <xdr:spPr>
        <a:xfrm>
          <a:off x="15671800" y="1308862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58420</xdr:rowOff>
    </xdr:from>
    <xdr:to>
      <xdr:col>22</xdr:col>
      <xdr:colOff>565150</xdr:colOff>
      <xdr:row>77</xdr:row>
      <xdr:rowOff>53521</xdr:rowOff>
    </xdr:to>
    <xdr:cxnSp macro="">
      <xdr:nvCxnSpPr>
        <xdr:cNvPr id="429" name="直線コネクタ 428"/>
        <xdr:cNvCxnSpPr/>
      </xdr:nvCxnSpPr>
      <xdr:spPr>
        <a:xfrm flipV="1">
          <a:off x="14782800" y="13088620"/>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136798</xdr:rowOff>
    </xdr:from>
    <xdr:to>
      <xdr:col>21</xdr:col>
      <xdr:colOff>361950</xdr:colOff>
      <xdr:row>77</xdr:row>
      <xdr:rowOff>53521</xdr:rowOff>
    </xdr:to>
    <xdr:cxnSp macro="">
      <xdr:nvCxnSpPr>
        <xdr:cNvPr id="432" name="直線コネクタ 431"/>
        <xdr:cNvCxnSpPr/>
      </xdr:nvCxnSpPr>
      <xdr:spPr>
        <a:xfrm>
          <a:off x="13893800" y="13166998"/>
          <a:ext cx="8890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102507</xdr:rowOff>
    </xdr:from>
    <xdr:to>
      <xdr:col>20</xdr:col>
      <xdr:colOff>158750</xdr:colOff>
      <xdr:row>76</xdr:row>
      <xdr:rowOff>136798</xdr:rowOff>
    </xdr:to>
    <xdr:cxnSp macro="">
      <xdr:nvCxnSpPr>
        <xdr:cNvPr id="435" name="直線コネクタ 434"/>
        <xdr:cNvCxnSpPr/>
      </xdr:nvCxnSpPr>
      <xdr:spPr>
        <a:xfrm>
          <a:off x="13004800" y="12961257"/>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105592</xdr:rowOff>
    </xdr:from>
    <xdr:to>
      <xdr:col>24</xdr:col>
      <xdr:colOff>82550</xdr:colOff>
      <xdr:row>77</xdr:row>
      <xdr:rowOff>35742</xdr:rowOff>
    </xdr:to>
    <xdr:sp macro="" textlink="">
      <xdr:nvSpPr>
        <xdr:cNvPr id="445" name="円/楕円 444"/>
        <xdr:cNvSpPr/>
      </xdr:nvSpPr>
      <xdr:spPr>
        <a:xfrm>
          <a:off x="164592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122119</xdr:rowOff>
    </xdr:from>
    <xdr:ext cx="762000" cy="259045"/>
    <xdr:sp macro="" textlink="">
      <xdr:nvSpPr>
        <xdr:cNvPr id="446" name="公債費以外該当値テキスト"/>
        <xdr:cNvSpPr txBox="1"/>
      </xdr:nvSpPr>
      <xdr:spPr>
        <a:xfrm>
          <a:off x="16598900" y="129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47" name="円/楕円 446"/>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48" name="テキスト ボックス 447"/>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2721</xdr:rowOff>
    </xdr:from>
    <xdr:to>
      <xdr:col>21</xdr:col>
      <xdr:colOff>412750</xdr:colOff>
      <xdr:row>77</xdr:row>
      <xdr:rowOff>104321</xdr:rowOff>
    </xdr:to>
    <xdr:sp macro="" textlink="">
      <xdr:nvSpPr>
        <xdr:cNvPr id="449" name="円/楕円 448"/>
        <xdr:cNvSpPr/>
      </xdr:nvSpPr>
      <xdr:spPr>
        <a:xfrm>
          <a:off x="14732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89098</xdr:rowOff>
    </xdr:from>
    <xdr:ext cx="762000" cy="259045"/>
    <xdr:sp macro="" textlink="">
      <xdr:nvSpPr>
        <xdr:cNvPr id="450" name="テキスト ボックス 449"/>
        <xdr:cNvSpPr txBox="1"/>
      </xdr:nvSpPr>
      <xdr:spPr>
        <a:xfrm>
          <a:off x="144018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85998</xdr:rowOff>
    </xdr:from>
    <xdr:to>
      <xdr:col>20</xdr:col>
      <xdr:colOff>209550</xdr:colOff>
      <xdr:row>77</xdr:row>
      <xdr:rowOff>16148</xdr:rowOff>
    </xdr:to>
    <xdr:sp macro="" textlink="">
      <xdr:nvSpPr>
        <xdr:cNvPr id="451" name="円/楕円 450"/>
        <xdr:cNvSpPr/>
      </xdr:nvSpPr>
      <xdr:spPr>
        <a:xfrm>
          <a:off x="13843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925</xdr:rowOff>
    </xdr:from>
    <xdr:ext cx="762000" cy="259045"/>
    <xdr:sp macro="" textlink="">
      <xdr:nvSpPr>
        <xdr:cNvPr id="452" name="テキスト ボックス 451"/>
        <xdr:cNvSpPr txBox="1"/>
      </xdr:nvSpPr>
      <xdr:spPr>
        <a:xfrm>
          <a:off x="13512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51707</xdr:rowOff>
    </xdr:from>
    <xdr:to>
      <xdr:col>19</xdr:col>
      <xdr:colOff>6350</xdr:colOff>
      <xdr:row>75</xdr:row>
      <xdr:rowOff>153307</xdr:rowOff>
    </xdr:to>
    <xdr:sp macro="" textlink="">
      <xdr:nvSpPr>
        <xdr:cNvPr id="453" name="円/楕円 452"/>
        <xdr:cNvSpPr/>
      </xdr:nvSpPr>
      <xdr:spPr>
        <a:xfrm>
          <a:off x="12954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163484</xdr:rowOff>
    </xdr:from>
    <xdr:ext cx="762000" cy="259045"/>
    <xdr:sp macro="" textlink="">
      <xdr:nvSpPr>
        <xdr:cNvPr id="454" name="テキスト ボックス 453"/>
        <xdr:cNvSpPr txBox="1"/>
      </xdr:nvSpPr>
      <xdr:spPr>
        <a:xfrm>
          <a:off x="12623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長崎県小値賀町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18144</xdr:rowOff>
    </xdr:from>
    <xdr:to>
      <xdr:col>4</xdr:col>
      <xdr:colOff>1117600</xdr:colOff>
      <xdr:row>17</xdr:row>
      <xdr:rowOff>49256</xdr:rowOff>
    </xdr:to>
    <xdr:cxnSp macro="">
      <xdr:nvCxnSpPr>
        <xdr:cNvPr id="47" name="直線コネクタ 46"/>
        <xdr:cNvCxnSpPr/>
      </xdr:nvCxnSpPr>
      <xdr:spPr bwMode="auto">
        <a:xfrm flipV="1">
          <a:off x="5003800" y="2980419"/>
          <a:ext cx="647700" cy="31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49256</xdr:rowOff>
    </xdr:from>
    <xdr:to>
      <xdr:col>4</xdr:col>
      <xdr:colOff>469900</xdr:colOff>
      <xdr:row>17</xdr:row>
      <xdr:rowOff>115733</xdr:rowOff>
    </xdr:to>
    <xdr:cxnSp macro="">
      <xdr:nvCxnSpPr>
        <xdr:cNvPr id="50" name="直線コネクタ 49"/>
        <xdr:cNvCxnSpPr/>
      </xdr:nvCxnSpPr>
      <xdr:spPr bwMode="auto">
        <a:xfrm flipV="1">
          <a:off x="4305300" y="3011531"/>
          <a:ext cx="698500" cy="66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105963</xdr:rowOff>
    </xdr:from>
    <xdr:to>
      <xdr:col>3</xdr:col>
      <xdr:colOff>904875</xdr:colOff>
      <xdr:row>17</xdr:row>
      <xdr:rowOff>115733</xdr:rowOff>
    </xdr:to>
    <xdr:cxnSp macro="">
      <xdr:nvCxnSpPr>
        <xdr:cNvPr id="53" name="直線コネクタ 52"/>
        <xdr:cNvCxnSpPr/>
      </xdr:nvCxnSpPr>
      <xdr:spPr bwMode="auto">
        <a:xfrm>
          <a:off x="3606800" y="3068238"/>
          <a:ext cx="698500" cy="9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105963</xdr:rowOff>
    </xdr:from>
    <xdr:to>
      <xdr:col>3</xdr:col>
      <xdr:colOff>206375</xdr:colOff>
      <xdr:row>17</xdr:row>
      <xdr:rowOff>131127</xdr:rowOff>
    </xdr:to>
    <xdr:cxnSp macro="">
      <xdr:nvCxnSpPr>
        <xdr:cNvPr id="56" name="直線コネクタ 55"/>
        <xdr:cNvCxnSpPr/>
      </xdr:nvCxnSpPr>
      <xdr:spPr bwMode="auto">
        <a:xfrm flipV="1">
          <a:off x="2908300" y="3068238"/>
          <a:ext cx="698500" cy="25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138794</xdr:rowOff>
    </xdr:from>
    <xdr:to>
      <xdr:col>5</xdr:col>
      <xdr:colOff>34925</xdr:colOff>
      <xdr:row>17</xdr:row>
      <xdr:rowOff>68944</xdr:rowOff>
    </xdr:to>
    <xdr:sp macro="" textlink="">
      <xdr:nvSpPr>
        <xdr:cNvPr id="66" name="円/楕円 65"/>
        <xdr:cNvSpPr/>
      </xdr:nvSpPr>
      <xdr:spPr bwMode="auto">
        <a:xfrm>
          <a:off x="5600700" y="2929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110871</xdr:rowOff>
    </xdr:from>
    <xdr:ext cx="762000" cy="259045"/>
    <xdr:sp macro="" textlink="">
      <xdr:nvSpPr>
        <xdr:cNvPr id="67" name="人口1人当たり決算額の推移該当値テキスト130"/>
        <xdr:cNvSpPr txBox="1"/>
      </xdr:nvSpPr>
      <xdr:spPr>
        <a:xfrm>
          <a:off x="5740400" y="2901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218,452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169906</xdr:rowOff>
    </xdr:from>
    <xdr:to>
      <xdr:col>4</xdr:col>
      <xdr:colOff>520700</xdr:colOff>
      <xdr:row>17</xdr:row>
      <xdr:rowOff>100056</xdr:rowOff>
    </xdr:to>
    <xdr:sp macro="" textlink="">
      <xdr:nvSpPr>
        <xdr:cNvPr id="68" name="円/楕円 67"/>
        <xdr:cNvSpPr/>
      </xdr:nvSpPr>
      <xdr:spPr bwMode="auto">
        <a:xfrm>
          <a:off x="4953000" y="2960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84833</xdr:rowOff>
    </xdr:from>
    <xdr:ext cx="736600" cy="259045"/>
    <xdr:sp macro="" textlink="">
      <xdr:nvSpPr>
        <xdr:cNvPr id="69" name="テキスト ボックス 68"/>
        <xdr:cNvSpPr txBox="1"/>
      </xdr:nvSpPr>
      <xdr:spPr>
        <a:xfrm>
          <a:off x="4622800" y="3047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204,842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64933</xdr:rowOff>
    </xdr:from>
    <xdr:to>
      <xdr:col>3</xdr:col>
      <xdr:colOff>955675</xdr:colOff>
      <xdr:row>17</xdr:row>
      <xdr:rowOff>166533</xdr:rowOff>
    </xdr:to>
    <xdr:sp macro="" textlink="">
      <xdr:nvSpPr>
        <xdr:cNvPr id="70" name="円/楕円 69"/>
        <xdr:cNvSpPr/>
      </xdr:nvSpPr>
      <xdr:spPr bwMode="auto">
        <a:xfrm>
          <a:off x="4254500" y="3027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151310</xdr:rowOff>
    </xdr:from>
    <xdr:ext cx="762000" cy="259045"/>
    <xdr:sp macro="" textlink="">
      <xdr:nvSpPr>
        <xdr:cNvPr id="71" name="テキスト ボックス 70"/>
        <xdr:cNvSpPr txBox="1"/>
      </xdr:nvSpPr>
      <xdr:spPr>
        <a:xfrm>
          <a:off x="3924300" y="311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175,762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55163</xdr:rowOff>
    </xdr:from>
    <xdr:to>
      <xdr:col>3</xdr:col>
      <xdr:colOff>257175</xdr:colOff>
      <xdr:row>17</xdr:row>
      <xdr:rowOff>156763</xdr:rowOff>
    </xdr:to>
    <xdr:sp macro="" textlink="">
      <xdr:nvSpPr>
        <xdr:cNvPr id="72" name="円/楕円 71"/>
        <xdr:cNvSpPr/>
      </xdr:nvSpPr>
      <xdr:spPr bwMode="auto">
        <a:xfrm>
          <a:off x="3556000" y="3017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141540</xdr:rowOff>
    </xdr:from>
    <xdr:ext cx="762000" cy="259045"/>
    <xdr:sp macro="" textlink="">
      <xdr:nvSpPr>
        <xdr:cNvPr id="73" name="テキスト ボックス 72"/>
        <xdr:cNvSpPr txBox="1"/>
      </xdr:nvSpPr>
      <xdr:spPr>
        <a:xfrm>
          <a:off x="3225800" y="310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180,036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80327</xdr:rowOff>
    </xdr:from>
    <xdr:to>
      <xdr:col>2</xdr:col>
      <xdr:colOff>692150</xdr:colOff>
      <xdr:row>18</xdr:row>
      <xdr:rowOff>10477</xdr:rowOff>
    </xdr:to>
    <xdr:sp macro="" textlink="">
      <xdr:nvSpPr>
        <xdr:cNvPr id="74" name="円/楕円 73"/>
        <xdr:cNvSpPr/>
      </xdr:nvSpPr>
      <xdr:spPr bwMode="auto">
        <a:xfrm>
          <a:off x="2857500" y="3042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166704</xdr:rowOff>
    </xdr:from>
    <xdr:ext cx="762000" cy="259045"/>
    <xdr:sp macro="" textlink="">
      <xdr:nvSpPr>
        <xdr:cNvPr id="75" name="テキスト ボックス 74"/>
        <xdr:cNvSpPr txBox="1"/>
      </xdr:nvSpPr>
      <xdr:spPr>
        <a:xfrm>
          <a:off x="2527300" y="312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169,028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152816</xdr:rowOff>
    </xdr:from>
    <xdr:to>
      <xdr:col>4</xdr:col>
      <xdr:colOff>1117600</xdr:colOff>
      <xdr:row>35</xdr:row>
      <xdr:rowOff>236987</xdr:rowOff>
    </xdr:to>
    <xdr:cxnSp macro="">
      <xdr:nvCxnSpPr>
        <xdr:cNvPr id="108" name="直線コネクタ 107"/>
        <xdr:cNvCxnSpPr/>
      </xdr:nvCxnSpPr>
      <xdr:spPr bwMode="auto">
        <a:xfrm>
          <a:off x="5003800" y="6763166"/>
          <a:ext cx="647700" cy="84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144092</xdr:rowOff>
    </xdr:from>
    <xdr:to>
      <xdr:col>4</xdr:col>
      <xdr:colOff>469900</xdr:colOff>
      <xdr:row>35</xdr:row>
      <xdr:rowOff>152816</xdr:rowOff>
    </xdr:to>
    <xdr:cxnSp macro="">
      <xdr:nvCxnSpPr>
        <xdr:cNvPr id="111" name="直線コネクタ 110"/>
        <xdr:cNvCxnSpPr/>
      </xdr:nvCxnSpPr>
      <xdr:spPr bwMode="auto">
        <a:xfrm>
          <a:off x="4305300" y="6754442"/>
          <a:ext cx="698500" cy="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36703</xdr:rowOff>
    </xdr:from>
    <xdr:to>
      <xdr:col>3</xdr:col>
      <xdr:colOff>904875</xdr:colOff>
      <xdr:row>35</xdr:row>
      <xdr:rowOff>144092</xdr:rowOff>
    </xdr:to>
    <xdr:cxnSp macro="">
      <xdr:nvCxnSpPr>
        <xdr:cNvPr id="114" name="直線コネクタ 113"/>
        <xdr:cNvCxnSpPr/>
      </xdr:nvCxnSpPr>
      <xdr:spPr bwMode="auto">
        <a:xfrm>
          <a:off x="3606800" y="6647053"/>
          <a:ext cx="698500" cy="107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36703</xdr:rowOff>
    </xdr:from>
    <xdr:to>
      <xdr:col>3</xdr:col>
      <xdr:colOff>206375</xdr:colOff>
      <xdr:row>35</xdr:row>
      <xdr:rowOff>166487</xdr:rowOff>
    </xdr:to>
    <xdr:cxnSp macro="">
      <xdr:nvCxnSpPr>
        <xdr:cNvPr id="117" name="直線コネクタ 116"/>
        <xdr:cNvCxnSpPr/>
      </xdr:nvCxnSpPr>
      <xdr:spPr bwMode="auto">
        <a:xfrm flipV="1">
          <a:off x="2908300" y="6647053"/>
          <a:ext cx="698500" cy="129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186187</xdr:rowOff>
    </xdr:from>
    <xdr:to>
      <xdr:col>5</xdr:col>
      <xdr:colOff>34925</xdr:colOff>
      <xdr:row>35</xdr:row>
      <xdr:rowOff>287787</xdr:rowOff>
    </xdr:to>
    <xdr:sp macro="" textlink="">
      <xdr:nvSpPr>
        <xdr:cNvPr id="127" name="円/楕円 126"/>
        <xdr:cNvSpPr/>
      </xdr:nvSpPr>
      <xdr:spPr bwMode="auto">
        <a:xfrm>
          <a:off x="5600700" y="679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158264</xdr:rowOff>
    </xdr:from>
    <xdr:ext cx="762000" cy="259045"/>
    <xdr:sp macro="" textlink="">
      <xdr:nvSpPr>
        <xdr:cNvPr id="128" name="人口1人当たり決算額の推移該当値テキスト445"/>
        <xdr:cNvSpPr txBox="1"/>
      </xdr:nvSpPr>
      <xdr:spPr>
        <a:xfrm>
          <a:off x="5740400" y="676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43,066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102016</xdr:rowOff>
    </xdr:from>
    <xdr:to>
      <xdr:col>4</xdr:col>
      <xdr:colOff>520700</xdr:colOff>
      <xdr:row>35</xdr:row>
      <xdr:rowOff>203616</xdr:rowOff>
    </xdr:to>
    <xdr:sp macro="" textlink="">
      <xdr:nvSpPr>
        <xdr:cNvPr id="129" name="円/楕円 128"/>
        <xdr:cNvSpPr/>
      </xdr:nvSpPr>
      <xdr:spPr bwMode="auto">
        <a:xfrm>
          <a:off x="4953000" y="6712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213793</xdr:rowOff>
    </xdr:from>
    <xdr:ext cx="736600" cy="259045"/>
    <xdr:sp macro="" textlink="">
      <xdr:nvSpPr>
        <xdr:cNvPr id="130" name="テキスト ボックス 129"/>
        <xdr:cNvSpPr txBox="1"/>
      </xdr:nvSpPr>
      <xdr:spPr>
        <a:xfrm>
          <a:off x="4622800" y="648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93292</xdr:rowOff>
    </xdr:from>
    <xdr:to>
      <xdr:col>3</xdr:col>
      <xdr:colOff>955675</xdr:colOff>
      <xdr:row>35</xdr:row>
      <xdr:rowOff>194892</xdr:rowOff>
    </xdr:to>
    <xdr:sp macro="" textlink="">
      <xdr:nvSpPr>
        <xdr:cNvPr id="131" name="円/楕円 130"/>
        <xdr:cNvSpPr/>
      </xdr:nvSpPr>
      <xdr:spPr bwMode="auto">
        <a:xfrm>
          <a:off x="4254500" y="6703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205069</xdr:rowOff>
    </xdr:from>
    <xdr:ext cx="762000" cy="259045"/>
    <xdr:sp macro="" textlink="">
      <xdr:nvSpPr>
        <xdr:cNvPr id="132" name="テキスト ボックス 131"/>
        <xdr:cNvSpPr txBox="1"/>
      </xdr:nvSpPr>
      <xdr:spPr>
        <a:xfrm>
          <a:off x="3924300" y="64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55,257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328803</xdr:rowOff>
    </xdr:from>
    <xdr:to>
      <xdr:col>3</xdr:col>
      <xdr:colOff>257175</xdr:colOff>
      <xdr:row>35</xdr:row>
      <xdr:rowOff>87503</xdr:rowOff>
    </xdr:to>
    <xdr:sp macro="" textlink="">
      <xdr:nvSpPr>
        <xdr:cNvPr id="133" name="円/楕円 132"/>
        <xdr:cNvSpPr/>
      </xdr:nvSpPr>
      <xdr:spPr bwMode="auto">
        <a:xfrm>
          <a:off x="3556000" y="6596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97680</xdr:rowOff>
    </xdr:from>
    <xdr:ext cx="762000" cy="259045"/>
    <xdr:sp macro="" textlink="">
      <xdr:nvSpPr>
        <xdr:cNvPr id="134" name="テキスト ボックス 133"/>
        <xdr:cNvSpPr txBox="1"/>
      </xdr:nvSpPr>
      <xdr:spPr>
        <a:xfrm>
          <a:off x="3225800" y="636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69,350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115687</xdr:rowOff>
    </xdr:from>
    <xdr:to>
      <xdr:col>2</xdr:col>
      <xdr:colOff>692150</xdr:colOff>
      <xdr:row>35</xdr:row>
      <xdr:rowOff>217287</xdr:rowOff>
    </xdr:to>
    <xdr:sp macro="" textlink="">
      <xdr:nvSpPr>
        <xdr:cNvPr id="135" name="円/楕円 134"/>
        <xdr:cNvSpPr/>
      </xdr:nvSpPr>
      <xdr:spPr bwMode="auto">
        <a:xfrm>
          <a:off x="2857500" y="6726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202064</xdr:rowOff>
    </xdr:from>
    <xdr:ext cx="762000" cy="259045"/>
    <xdr:sp macro="" textlink="">
      <xdr:nvSpPr>
        <xdr:cNvPr id="136" name="テキスト ボックス 135"/>
        <xdr:cNvSpPr txBox="1"/>
      </xdr:nvSpPr>
      <xdr:spPr>
        <a:xfrm>
          <a:off x="2527300" y="681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実質単年度収支は、わずかではあるが赤字となった。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財政調整基金残高や実質収支額もほぼ横ばいで推移している。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継続して経費削減に取り組み、健全な財政運営に努めていく。</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全会計において、黒字経営で推移している。している。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今後、平成３０年度に予定している診療所建替工事や、下水道会計においては、施設の老朽化による機器等の改善時期が到来するので、計画的に維持補修事業に努め、経営の安定化に取り組む。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過去において実施した大型事業（総合運動公園整備事業、下水道事業等）の起債償還が着実に償還され、元利償還金（公営企業債含む）、債務負担行為の額もあわせて算入公債費等も減少している。結果、実質公債費等比率の分子は減少傾向で推移してき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平成２３年度以降、公営企業債の元利償還金に対する繰入金が大幅に増額となっているのは、下水道会計への繰出金が資本費平準化債を借入れず、大幅に増額となったことによるものである。</a:t>
          </a:r>
          <a:endParaRPr kumimoji="1" lang="en-US" altLang="ja-JP" sz="1200">
            <a:solidFill>
              <a:sysClr val="windowText" lastClr="000000"/>
            </a:solidFill>
            <a:latin typeface="ＭＳ ゴシック" pitchFamily="49" charset="-128"/>
            <a:ea typeface="ＭＳ ゴシック" pitchFamily="49" charset="-128"/>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過去に実施した大型事業（総合運動公園整備事業、下水道事業等）の起債償還が着実に償還され、元利償還金（公営企業債含む）、債務負担行為の額もあわせて算入公債費等も減少している。結果、実質公債費等比率の分子は減少傾向で推移してき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また、将来予測される施設の更新・大規模改修（診療所建設、総合運動公園整備事業等）のための基金積立による、充当可能基金が徐々に増加している。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２６</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一般会計等に係る地方債の現在高が増額しているのは、小値賀小中学校給食共同調理場建設工事並びに尼忠東店修復活用事業等に係る地方債借入額が巨額（１１９百万円）であってためである。</a:t>
          </a:r>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3179839</v>
      </c>
      <c r="BO4" s="349"/>
      <c r="BP4" s="349"/>
      <c r="BQ4" s="349"/>
      <c r="BR4" s="349"/>
      <c r="BS4" s="349"/>
      <c r="BT4" s="349"/>
      <c r="BU4" s="350"/>
      <c r="BV4" s="348">
        <v>2847948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v>
      </c>
      <c r="CU4" s="355"/>
      <c r="CV4" s="355"/>
      <c r="CW4" s="355"/>
      <c r="CX4" s="355"/>
      <c r="CY4" s="355"/>
      <c r="CZ4" s="355"/>
      <c r="DA4" s="356"/>
      <c r="DB4" s="354">
        <v>3.1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3119979</v>
      </c>
      <c r="BO5" s="386"/>
      <c r="BP5" s="386"/>
      <c r="BQ5" s="386"/>
      <c r="BR5" s="386"/>
      <c r="BS5" s="386"/>
      <c r="BT5" s="386"/>
      <c r="BU5" s="387"/>
      <c r="BV5" s="385">
        <v>2788236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79.099999999999994</v>
      </c>
      <c r="CU5" s="383"/>
      <c r="CV5" s="383"/>
      <c r="CW5" s="383"/>
      <c r="CX5" s="383"/>
      <c r="CY5" s="383"/>
      <c r="CZ5" s="383"/>
      <c r="DA5" s="384"/>
      <c r="DB5" s="382">
        <v>77.7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59860</v>
      </c>
      <c r="BO6" s="386"/>
      <c r="BP6" s="386"/>
      <c r="BQ6" s="386"/>
      <c r="BR6" s="386"/>
      <c r="BS6" s="386"/>
      <c r="BT6" s="386"/>
      <c r="BU6" s="387"/>
      <c r="BV6" s="385">
        <v>59712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83.1</v>
      </c>
      <c r="CU6" s="423"/>
      <c r="CV6" s="423"/>
      <c r="CW6" s="423"/>
      <c r="CX6" s="423"/>
      <c r="CY6" s="423"/>
      <c r="CZ6" s="423"/>
      <c r="DA6" s="424"/>
      <c r="DB6" s="422">
        <v>81.599999999999994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6357</v>
      </c>
      <c r="BO7" s="386"/>
      <c r="BP7" s="386"/>
      <c r="BQ7" s="386"/>
      <c r="BR7" s="386"/>
      <c r="BS7" s="386"/>
      <c r="BT7" s="386"/>
      <c r="BU7" s="387"/>
      <c r="BV7" s="385">
        <v>3615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1794823</v>
      </c>
      <c r="CU7" s="386"/>
      <c r="CV7" s="386"/>
      <c r="CW7" s="386"/>
      <c r="CX7" s="386"/>
      <c r="CY7" s="386"/>
      <c r="CZ7" s="386"/>
      <c r="DA7" s="387"/>
      <c r="DB7" s="385">
        <v>1817256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53503</v>
      </c>
      <c r="BO8" s="386"/>
      <c r="BP8" s="386"/>
      <c r="BQ8" s="386"/>
      <c r="BR8" s="386"/>
      <c r="BS8" s="386"/>
      <c r="BT8" s="386"/>
      <c r="BU8" s="387"/>
      <c r="BV8" s="385">
        <v>56097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v>
      </c>
      <c r="CU8" s="426"/>
      <c r="CV8" s="426"/>
      <c r="CW8" s="426"/>
      <c r="CX8" s="426"/>
      <c r="CY8" s="426"/>
      <c r="CZ8" s="426"/>
      <c r="DA8" s="427"/>
      <c r="DB8" s="425">
        <v>0.1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2849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-2594</v>
      </c>
      <c r="BO9" s="386"/>
      <c r="BP9" s="386"/>
      <c r="BQ9" s="386"/>
      <c r="BR9" s="386"/>
      <c r="BS9" s="386"/>
      <c r="BT9" s="386"/>
      <c r="BU9" s="387"/>
      <c r="BV9" s="385">
        <v>15528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13.8</v>
      </c>
      <c r="CU9" s="383"/>
      <c r="CV9" s="383"/>
      <c r="CW9" s="383"/>
      <c r="CX9" s="383"/>
      <c r="CY9" s="383"/>
      <c r="CZ9" s="383"/>
      <c r="DA9" s="384"/>
      <c r="DB9" s="382">
        <v>15.9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3268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268</v>
      </c>
      <c r="BO10" s="386"/>
      <c r="BP10" s="386"/>
      <c r="BQ10" s="386"/>
      <c r="BR10" s="386"/>
      <c r="BS10" s="386"/>
      <c r="BT10" s="386"/>
      <c r="BU10" s="387"/>
      <c r="BV10" s="385">
        <v>260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2677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2670</v>
      </c>
      <c r="S13" s="467"/>
      <c r="T13" s="467"/>
      <c r="U13" s="467"/>
      <c r="V13" s="468"/>
      <c r="W13" s="401" t="s">
        <v>123</v>
      </c>
      <c r="X13" s="402"/>
      <c r="Y13" s="402"/>
      <c r="Z13" s="402"/>
      <c r="AA13" s="402"/>
      <c r="AB13" s="392"/>
      <c r="AC13" s="436">
        <v>455</v>
      </c>
      <c r="AD13" s="437"/>
      <c r="AE13" s="437"/>
      <c r="AF13" s="437"/>
      <c r="AG13" s="476"/>
      <c r="AH13" s="436">
        <v>628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-2326</v>
      </c>
      <c r="BO13" s="386"/>
      <c r="BP13" s="386"/>
      <c r="BQ13" s="386"/>
      <c r="BR13" s="386"/>
      <c r="BS13" s="386"/>
      <c r="BT13" s="386"/>
      <c r="BU13" s="387"/>
      <c r="BV13" s="385">
        <v>15788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9.6</v>
      </c>
      <c r="CU13" s="383"/>
      <c r="CV13" s="383"/>
      <c r="CW13" s="383"/>
      <c r="CX13" s="383"/>
      <c r="CY13" s="383"/>
      <c r="CZ13" s="383"/>
      <c r="DA13" s="384"/>
      <c r="DB13" s="382">
        <v>11.2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2739</v>
      </c>
      <c r="S14" s="467"/>
      <c r="T14" s="467"/>
      <c r="U14" s="467"/>
      <c r="V14" s="468"/>
      <c r="W14" s="375"/>
      <c r="X14" s="376"/>
      <c r="Y14" s="376"/>
      <c r="Z14" s="376"/>
      <c r="AA14" s="376"/>
      <c r="AB14" s="365"/>
      <c r="AC14" s="469">
        <v>35.5</v>
      </c>
      <c r="AD14" s="470"/>
      <c r="AE14" s="470"/>
      <c r="AF14" s="470"/>
      <c r="AG14" s="471"/>
      <c r="AH14" s="469">
        <v>40.299999999999997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2732</v>
      </c>
      <c r="S15" s="467"/>
      <c r="T15" s="467"/>
      <c r="U15" s="467"/>
      <c r="V15" s="468"/>
      <c r="W15" s="401" t="s">
        <v>130</v>
      </c>
      <c r="X15" s="402"/>
      <c r="Y15" s="402"/>
      <c r="Z15" s="402"/>
      <c r="AA15" s="402"/>
      <c r="AB15" s="392"/>
      <c r="AC15" s="436">
        <v>121</v>
      </c>
      <c r="AD15" s="437"/>
      <c r="AE15" s="437"/>
      <c r="AF15" s="437"/>
      <c r="AG15" s="476"/>
      <c r="AH15" s="436">
        <v>132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164245</v>
      </c>
      <c r="BO15" s="349"/>
      <c r="BP15" s="349"/>
      <c r="BQ15" s="349"/>
      <c r="BR15" s="349"/>
      <c r="BS15" s="349"/>
      <c r="BT15" s="349"/>
      <c r="BU15" s="350"/>
      <c r="BV15" s="348">
        <v>161202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9.4</v>
      </c>
      <c r="AD16" s="470"/>
      <c r="AE16" s="470"/>
      <c r="AF16" s="470"/>
      <c r="AG16" s="471"/>
      <c r="AH16" s="469">
        <v>8.5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1673717</v>
      </c>
      <c r="BO16" s="386"/>
      <c r="BP16" s="386"/>
      <c r="BQ16" s="386"/>
      <c r="BR16" s="386"/>
      <c r="BS16" s="386"/>
      <c r="BT16" s="386"/>
      <c r="BU16" s="387"/>
      <c r="BV16" s="385">
        <v>1687286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707</v>
      </c>
      <c r="AD17" s="437"/>
      <c r="AE17" s="437"/>
      <c r="AF17" s="437"/>
      <c r="AG17" s="476"/>
      <c r="AH17" s="436">
        <v>796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204615</v>
      </c>
      <c r="BO17" s="386"/>
      <c r="BP17" s="386"/>
      <c r="BQ17" s="386"/>
      <c r="BR17" s="386"/>
      <c r="BS17" s="386"/>
      <c r="BT17" s="386"/>
      <c r="BU17" s="387"/>
      <c r="BV17" s="385">
        <v>203550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25.53</v>
      </c>
      <c r="M18" s="498"/>
      <c r="N18" s="498"/>
      <c r="O18" s="498"/>
      <c r="P18" s="498"/>
      <c r="Q18" s="498"/>
      <c r="R18" s="499"/>
      <c r="S18" s="499"/>
      <c r="T18" s="499"/>
      <c r="U18" s="499"/>
      <c r="V18" s="500"/>
      <c r="W18" s="403"/>
      <c r="X18" s="404"/>
      <c r="Y18" s="404"/>
      <c r="Z18" s="404"/>
      <c r="AA18" s="404"/>
      <c r="AB18" s="395"/>
      <c r="AC18" s="501">
        <v>55.1</v>
      </c>
      <c r="AD18" s="502"/>
      <c r="AE18" s="502"/>
      <c r="AF18" s="502"/>
      <c r="AG18" s="503"/>
      <c r="AH18" s="501">
        <v>51.1</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1419836</v>
      </c>
      <c r="BO18" s="386"/>
      <c r="BP18" s="386"/>
      <c r="BQ18" s="386"/>
      <c r="BR18" s="386"/>
      <c r="BS18" s="386"/>
      <c r="BT18" s="386"/>
      <c r="BU18" s="387"/>
      <c r="BV18" s="385">
        <v>1408775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112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2172663</v>
      </c>
      <c r="BO19" s="386"/>
      <c r="BP19" s="386"/>
      <c r="BQ19" s="386"/>
      <c r="BR19" s="386"/>
      <c r="BS19" s="386"/>
      <c r="BT19" s="386"/>
      <c r="BU19" s="387"/>
      <c r="BV19" s="385">
        <v>2084821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1287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3220904</v>
      </c>
      <c r="BO23" s="386"/>
      <c r="BP23" s="386"/>
      <c r="BQ23" s="386"/>
      <c r="BR23" s="386"/>
      <c r="BS23" s="386"/>
      <c r="BT23" s="386"/>
      <c r="BU23" s="387"/>
      <c r="BV23" s="385">
        <v>3157235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5980</v>
      </c>
      <c r="R24" s="437"/>
      <c r="S24" s="437"/>
      <c r="T24" s="437"/>
      <c r="U24" s="437"/>
      <c r="V24" s="476"/>
      <c r="W24" s="531"/>
      <c r="X24" s="519"/>
      <c r="Y24" s="520"/>
      <c r="Z24" s="435" t="s">
        <v>153</v>
      </c>
      <c r="AA24" s="415"/>
      <c r="AB24" s="415"/>
      <c r="AC24" s="415"/>
      <c r="AD24" s="415"/>
      <c r="AE24" s="415"/>
      <c r="AF24" s="415"/>
      <c r="AG24" s="416"/>
      <c r="AH24" s="436">
        <v>52</v>
      </c>
      <c r="AI24" s="437"/>
      <c r="AJ24" s="437"/>
      <c r="AK24" s="437"/>
      <c r="AL24" s="476"/>
      <c r="AM24" s="436">
        <v>148616</v>
      </c>
      <c r="AN24" s="437"/>
      <c r="AO24" s="437"/>
      <c r="AP24" s="437"/>
      <c r="AQ24" s="437"/>
      <c r="AR24" s="476"/>
      <c r="AS24" s="436">
        <v>2858</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3063867</v>
      </c>
      <c r="BO24" s="386"/>
      <c r="BP24" s="386"/>
      <c r="BQ24" s="386"/>
      <c r="BR24" s="386"/>
      <c r="BS24" s="386"/>
      <c r="BT24" s="386"/>
      <c r="BU24" s="387"/>
      <c r="BV24" s="385">
        <v>2992328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4950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29809</v>
      </c>
      <c r="BO25" s="349"/>
      <c r="BP25" s="349"/>
      <c r="BQ25" s="349"/>
      <c r="BR25" s="349"/>
      <c r="BS25" s="349"/>
      <c r="BT25" s="349"/>
      <c r="BU25" s="350"/>
      <c r="BV25" s="348">
        <v>56426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4760</v>
      </c>
      <c r="R26" s="437"/>
      <c r="S26" s="437"/>
      <c r="T26" s="437"/>
      <c r="U26" s="437"/>
      <c r="V26" s="476"/>
      <c r="W26" s="531"/>
      <c r="X26" s="519"/>
      <c r="Y26" s="520"/>
      <c r="Z26" s="435" t="s">
        <v>159</v>
      </c>
      <c r="AA26" s="541"/>
      <c r="AB26" s="541"/>
      <c r="AC26" s="541"/>
      <c r="AD26" s="541"/>
      <c r="AE26" s="541"/>
      <c r="AF26" s="541"/>
      <c r="AG26" s="542"/>
      <c r="AH26" s="436">
        <v>4</v>
      </c>
      <c r="AI26" s="437"/>
      <c r="AJ26" s="437"/>
      <c r="AK26" s="437"/>
      <c r="AL26" s="476"/>
      <c r="AM26" s="436">
        <v>10048</v>
      </c>
      <c r="AN26" s="437"/>
      <c r="AO26" s="437"/>
      <c r="AP26" s="437"/>
      <c r="AQ26" s="437"/>
      <c r="AR26" s="476"/>
      <c r="AS26" s="436">
        <v>2512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2550</v>
      </c>
      <c r="R27" s="437"/>
      <c r="S27" s="437"/>
      <c r="T27" s="437"/>
      <c r="U27" s="437"/>
      <c r="V27" s="476"/>
      <c r="W27" s="531"/>
      <c r="X27" s="519"/>
      <c r="Y27" s="520"/>
      <c r="Z27" s="435" t="s">
        <v>162</v>
      </c>
      <c r="AA27" s="415"/>
      <c r="AB27" s="415"/>
      <c r="AC27" s="415"/>
      <c r="AD27" s="415"/>
      <c r="AE27" s="415"/>
      <c r="AF27" s="415"/>
      <c r="AG27" s="416"/>
      <c r="AH27" s="436">
        <v>5</v>
      </c>
      <c r="AI27" s="437"/>
      <c r="AJ27" s="437"/>
      <c r="AK27" s="437"/>
      <c r="AL27" s="476"/>
      <c r="AM27" s="436">
        <v>14775</v>
      </c>
      <c r="AN27" s="437"/>
      <c r="AO27" s="437"/>
      <c r="AP27" s="437"/>
      <c r="AQ27" s="437"/>
      <c r="AR27" s="476"/>
      <c r="AS27" s="436">
        <v>2955</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102577</v>
      </c>
      <c r="BO27" s="555"/>
      <c r="BP27" s="555"/>
      <c r="BQ27" s="555"/>
      <c r="BR27" s="555"/>
      <c r="BS27" s="555"/>
      <c r="BT27" s="555"/>
      <c r="BU27" s="556"/>
      <c r="BV27" s="554">
        <v>102475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1980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187127</v>
      </c>
      <c r="BO28" s="349"/>
      <c r="BP28" s="349"/>
      <c r="BQ28" s="349"/>
      <c r="BR28" s="349"/>
      <c r="BS28" s="349"/>
      <c r="BT28" s="349"/>
      <c r="BU28" s="350"/>
      <c r="BV28" s="348">
        <v>186859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6</v>
      </c>
      <c r="M29" s="437"/>
      <c r="N29" s="437"/>
      <c r="O29" s="437"/>
      <c r="P29" s="476"/>
      <c r="Q29" s="436">
        <v>1800</v>
      </c>
      <c r="R29" s="437"/>
      <c r="S29" s="437"/>
      <c r="T29" s="437"/>
      <c r="U29" s="437"/>
      <c r="V29" s="476"/>
      <c r="W29" s="532"/>
      <c r="X29" s="533"/>
      <c r="Y29" s="534"/>
      <c r="Z29" s="435" t="s">
        <v>169</v>
      </c>
      <c r="AA29" s="415"/>
      <c r="AB29" s="415"/>
      <c r="AC29" s="415"/>
      <c r="AD29" s="415"/>
      <c r="AE29" s="415"/>
      <c r="AF29" s="415"/>
      <c r="AG29" s="416"/>
      <c r="AH29" s="436">
        <v>57</v>
      </c>
      <c r="AI29" s="437"/>
      <c r="AJ29" s="437"/>
      <c r="AK29" s="437"/>
      <c r="AL29" s="476"/>
      <c r="AM29" s="436">
        <v>163391</v>
      </c>
      <c r="AN29" s="437"/>
      <c r="AO29" s="437"/>
      <c r="AP29" s="437"/>
      <c r="AQ29" s="437"/>
      <c r="AR29" s="476"/>
      <c r="AS29" s="436">
        <v>2867</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320555</v>
      </c>
      <c r="BO29" s="386"/>
      <c r="BP29" s="386"/>
      <c r="BQ29" s="386"/>
      <c r="BR29" s="386"/>
      <c r="BS29" s="386"/>
      <c r="BT29" s="386"/>
      <c r="BU29" s="387"/>
      <c r="BV29" s="385">
        <v>320101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1645914</v>
      </c>
      <c r="BO30" s="555"/>
      <c r="BP30" s="555"/>
      <c r="BQ30" s="555"/>
      <c r="BR30" s="555"/>
      <c r="BS30" s="555"/>
      <c r="BT30" s="555"/>
      <c r="BU30" s="556"/>
      <c r="BV30" s="554">
        <v>1461850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小値賀町簡易水道事業</v>
      </c>
      <c r="BH34" s="567"/>
      <c r="BI34" s="567"/>
      <c r="BJ34" s="567"/>
      <c r="BK34" s="567"/>
      <c r="BL34" s="567"/>
      <c r="BM34" s="567"/>
      <c r="BN34" s="567"/>
      <c r="BO34" s="567"/>
      <c r="BP34" s="567"/>
      <c r="BQ34" s="567"/>
      <c r="BR34" s="567"/>
      <c r="BS34" s="567"/>
      <c r="BT34" s="567"/>
      <c r="BU34" s="567"/>
      <c r="BV34" s="165"/>
      <c r="BW34" s="566" t="str">
        <f>IF(BY34="","",MAX(C34:D43,U34:V43,AM34:AN43,BE34:BF43)+1)</f>
        <v/>
      </c>
      <c r="BX34" s="566"/>
      <c r="BY34" s="567" t="str">
        <f>IF('各会計、関係団体の財政状況及び健全化判断比率'!B68="","",'各会計、関係団体の財政状況及び健全化判断比率'!B68)</f>
        <v/>
      </c>
      <c r="BZ34" s="567"/>
      <c r="CA34" s="567"/>
      <c r="CB34" s="567"/>
      <c r="CC34" s="567"/>
      <c r="CD34" s="567"/>
      <c r="CE34" s="567"/>
      <c r="CF34" s="567"/>
      <c r="CG34" s="567"/>
      <c r="CH34" s="567"/>
      <c r="CI34" s="567"/>
      <c r="CJ34" s="567"/>
      <c r="CK34" s="567"/>
      <c r="CL34" s="567"/>
      <c r="CM34" s="567"/>
      <c r="CN34" s="165"/>
      <c r="CO34" s="566">
        <f>IF(CQ34="","",MAX(C34:D43,U34:V43,AM34:AN43,BE34:BF43,BW34:BX43)+1)</f>
        <v>9</v>
      </c>
      <c r="CP34" s="566"/>
      <c r="CQ34" s="567" t="str">
        <f>IF('各会計、関係団体の財政状況及び健全化判断比率'!BS7="","",'各会計、関係団体の財政状況及び健全化判断比率'!BS7)</f>
        <v>小値賀交通　株式会社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国民健康保険診療所</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小値賀町渡船事業</v>
      </c>
      <c r="BH35" s="567"/>
      <c r="BI35" s="567"/>
      <c r="BJ35" s="567"/>
      <c r="BK35" s="567"/>
      <c r="BL35" s="567"/>
      <c r="BM35" s="567"/>
      <c r="BN35" s="567"/>
      <c r="BO35" s="567"/>
      <c r="BP35" s="567"/>
      <c r="BQ35" s="567"/>
      <c r="BR35" s="567"/>
      <c r="BS35" s="567"/>
      <c r="BT35" s="567"/>
      <c r="BU35" s="567"/>
      <c r="BV35" s="165"/>
      <c r="BW35" s="566" t="str">
        <f t="shared" ref="BW35:BW43" si="2">IF(BY35="","",BW34+1)</f>
        <v/>
      </c>
      <c r="BX35" s="566"/>
      <c r="BY35" s="567" t="str">
        <f>IF('各会計、関係団体の財政状況及び健全化判断比率'!B69="","",'各会計、関係団体の財政状況及び健全化判断比率'!B69)</f>
        <v/>
      </c>
      <c r="BZ35" s="567"/>
      <c r="CA35" s="567"/>
      <c r="CB35" s="567"/>
      <c r="CC35" s="567"/>
      <c r="CD35" s="567"/>
      <c r="CE35" s="567"/>
      <c r="CF35" s="567"/>
      <c r="CG35" s="567"/>
      <c r="CH35" s="567"/>
      <c r="CI35" s="567"/>
      <c r="CJ35" s="567"/>
      <c r="CK35" s="567"/>
      <c r="CL35" s="567"/>
      <c r="CM35" s="567"/>
      <c r="CN35" s="165"/>
      <c r="CO35" s="566">
        <f t="shared" ref="CO35:CO43" si="3">IF(CQ35="","",CO34+1)</f>
        <v>10</v>
      </c>
      <c r="CP35" s="566"/>
      <c r="CQ35" s="567" t="str">
        <f>IF('各会計、関係団体の財政状況及び健全化判断比率'!BS8="","",'各会計、関係団体の財政状況及び健全化判断比率'!BS8)</f>
        <v>一般財団婦人　小値賀町担い手公社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小値賀町介護保険事業</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小値賀町下水道事業</v>
      </c>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小値賀町後期高齢者医療事業</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151856</v>
      </c>
      <c r="S5" s="583"/>
      <c r="T5" s="583"/>
      <c r="U5" s="583"/>
      <c r="V5" s="583"/>
      <c r="W5" s="583"/>
      <c r="X5" s="583"/>
      <c r="Y5" s="584"/>
      <c r="Z5" s="585">
        <v>4.8</v>
      </c>
      <c r="AA5" s="585"/>
      <c r="AB5" s="585"/>
      <c r="AC5" s="585"/>
      <c r="AD5" s="586">
        <v>151856</v>
      </c>
      <c r="AE5" s="586"/>
      <c r="AF5" s="586"/>
      <c r="AG5" s="586"/>
      <c r="AH5" s="586"/>
      <c r="AI5" s="586"/>
      <c r="AJ5" s="586"/>
      <c r="AK5" s="586"/>
      <c r="AL5" s="587">
        <v>8.9</v>
      </c>
      <c r="AM5" s="588"/>
      <c r="AN5" s="588"/>
      <c r="AO5" s="589"/>
      <c r="AP5" s="579" t="s">
        <v>207</v>
      </c>
      <c r="AQ5" s="580"/>
      <c r="AR5" s="580"/>
      <c r="AS5" s="580"/>
      <c r="AT5" s="580"/>
      <c r="AU5" s="580"/>
      <c r="AV5" s="580"/>
      <c r="AW5" s="580"/>
      <c r="AX5" s="580"/>
      <c r="AY5" s="580"/>
      <c r="AZ5" s="580"/>
      <c r="BA5" s="580"/>
      <c r="BB5" s="580"/>
      <c r="BC5" s="580"/>
      <c r="BD5" s="580"/>
      <c r="BE5" s="580"/>
      <c r="BF5" s="581"/>
      <c r="BG5" s="593">
        <v>151856</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21507</v>
      </c>
      <c r="S6" s="594"/>
      <c r="T6" s="594"/>
      <c r="U6" s="594"/>
      <c r="V6" s="594"/>
      <c r="W6" s="594"/>
      <c r="X6" s="594"/>
      <c r="Y6" s="595"/>
      <c r="Z6" s="596">
        <v>0.7</v>
      </c>
      <c r="AA6" s="596"/>
      <c r="AB6" s="596"/>
      <c r="AC6" s="596"/>
      <c r="AD6" s="597">
        <v>21507</v>
      </c>
      <c r="AE6" s="597"/>
      <c r="AF6" s="597"/>
      <c r="AG6" s="597"/>
      <c r="AH6" s="597"/>
      <c r="AI6" s="597"/>
      <c r="AJ6" s="597"/>
      <c r="AK6" s="597"/>
      <c r="AL6" s="598">
        <v>1.3</v>
      </c>
      <c r="AM6" s="599"/>
      <c r="AN6" s="599"/>
      <c r="AO6" s="600"/>
      <c r="AP6" s="590" t="s">
        <v>213</v>
      </c>
      <c r="AQ6" s="591"/>
      <c r="AR6" s="591"/>
      <c r="AS6" s="591"/>
      <c r="AT6" s="591"/>
      <c r="AU6" s="591"/>
      <c r="AV6" s="591"/>
      <c r="AW6" s="591"/>
      <c r="AX6" s="591"/>
      <c r="AY6" s="591"/>
      <c r="AZ6" s="591"/>
      <c r="BA6" s="591"/>
      <c r="BB6" s="591"/>
      <c r="BC6" s="591"/>
      <c r="BD6" s="591"/>
      <c r="BE6" s="591"/>
      <c r="BF6" s="592"/>
      <c r="BG6" s="593">
        <v>151856</v>
      </c>
      <c r="BH6" s="594"/>
      <c r="BI6" s="594"/>
      <c r="BJ6" s="594"/>
      <c r="BK6" s="594"/>
      <c r="BL6" s="594"/>
      <c r="BM6" s="594"/>
      <c r="BN6" s="595"/>
      <c r="BO6" s="596">
        <v>100</v>
      </c>
      <c r="BP6" s="596"/>
      <c r="BQ6" s="596"/>
      <c r="BR6" s="596"/>
      <c r="BS6" s="597" t="s">
        <v>214</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57755</v>
      </c>
      <c r="CS6" s="594"/>
      <c r="CT6" s="594"/>
      <c r="CU6" s="594"/>
      <c r="CV6" s="594"/>
      <c r="CW6" s="594"/>
      <c r="CX6" s="594"/>
      <c r="CY6" s="595"/>
      <c r="CZ6" s="596">
        <v>1.9</v>
      </c>
      <c r="DA6" s="596"/>
      <c r="DB6" s="596"/>
      <c r="DC6" s="596"/>
      <c r="DD6" s="602" t="s">
        <v>214</v>
      </c>
      <c r="DE6" s="594"/>
      <c r="DF6" s="594"/>
      <c r="DG6" s="594"/>
      <c r="DH6" s="594"/>
      <c r="DI6" s="594"/>
      <c r="DJ6" s="594"/>
      <c r="DK6" s="594"/>
      <c r="DL6" s="594"/>
      <c r="DM6" s="594"/>
      <c r="DN6" s="594"/>
      <c r="DO6" s="594"/>
      <c r="DP6" s="595"/>
      <c r="DQ6" s="602">
        <v>57755</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258</v>
      </c>
      <c r="S7" s="594"/>
      <c r="T7" s="594"/>
      <c r="U7" s="594"/>
      <c r="V7" s="594"/>
      <c r="W7" s="594"/>
      <c r="X7" s="594"/>
      <c r="Y7" s="595"/>
      <c r="Z7" s="596">
        <v>0</v>
      </c>
      <c r="AA7" s="596"/>
      <c r="AB7" s="596"/>
      <c r="AC7" s="596"/>
      <c r="AD7" s="597">
        <v>258</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60198</v>
      </c>
      <c r="BH7" s="594"/>
      <c r="BI7" s="594"/>
      <c r="BJ7" s="594"/>
      <c r="BK7" s="594"/>
      <c r="BL7" s="594"/>
      <c r="BM7" s="594"/>
      <c r="BN7" s="595"/>
      <c r="BO7" s="596">
        <v>39.6</v>
      </c>
      <c r="BP7" s="596"/>
      <c r="BQ7" s="596"/>
      <c r="BR7" s="596"/>
      <c r="BS7" s="597" t="s">
        <v>214</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489859</v>
      </c>
      <c r="CS7" s="594"/>
      <c r="CT7" s="594"/>
      <c r="CU7" s="594"/>
      <c r="CV7" s="594"/>
      <c r="CW7" s="594"/>
      <c r="CX7" s="594"/>
      <c r="CY7" s="595"/>
      <c r="CZ7" s="596">
        <v>15.7</v>
      </c>
      <c r="DA7" s="596"/>
      <c r="DB7" s="596"/>
      <c r="DC7" s="596"/>
      <c r="DD7" s="602">
        <v>42084</v>
      </c>
      <c r="DE7" s="594"/>
      <c r="DF7" s="594"/>
      <c r="DG7" s="594"/>
      <c r="DH7" s="594"/>
      <c r="DI7" s="594"/>
      <c r="DJ7" s="594"/>
      <c r="DK7" s="594"/>
      <c r="DL7" s="594"/>
      <c r="DM7" s="594"/>
      <c r="DN7" s="594"/>
      <c r="DO7" s="594"/>
      <c r="DP7" s="595"/>
      <c r="DQ7" s="602">
        <v>425690</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830</v>
      </c>
      <c r="S8" s="594"/>
      <c r="T8" s="594"/>
      <c r="U8" s="594"/>
      <c r="V8" s="594"/>
      <c r="W8" s="594"/>
      <c r="X8" s="594"/>
      <c r="Y8" s="595"/>
      <c r="Z8" s="596">
        <v>0</v>
      </c>
      <c r="AA8" s="596"/>
      <c r="AB8" s="596"/>
      <c r="AC8" s="596"/>
      <c r="AD8" s="597">
        <v>830</v>
      </c>
      <c r="AE8" s="597"/>
      <c r="AF8" s="597"/>
      <c r="AG8" s="597"/>
      <c r="AH8" s="597"/>
      <c r="AI8" s="597"/>
      <c r="AJ8" s="597"/>
      <c r="AK8" s="597"/>
      <c r="AL8" s="598">
        <v>0</v>
      </c>
      <c r="AM8" s="599"/>
      <c r="AN8" s="599"/>
      <c r="AO8" s="600"/>
      <c r="AP8" s="590" t="s">
        <v>220</v>
      </c>
      <c r="AQ8" s="591"/>
      <c r="AR8" s="591"/>
      <c r="AS8" s="591"/>
      <c r="AT8" s="591"/>
      <c r="AU8" s="591"/>
      <c r="AV8" s="591"/>
      <c r="AW8" s="591"/>
      <c r="AX8" s="591"/>
      <c r="AY8" s="591"/>
      <c r="AZ8" s="591"/>
      <c r="BA8" s="591"/>
      <c r="BB8" s="591"/>
      <c r="BC8" s="591"/>
      <c r="BD8" s="591"/>
      <c r="BE8" s="591"/>
      <c r="BF8" s="592"/>
      <c r="BG8" s="593">
        <v>3395</v>
      </c>
      <c r="BH8" s="594"/>
      <c r="BI8" s="594"/>
      <c r="BJ8" s="594"/>
      <c r="BK8" s="594"/>
      <c r="BL8" s="594"/>
      <c r="BM8" s="594"/>
      <c r="BN8" s="595"/>
      <c r="BO8" s="596">
        <v>2.2000000000000002</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506093</v>
      </c>
      <c r="CS8" s="594"/>
      <c r="CT8" s="594"/>
      <c r="CU8" s="594"/>
      <c r="CV8" s="594"/>
      <c r="CW8" s="594"/>
      <c r="CX8" s="594"/>
      <c r="CY8" s="595"/>
      <c r="CZ8" s="596">
        <v>16.2</v>
      </c>
      <c r="DA8" s="596"/>
      <c r="DB8" s="596"/>
      <c r="DC8" s="596"/>
      <c r="DD8" s="602">
        <v>9033</v>
      </c>
      <c r="DE8" s="594"/>
      <c r="DF8" s="594"/>
      <c r="DG8" s="594"/>
      <c r="DH8" s="594"/>
      <c r="DI8" s="594"/>
      <c r="DJ8" s="594"/>
      <c r="DK8" s="594"/>
      <c r="DL8" s="594"/>
      <c r="DM8" s="594"/>
      <c r="DN8" s="594"/>
      <c r="DO8" s="594"/>
      <c r="DP8" s="595"/>
      <c r="DQ8" s="602">
        <v>290964</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461</v>
      </c>
      <c r="S9" s="594"/>
      <c r="T9" s="594"/>
      <c r="U9" s="594"/>
      <c r="V9" s="594"/>
      <c r="W9" s="594"/>
      <c r="X9" s="594"/>
      <c r="Y9" s="595"/>
      <c r="Z9" s="596">
        <v>0</v>
      </c>
      <c r="AA9" s="596"/>
      <c r="AB9" s="596"/>
      <c r="AC9" s="596"/>
      <c r="AD9" s="597">
        <v>461</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51579</v>
      </c>
      <c r="BH9" s="594"/>
      <c r="BI9" s="594"/>
      <c r="BJ9" s="594"/>
      <c r="BK9" s="594"/>
      <c r="BL9" s="594"/>
      <c r="BM9" s="594"/>
      <c r="BN9" s="595"/>
      <c r="BO9" s="596">
        <v>34</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326104</v>
      </c>
      <c r="CS9" s="594"/>
      <c r="CT9" s="594"/>
      <c r="CU9" s="594"/>
      <c r="CV9" s="594"/>
      <c r="CW9" s="594"/>
      <c r="CX9" s="594"/>
      <c r="CY9" s="595"/>
      <c r="CZ9" s="596">
        <v>10.5</v>
      </c>
      <c r="DA9" s="596"/>
      <c r="DB9" s="596"/>
      <c r="DC9" s="596"/>
      <c r="DD9" s="602">
        <v>36367</v>
      </c>
      <c r="DE9" s="594"/>
      <c r="DF9" s="594"/>
      <c r="DG9" s="594"/>
      <c r="DH9" s="594"/>
      <c r="DI9" s="594"/>
      <c r="DJ9" s="594"/>
      <c r="DK9" s="594"/>
      <c r="DL9" s="594"/>
      <c r="DM9" s="594"/>
      <c r="DN9" s="594"/>
      <c r="DO9" s="594"/>
      <c r="DP9" s="595"/>
      <c r="DQ9" s="602">
        <v>282833</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27448</v>
      </c>
      <c r="S10" s="594"/>
      <c r="T10" s="594"/>
      <c r="U10" s="594"/>
      <c r="V10" s="594"/>
      <c r="W10" s="594"/>
      <c r="X10" s="594"/>
      <c r="Y10" s="595"/>
      <c r="Z10" s="596">
        <v>0.9</v>
      </c>
      <c r="AA10" s="596"/>
      <c r="AB10" s="596"/>
      <c r="AC10" s="596"/>
      <c r="AD10" s="597">
        <v>27448</v>
      </c>
      <c r="AE10" s="597"/>
      <c r="AF10" s="597"/>
      <c r="AG10" s="597"/>
      <c r="AH10" s="597"/>
      <c r="AI10" s="597"/>
      <c r="AJ10" s="597"/>
      <c r="AK10" s="597"/>
      <c r="AL10" s="598">
        <v>1.6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3636</v>
      </c>
      <c r="BH10" s="594"/>
      <c r="BI10" s="594"/>
      <c r="BJ10" s="594"/>
      <c r="BK10" s="594"/>
      <c r="BL10" s="594"/>
      <c r="BM10" s="594"/>
      <c r="BN10" s="595"/>
      <c r="BO10" s="596">
        <v>2.4</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221</v>
      </c>
      <c r="CS10" s="594"/>
      <c r="CT10" s="594"/>
      <c r="CU10" s="594"/>
      <c r="CV10" s="594"/>
      <c r="CW10" s="594"/>
      <c r="CX10" s="594"/>
      <c r="CY10" s="595"/>
      <c r="CZ10" s="596" t="s">
        <v>221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1588</v>
      </c>
      <c r="BH11" s="594"/>
      <c r="BI11" s="594"/>
      <c r="BJ11" s="594"/>
      <c r="BK11" s="594"/>
      <c r="BL11" s="594"/>
      <c r="BM11" s="594"/>
      <c r="BN11" s="595"/>
      <c r="BO11" s="596">
        <v>1</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588350</v>
      </c>
      <c r="CS11" s="594"/>
      <c r="CT11" s="594"/>
      <c r="CU11" s="594"/>
      <c r="CV11" s="594"/>
      <c r="CW11" s="594"/>
      <c r="CX11" s="594"/>
      <c r="CY11" s="595"/>
      <c r="CZ11" s="596">
        <v>18.899999999999999</v>
      </c>
      <c r="DA11" s="596"/>
      <c r="DB11" s="596"/>
      <c r="DC11" s="596"/>
      <c r="DD11" s="602">
        <v>199907</v>
      </c>
      <c r="DE11" s="594"/>
      <c r="DF11" s="594"/>
      <c r="DG11" s="594"/>
      <c r="DH11" s="594"/>
      <c r="DI11" s="594"/>
      <c r="DJ11" s="594"/>
      <c r="DK11" s="594"/>
      <c r="DL11" s="594"/>
      <c r="DM11" s="594"/>
      <c r="DN11" s="594"/>
      <c r="DO11" s="594"/>
      <c r="DP11" s="595"/>
      <c r="DQ11" s="602">
        <v>275959</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66532</v>
      </c>
      <c r="BH12" s="594"/>
      <c r="BI12" s="594"/>
      <c r="BJ12" s="594"/>
      <c r="BK12" s="594"/>
      <c r="BL12" s="594"/>
      <c r="BM12" s="594"/>
      <c r="BN12" s="595"/>
      <c r="BO12" s="596">
        <v>43.8</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103749</v>
      </c>
      <c r="CS12" s="594"/>
      <c r="CT12" s="594"/>
      <c r="CU12" s="594"/>
      <c r="CV12" s="594"/>
      <c r="CW12" s="594"/>
      <c r="CX12" s="594"/>
      <c r="CY12" s="595"/>
      <c r="CZ12" s="596">
        <v>3.3</v>
      </c>
      <c r="DA12" s="596"/>
      <c r="DB12" s="596"/>
      <c r="DC12" s="596"/>
      <c r="DD12" s="602">
        <v>15407</v>
      </c>
      <c r="DE12" s="594"/>
      <c r="DF12" s="594"/>
      <c r="DG12" s="594"/>
      <c r="DH12" s="594"/>
      <c r="DI12" s="594"/>
      <c r="DJ12" s="594"/>
      <c r="DK12" s="594"/>
      <c r="DL12" s="594"/>
      <c r="DM12" s="594"/>
      <c r="DN12" s="594"/>
      <c r="DO12" s="594"/>
      <c r="DP12" s="595"/>
      <c r="DQ12" s="602">
        <v>48211</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1649</v>
      </c>
      <c r="S13" s="594"/>
      <c r="T13" s="594"/>
      <c r="U13" s="594"/>
      <c r="V13" s="594"/>
      <c r="W13" s="594"/>
      <c r="X13" s="594"/>
      <c r="Y13" s="595"/>
      <c r="Z13" s="596">
        <v>0.1</v>
      </c>
      <c r="AA13" s="596"/>
      <c r="AB13" s="596"/>
      <c r="AC13" s="596"/>
      <c r="AD13" s="597">
        <v>1649</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64153</v>
      </c>
      <c r="BH13" s="594"/>
      <c r="BI13" s="594"/>
      <c r="BJ13" s="594"/>
      <c r="BK13" s="594"/>
      <c r="BL13" s="594"/>
      <c r="BM13" s="594"/>
      <c r="BN13" s="595"/>
      <c r="BO13" s="596">
        <v>42.2</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165372</v>
      </c>
      <c r="CS13" s="594"/>
      <c r="CT13" s="594"/>
      <c r="CU13" s="594"/>
      <c r="CV13" s="594"/>
      <c r="CW13" s="594"/>
      <c r="CX13" s="594"/>
      <c r="CY13" s="595"/>
      <c r="CZ13" s="596">
        <v>5.3</v>
      </c>
      <c r="DA13" s="596"/>
      <c r="DB13" s="596"/>
      <c r="DC13" s="596"/>
      <c r="DD13" s="602">
        <v>13347</v>
      </c>
      <c r="DE13" s="594"/>
      <c r="DF13" s="594"/>
      <c r="DG13" s="594"/>
      <c r="DH13" s="594"/>
      <c r="DI13" s="594"/>
      <c r="DJ13" s="594"/>
      <c r="DK13" s="594"/>
      <c r="DL13" s="594"/>
      <c r="DM13" s="594"/>
      <c r="DN13" s="594"/>
      <c r="DO13" s="594"/>
      <c r="DP13" s="595"/>
      <c r="DQ13" s="602">
        <v>132628</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7116</v>
      </c>
      <c r="BH14" s="594"/>
      <c r="BI14" s="594"/>
      <c r="BJ14" s="594"/>
      <c r="BK14" s="594"/>
      <c r="BL14" s="594"/>
      <c r="BM14" s="594"/>
      <c r="BN14" s="595"/>
      <c r="BO14" s="596">
        <v>4.7</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75937</v>
      </c>
      <c r="CS14" s="594"/>
      <c r="CT14" s="594"/>
      <c r="CU14" s="594"/>
      <c r="CV14" s="594"/>
      <c r="CW14" s="594"/>
      <c r="CX14" s="594"/>
      <c r="CY14" s="595"/>
      <c r="CZ14" s="596">
        <v>2.4</v>
      </c>
      <c r="DA14" s="596"/>
      <c r="DB14" s="596"/>
      <c r="DC14" s="596"/>
      <c r="DD14" s="602" t="s">
        <v>221</v>
      </c>
      <c r="DE14" s="594"/>
      <c r="DF14" s="594"/>
      <c r="DG14" s="594"/>
      <c r="DH14" s="594"/>
      <c r="DI14" s="594"/>
      <c r="DJ14" s="594"/>
      <c r="DK14" s="594"/>
      <c r="DL14" s="594"/>
      <c r="DM14" s="594"/>
      <c r="DN14" s="594"/>
      <c r="DO14" s="594"/>
      <c r="DP14" s="595"/>
      <c r="DQ14" s="602">
        <v>75342</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74</v>
      </c>
      <c r="S15" s="594"/>
      <c r="T15" s="594"/>
      <c r="U15" s="594"/>
      <c r="V15" s="594"/>
      <c r="W15" s="594"/>
      <c r="X15" s="594"/>
      <c r="Y15" s="595"/>
      <c r="Z15" s="596">
        <v>0</v>
      </c>
      <c r="AA15" s="596"/>
      <c r="AB15" s="596"/>
      <c r="AC15" s="596"/>
      <c r="AD15" s="597">
        <v>74</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18010</v>
      </c>
      <c r="BH15" s="594"/>
      <c r="BI15" s="594"/>
      <c r="BJ15" s="594"/>
      <c r="BK15" s="594"/>
      <c r="BL15" s="594"/>
      <c r="BM15" s="594"/>
      <c r="BN15" s="595"/>
      <c r="BO15" s="596">
        <v>11.9</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465146</v>
      </c>
      <c r="CS15" s="594"/>
      <c r="CT15" s="594"/>
      <c r="CU15" s="594"/>
      <c r="CV15" s="594"/>
      <c r="CW15" s="594"/>
      <c r="CX15" s="594"/>
      <c r="CY15" s="595"/>
      <c r="CZ15" s="596">
        <v>14.9</v>
      </c>
      <c r="DA15" s="596"/>
      <c r="DB15" s="596"/>
      <c r="DC15" s="596"/>
      <c r="DD15" s="602">
        <v>273992</v>
      </c>
      <c r="DE15" s="594"/>
      <c r="DF15" s="594"/>
      <c r="DG15" s="594"/>
      <c r="DH15" s="594"/>
      <c r="DI15" s="594"/>
      <c r="DJ15" s="594"/>
      <c r="DK15" s="594"/>
      <c r="DL15" s="594"/>
      <c r="DM15" s="594"/>
      <c r="DN15" s="594"/>
      <c r="DO15" s="594"/>
      <c r="DP15" s="595"/>
      <c r="DQ15" s="602">
        <v>197769</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1726134</v>
      </c>
      <c r="S16" s="594"/>
      <c r="T16" s="594"/>
      <c r="U16" s="594"/>
      <c r="V16" s="594"/>
      <c r="W16" s="594"/>
      <c r="X16" s="594"/>
      <c r="Y16" s="595"/>
      <c r="Z16" s="596">
        <v>54.3</v>
      </c>
      <c r="AA16" s="596"/>
      <c r="AB16" s="596"/>
      <c r="AC16" s="596"/>
      <c r="AD16" s="597">
        <v>1503892</v>
      </c>
      <c r="AE16" s="597"/>
      <c r="AF16" s="597"/>
      <c r="AG16" s="597"/>
      <c r="AH16" s="597"/>
      <c r="AI16" s="597"/>
      <c r="AJ16" s="597"/>
      <c r="AK16" s="597"/>
      <c r="AL16" s="598">
        <v>88</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6039</v>
      </c>
      <c r="CS16" s="594"/>
      <c r="CT16" s="594"/>
      <c r="CU16" s="594"/>
      <c r="CV16" s="594"/>
      <c r="CW16" s="594"/>
      <c r="CX16" s="594"/>
      <c r="CY16" s="595"/>
      <c r="CZ16" s="596">
        <v>0.2</v>
      </c>
      <c r="DA16" s="596"/>
      <c r="DB16" s="596"/>
      <c r="DC16" s="596"/>
      <c r="DD16" s="602" t="s">
        <v>221</v>
      </c>
      <c r="DE16" s="594"/>
      <c r="DF16" s="594"/>
      <c r="DG16" s="594"/>
      <c r="DH16" s="594"/>
      <c r="DI16" s="594"/>
      <c r="DJ16" s="594"/>
      <c r="DK16" s="594"/>
      <c r="DL16" s="594"/>
      <c r="DM16" s="594"/>
      <c r="DN16" s="594"/>
      <c r="DO16" s="594"/>
      <c r="DP16" s="595"/>
      <c r="DQ16" s="602" t="s">
        <v>221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1503892</v>
      </c>
      <c r="S17" s="594"/>
      <c r="T17" s="594"/>
      <c r="U17" s="594"/>
      <c r="V17" s="594"/>
      <c r="W17" s="594"/>
      <c r="X17" s="594"/>
      <c r="Y17" s="595"/>
      <c r="Z17" s="596">
        <v>47.3</v>
      </c>
      <c r="AA17" s="596"/>
      <c r="AB17" s="596"/>
      <c r="AC17" s="596"/>
      <c r="AD17" s="597">
        <v>1503892</v>
      </c>
      <c r="AE17" s="597"/>
      <c r="AF17" s="597"/>
      <c r="AG17" s="597"/>
      <c r="AH17" s="597"/>
      <c r="AI17" s="597"/>
      <c r="AJ17" s="597"/>
      <c r="AK17" s="597"/>
      <c r="AL17" s="598">
        <v>88</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310143</v>
      </c>
      <c r="CS17" s="594"/>
      <c r="CT17" s="594"/>
      <c r="CU17" s="594"/>
      <c r="CV17" s="594"/>
      <c r="CW17" s="594"/>
      <c r="CX17" s="594"/>
      <c r="CY17" s="595"/>
      <c r="CZ17" s="596">
        <v>9.9</v>
      </c>
      <c r="DA17" s="596"/>
      <c r="DB17" s="596"/>
      <c r="DC17" s="596"/>
      <c r="DD17" s="602" t="s">
        <v>221</v>
      </c>
      <c r="DE17" s="594"/>
      <c r="DF17" s="594"/>
      <c r="DG17" s="594"/>
      <c r="DH17" s="594"/>
      <c r="DI17" s="594"/>
      <c r="DJ17" s="594"/>
      <c r="DK17" s="594"/>
      <c r="DL17" s="594"/>
      <c r="DM17" s="594"/>
      <c r="DN17" s="594"/>
      <c r="DO17" s="594"/>
      <c r="DP17" s="595"/>
      <c r="DQ17" s="602">
        <v>300220</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222242</v>
      </c>
      <c r="S18" s="594"/>
      <c r="T18" s="594"/>
      <c r="U18" s="594"/>
      <c r="V18" s="594"/>
      <c r="W18" s="594"/>
      <c r="X18" s="594"/>
      <c r="Y18" s="595"/>
      <c r="Z18" s="596">
        <v>7</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v>25432</v>
      </c>
      <c r="CS18" s="594"/>
      <c r="CT18" s="594"/>
      <c r="CU18" s="594"/>
      <c r="CV18" s="594"/>
      <c r="CW18" s="594"/>
      <c r="CX18" s="594"/>
      <c r="CY18" s="595"/>
      <c r="CZ18" s="596">
        <v>0.8</v>
      </c>
      <c r="DA18" s="596"/>
      <c r="DB18" s="596"/>
      <c r="DC18" s="596"/>
      <c r="DD18" s="602" t="s">
        <v>221</v>
      </c>
      <c r="DE18" s="594"/>
      <c r="DF18" s="594"/>
      <c r="DG18" s="594"/>
      <c r="DH18" s="594"/>
      <c r="DI18" s="594"/>
      <c r="DJ18" s="594"/>
      <c r="DK18" s="594"/>
      <c r="DL18" s="594"/>
      <c r="DM18" s="594"/>
      <c r="DN18" s="594"/>
      <c r="DO18" s="594"/>
      <c r="DP18" s="595"/>
      <c r="DQ18" s="602">
        <v>25432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1930217</v>
      </c>
      <c r="S20" s="594"/>
      <c r="T20" s="594"/>
      <c r="U20" s="594"/>
      <c r="V20" s="594"/>
      <c r="W20" s="594"/>
      <c r="X20" s="594"/>
      <c r="Y20" s="595"/>
      <c r="Z20" s="596">
        <v>60.7</v>
      </c>
      <c r="AA20" s="596"/>
      <c r="AB20" s="596"/>
      <c r="AC20" s="596"/>
      <c r="AD20" s="597">
        <v>1707975</v>
      </c>
      <c r="AE20" s="597"/>
      <c r="AF20" s="597"/>
      <c r="AG20" s="597"/>
      <c r="AH20" s="597"/>
      <c r="AI20" s="597"/>
      <c r="AJ20" s="597"/>
      <c r="AK20" s="597"/>
      <c r="AL20" s="598">
        <v>100</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3119979</v>
      </c>
      <c r="CS20" s="594"/>
      <c r="CT20" s="594"/>
      <c r="CU20" s="594"/>
      <c r="CV20" s="594"/>
      <c r="CW20" s="594"/>
      <c r="CX20" s="594"/>
      <c r="CY20" s="595"/>
      <c r="CZ20" s="596">
        <v>100</v>
      </c>
      <c r="DA20" s="596"/>
      <c r="DB20" s="596"/>
      <c r="DC20" s="596"/>
      <c r="DD20" s="602">
        <v>590137</v>
      </c>
      <c r="DE20" s="594"/>
      <c r="DF20" s="594"/>
      <c r="DG20" s="594"/>
      <c r="DH20" s="594"/>
      <c r="DI20" s="594"/>
      <c r="DJ20" s="594"/>
      <c r="DK20" s="594"/>
      <c r="DL20" s="594"/>
      <c r="DM20" s="594"/>
      <c r="DN20" s="594"/>
      <c r="DO20" s="594"/>
      <c r="DP20" s="595"/>
      <c r="DQ20" s="602">
        <v>2112803</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t="s">
        <v>221</v>
      </c>
      <c r="S21" s="594"/>
      <c r="T21" s="594"/>
      <c r="U21" s="594"/>
      <c r="V21" s="594"/>
      <c r="W21" s="594"/>
      <c r="X21" s="594"/>
      <c r="Y21" s="595"/>
      <c r="Z21" s="596" t="s">
        <v>221</v>
      </c>
      <c r="AA21" s="596"/>
      <c r="AB21" s="596"/>
      <c r="AC21" s="596"/>
      <c r="AD21" s="597" t="s">
        <v>221</v>
      </c>
      <c r="AE21" s="597"/>
      <c r="AF21" s="597"/>
      <c r="AG21" s="597"/>
      <c r="AH21" s="597"/>
      <c r="AI21" s="597"/>
      <c r="AJ21" s="597"/>
      <c r="AK21" s="597"/>
      <c r="AL21" s="598" t="s">
        <v>221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1153</v>
      </c>
      <c r="S22" s="594"/>
      <c r="T22" s="594"/>
      <c r="U22" s="594"/>
      <c r="V22" s="594"/>
      <c r="W22" s="594"/>
      <c r="X22" s="594"/>
      <c r="Y22" s="595"/>
      <c r="Z22" s="596">
        <v>0</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43981</v>
      </c>
      <c r="S23" s="594"/>
      <c r="T23" s="594"/>
      <c r="U23" s="594"/>
      <c r="V23" s="594"/>
      <c r="W23" s="594"/>
      <c r="X23" s="594"/>
      <c r="Y23" s="595"/>
      <c r="Z23" s="596">
        <v>1.4</v>
      </c>
      <c r="AA23" s="596"/>
      <c r="AB23" s="596"/>
      <c r="AC23" s="596"/>
      <c r="AD23" s="597">
        <v>702</v>
      </c>
      <c r="AE23" s="597"/>
      <c r="AF23" s="597"/>
      <c r="AG23" s="597"/>
      <c r="AH23" s="597"/>
      <c r="AI23" s="597"/>
      <c r="AJ23" s="597"/>
      <c r="AK23" s="597"/>
      <c r="AL23" s="598">
        <v>0</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13121</v>
      </c>
      <c r="S24" s="594"/>
      <c r="T24" s="594"/>
      <c r="U24" s="594"/>
      <c r="V24" s="594"/>
      <c r="W24" s="594"/>
      <c r="X24" s="594"/>
      <c r="Y24" s="595"/>
      <c r="Z24" s="596">
        <v>0.4</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1107255</v>
      </c>
      <c r="CS24" s="583"/>
      <c r="CT24" s="583"/>
      <c r="CU24" s="583"/>
      <c r="CV24" s="583"/>
      <c r="CW24" s="583"/>
      <c r="CX24" s="583"/>
      <c r="CY24" s="584"/>
      <c r="CZ24" s="622">
        <v>35.5</v>
      </c>
      <c r="DA24" s="623"/>
      <c r="DB24" s="623"/>
      <c r="DC24" s="624"/>
      <c r="DD24" s="621">
        <v>886124</v>
      </c>
      <c r="DE24" s="583"/>
      <c r="DF24" s="583"/>
      <c r="DG24" s="583"/>
      <c r="DH24" s="583"/>
      <c r="DI24" s="583"/>
      <c r="DJ24" s="583"/>
      <c r="DK24" s="584"/>
      <c r="DL24" s="621">
        <v>884337</v>
      </c>
      <c r="DM24" s="583"/>
      <c r="DN24" s="583"/>
      <c r="DO24" s="583"/>
      <c r="DP24" s="583"/>
      <c r="DQ24" s="583"/>
      <c r="DR24" s="583"/>
      <c r="DS24" s="583"/>
      <c r="DT24" s="583"/>
      <c r="DU24" s="583"/>
      <c r="DV24" s="584"/>
      <c r="DW24" s="587">
        <v>49.3</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296563</v>
      </c>
      <c r="S25" s="594"/>
      <c r="T25" s="594"/>
      <c r="U25" s="594"/>
      <c r="V25" s="594"/>
      <c r="W25" s="594"/>
      <c r="X25" s="594"/>
      <c r="Y25" s="595"/>
      <c r="Z25" s="596">
        <v>9.3000000000000007</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571898</v>
      </c>
      <c r="CS25" s="613"/>
      <c r="CT25" s="613"/>
      <c r="CU25" s="613"/>
      <c r="CV25" s="613"/>
      <c r="CW25" s="613"/>
      <c r="CX25" s="613"/>
      <c r="CY25" s="614"/>
      <c r="CZ25" s="627">
        <v>18.3</v>
      </c>
      <c r="DA25" s="628"/>
      <c r="DB25" s="628"/>
      <c r="DC25" s="629"/>
      <c r="DD25" s="602">
        <v>523806</v>
      </c>
      <c r="DE25" s="613"/>
      <c r="DF25" s="613"/>
      <c r="DG25" s="613"/>
      <c r="DH25" s="613"/>
      <c r="DI25" s="613"/>
      <c r="DJ25" s="613"/>
      <c r="DK25" s="614"/>
      <c r="DL25" s="602">
        <v>522699</v>
      </c>
      <c r="DM25" s="613"/>
      <c r="DN25" s="613"/>
      <c r="DO25" s="613"/>
      <c r="DP25" s="613"/>
      <c r="DQ25" s="613"/>
      <c r="DR25" s="613"/>
      <c r="DS25" s="613"/>
      <c r="DT25" s="613"/>
      <c r="DU25" s="613"/>
      <c r="DV25" s="614"/>
      <c r="DW25" s="598">
        <v>29.1</v>
      </c>
      <c r="DX25" s="625"/>
      <c r="DY25" s="625"/>
      <c r="DZ25" s="625"/>
      <c r="EA25" s="625"/>
      <c r="EB25" s="625"/>
      <c r="EC25" s="626"/>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297316</v>
      </c>
      <c r="CS26" s="594"/>
      <c r="CT26" s="594"/>
      <c r="CU26" s="594"/>
      <c r="CV26" s="594"/>
      <c r="CW26" s="594"/>
      <c r="CX26" s="594"/>
      <c r="CY26" s="595"/>
      <c r="CZ26" s="627">
        <v>9.5</v>
      </c>
      <c r="DA26" s="628"/>
      <c r="DB26" s="628"/>
      <c r="DC26" s="629"/>
      <c r="DD26" s="602">
        <v>271944</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5"/>
      <c r="DY26" s="625"/>
      <c r="DZ26" s="625"/>
      <c r="EA26" s="625"/>
      <c r="EB26" s="625"/>
      <c r="EC26" s="626"/>
    </row>
    <row r="27" spans="2:133" ht="11.25" customHeight="1">
      <c r="B27" s="590" t="s">
        <v>280</v>
      </c>
      <c r="C27" s="591"/>
      <c r="D27" s="591"/>
      <c r="E27" s="591"/>
      <c r="F27" s="591"/>
      <c r="G27" s="591"/>
      <c r="H27" s="591"/>
      <c r="I27" s="591"/>
      <c r="J27" s="591"/>
      <c r="K27" s="591"/>
      <c r="L27" s="591"/>
      <c r="M27" s="591"/>
      <c r="N27" s="591"/>
      <c r="O27" s="591"/>
      <c r="P27" s="591"/>
      <c r="Q27" s="592"/>
      <c r="R27" s="593">
        <v>281209</v>
      </c>
      <c r="S27" s="594"/>
      <c r="T27" s="594"/>
      <c r="U27" s="594"/>
      <c r="V27" s="594"/>
      <c r="W27" s="594"/>
      <c r="X27" s="594"/>
      <c r="Y27" s="595"/>
      <c r="Z27" s="596">
        <v>8.8000000000000007</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151856</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225214</v>
      </c>
      <c r="CS27" s="613"/>
      <c r="CT27" s="613"/>
      <c r="CU27" s="613"/>
      <c r="CV27" s="613"/>
      <c r="CW27" s="613"/>
      <c r="CX27" s="613"/>
      <c r="CY27" s="614"/>
      <c r="CZ27" s="627">
        <v>7.2</v>
      </c>
      <c r="DA27" s="628"/>
      <c r="DB27" s="628"/>
      <c r="DC27" s="629"/>
      <c r="DD27" s="602">
        <v>62098</v>
      </c>
      <c r="DE27" s="613"/>
      <c r="DF27" s="613"/>
      <c r="DG27" s="613"/>
      <c r="DH27" s="613"/>
      <c r="DI27" s="613"/>
      <c r="DJ27" s="613"/>
      <c r="DK27" s="614"/>
      <c r="DL27" s="602">
        <v>61418</v>
      </c>
      <c r="DM27" s="613"/>
      <c r="DN27" s="613"/>
      <c r="DO27" s="613"/>
      <c r="DP27" s="613"/>
      <c r="DQ27" s="613"/>
      <c r="DR27" s="613"/>
      <c r="DS27" s="613"/>
      <c r="DT27" s="613"/>
      <c r="DU27" s="613"/>
      <c r="DV27" s="614"/>
      <c r="DW27" s="598">
        <v>3.4</v>
      </c>
      <c r="DX27" s="625"/>
      <c r="DY27" s="625"/>
      <c r="DZ27" s="625"/>
      <c r="EA27" s="625"/>
      <c r="EB27" s="625"/>
      <c r="EC27" s="626"/>
    </row>
    <row r="28" spans="2:133" ht="11.25" customHeight="1">
      <c r="B28" s="590" t="s">
        <v>283</v>
      </c>
      <c r="C28" s="591"/>
      <c r="D28" s="591"/>
      <c r="E28" s="591"/>
      <c r="F28" s="591"/>
      <c r="G28" s="591"/>
      <c r="H28" s="591"/>
      <c r="I28" s="591"/>
      <c r="J28" s="591"/>
      <c r="K28" s="591"/>
      <c r="L28" s="591"/>
      <c r="M28" s="591"/>
      <c r="N28" s="591"/>
      <c r="O28" s="591"/>
      <c r="P28" s="591"/>
      <c r="Q28" s="592"/>
      <c r="R28" s="593">
        <v>10015</v>
      </c>
      <c r="S28" s="594"/>
      <c r="T28" s="594"/>
      <c r="U28" s="594"/>
      <c r="V28" s="594"/>
      <c r="W28" s="594"/>
      <c r="X28" s="594"/>
      <c r="Y28" s="595"/>
      <c r="Z28" s="596">
        <v>0.3</v>
      </c>
      <c r="AA28" s="596"/>
      <c r="AB28" s="596"/>
      <c r="AC28" s="596"/>
      <c r="AD28" s="597" t="s">
        <v>221</v>
      </c>
      <c r="AE28" s="597"/>
      <c r="AF28" s="597"/>
      <c r="AG28" s="597"/>
      <c r="AH28" s="597"/>
      <c r="AI28" s="597"/>
      <c r="AJ28" s="597"/>
      <c r="AK28" s="597"/>
      <c r="AL28" s="598" t="s">
        <v>221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310143</v>
      </c>
      <c r="CS28" s="594"/>
      <c r="CT28" s="594"/>
      <c r="CU28" s="594"/>
      <c r="CV28" s="594"/>
      <c r="CW28" s="594"/>
      <c r="CX28" s="594"/>
      <c r="CY28" s="595"/>
      <c r="CZ28" s="627">
        <v>9.9</v>
      </c>
      <c r="DA28" s="628"/>
      <c r="DB28" s="628"/>
      <c r="DC28" s="629"/>
      <c r="DD28" s="602">
        <v>300220</v>
      </c>
      <c r="DE28" s="594"/>
      <c r="DF28" s="594"/>
      <c r="DG28" s="594"/>
      <c r="DH28" s="594"/>
      <c r="DI28" s="594"/>
      <c r="DJ28" s="594"/>
      <c r="DK28" s="595"/>
      <c r="DL28" s="602">
        <v>300220</v>
      </c>
      <c r="DM28" s="594"/>
      <c r="DN28" s="594"/>
      <c r="DO28" s="594"/>
      <c r="DP28" s="594"/>
      <c r="DQ28" s="594"/>
      <c r="DR28" s="594"/>
      <c r="DS28" s="594"/>
      <c r="DT28" s="594"/>
      <c r="DU28" s="594"/>
      <c r="DV28" s="595"/>
      <c r="DW28" s="598">
        <v>16.7</v>
      </c>
      <c r="DX28" s="625"/>
      <c r="DY28" s="625"/>
      <c r="DZ28" s="625"/>
      <c r="EA28" s="625"/>
      <c r="EB28" s="625"/>
      <c r="EC28" s="626"/>
    </row>
    <row r="29" spans="2:133" ht="11.25" customHeight="1">
      <c r="B29" s="590" t="s">
        <v>285</v>
      </c>
      <c r="C29" s="591"/>
      <c r="D29" s="591"/>
      <c r="E29" s="591"/>
      <c r="F29" s="591"/>
      <c r="G29" s="591"/>
      <c r="H29" s="591"/>
      <c r="I29" s="591"/>
      <c r="J29" s="591"/>
      <c r="K29" s="591"/>
      <c r="L29" s="591"/>
      <c r="M29" s="591"/>
      <c r="N29" s="591"/>
      <c r="O29" s="591"/>
      <c r="P29" s="591"/>
      <c r="Q29" s="592"/>
      <c r="R29" s="593">
        <v>4181</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310143</v>
      </c>
      <c r="CS29" s="613"/>
      <c r="CT29" s="613"/>
      <c r="CU29" s="613"/>
      <c r="CV29" s="613"/>
      <c r="CW29" s="613"/>
      <c r="CX29" s="613"/>
      <c r="CY29" s="614"/>
      <c r="CZ29" s="627">
        <v>9.9</v>
      </c>
      <c r="DA29" s="628"/>
      <c r="DB29" s="628"/>
      <c r="DC29" s="629"/>
      <c r="DD29" s="602">
        <v>300220</v>
      </c>
      <c r="DE29" s="613"/>
      <c r="DF29" s="613"/>
      <c r="DG29" s="613"/>
      <c r="DH29" s="613"/>
      <c r="DI29" s="613"/>
      <c r="DJ29" s="613"/>
      <c r="DK29" s="614"/>
      <c r="DL29" s="602">
        <v>300220</v>
      </c>
      <c r="DM29" s="613"/>
      <c r="DN29" s="613"/>
      <c r="DO29" s="613"/>
      <c r="DP29" s="613"/>
      <c r="DQ29" s="613"/>
      <c r="DR29" s="613"/>
      <c r="DS29" s="613"/>
      <c r="DT29" s="613"/>
      <c r="DU29" s="613"/>
      <c r="DV29" s="614"/>
      <c r="DW29" s="598">
        <v>16.7</v>
      </c>
      <c r="DX29" s="625"/>
      <c r="DY29" s="625"/>
      <c r="DZ29" s="625"/>
      <c r="EA29" s="625"/>
      <c r="EB29" s="625"/>
      <c r="EC29" s="626"/>
    </row>
    <row r="30" spans="2:133" ht="11.25" customHeight="1">
      <c r="B30" s="590" t="s">
        <v>290</v>
      </c>
      <c r="C30" s="591"/>
      <c r="D30" s="591"/>
      <c r="E30" s="591"/>
      <c r="F30" s="591"/>
      <c r="G30" s="591"/>
      <c r="H30" s="591"/>
      <c r="I30" s="591"/>
      <c r="J30" s="591"/>
      <c r="K30" s="591"/>
      <c r="L30" s="591"/>
      <c r="M30" s="591"/>
      <c r="N30" s="591"/>
      <c r="O30" s="591"/>
      <c r="P30" s="591"/>
      <c r="Q30" s="592"/>
      <c r="R30" s="593">
        <v>37463</v>
      </c>
      <c r="S30" s="594"/>
      <c r="T30" s="594"/>
      <c r="U30" s="594"/>
      <c r="V30" s="594"/>
      <c r="W30" s="594"/>
      <c r="X30" s="594"/>
      <c r="Y30" s="595"/>
      <c r="Z30" s="596">
        <v>1.2</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169</v>
      </c>
      <c r="AY30" s="580"/>
      <c r="AZ30" s="580"/>
      <c r="BA30" s="580"/>
      <c r="BB30" s="580"/>
      <c r="BC30" s="580"/>
      <c r="BD30" s="580"/>
      <c r="BE30" s="580"/>
      <c r="BF30" s="581"/>
      <c r="BG30" s="651">
        <v>98.9</v>
      </c>
      <c r="BH30" s="652"/>
      <c r="BI30" s="652"/>
      <c r="BJ30" s="652"/>
      <c r="BK30" s="652"/>
      <c r="BL30" s="652"/>
      <c r="BM30" s="588">
        <v>94.9</v>
      </c>
      <c r="BN30" s="652"/>
      <c r="BO30" s="652"/>
      <c r="BP30" s="652"/>
      <c r="BQ30" s="653"/>
      <c r="BR30" s="651">
        <v>99.2</v>
      </c>
      <c r="BS30" s="652"/>
      <c r="BT30" s="652"/>
      <c r="BU30" s="652"/>
      <c r="BV30" s="652"/>
      <c r="BW30" s="652"/>
      <c r="BX30" s="588">
        <v>94.9</v>
      </c>
      <c r="BY30" s="652"/>
      <c r="BZ30" s="652"/>
      <c r="CA30" s="652"/>
      <c r="CB30" s="653"/>
      <c r="CD30" s="656"/>
      <c r="CE30" s="657"/>
      <c r="CF30" s="607" t="s">
        <v>293</v>
      </c>
      <c r="CG30" s="608"/>
      <c r="CH30" s="608"/>
      <c r="CI30" s="608"/>
      <c r="CJ30" s="608"/>
      <c r="CK30" s="608"/>
      <c r="CL30" s="608"/>
      <c r="CM30" s="608"/>
      <c r="CN30" s="608"/>
      <c r="CO30" s="608"/>
      <c r="CP30" s="608"/>
      <c r="CQ30" s="609"/>
      <c r="CR30" s="593">
        <v>271247</v>
      </c>
      <c r="CS30" s="594"/>
      <c r="CT30" s="594"/>
      <c r="CU30" s="594"/>
      <c r="CV30" s="594"/>
      <c r="CW30" s="594"/>
      <c r="CX30" s="594"/>
      <c r="CY30" s="595"/>
      <c r="CZ30" s="627">
        <v>8.6999999999999993</v>
      </c>
      <c r="DA30" s="628"/>
      <c r="DB30" s="628"/>
      <c r="DC30" s="629"/>
      <c r="DD30" s="602">
        <v>261334</v>
      </c>
      <c r="DE30" s="594"/>
      <c r="DF30" s="594"/>
      <c r="DG30" s="594"/>
      <c r="DH30" s="594"/>
      <c r="DI30" s="594"/>
      <c r="DJ30" s="594"/>
      <c r="DK30" s="595"/>
      <c r="DL30" s="602">
        <v>261334</v>
      </c>
      <c r="DM30" s="594"/>
      <c r="DN30" s="594"/>
      <c r="DO30" s="594"/>
      <c r="DP30" s="594"/>
      <c r="DQ30" s="594"/>
      <c r="DR30" s="594"/>
      <c r="DS30" s="594"/>
      <c r="DT30" s="594"/>
      <c r="DU30" s="594"/>
      <c r="DV30" s="595"/>
      <c r="DW30" s="598">
        <v>14.6</v>
      </c>
      <c r="DX30" s="625"/>
      <c r="DY30" s="625"/>
      <c r="DZ30" s="625"/>
      <c r="EA30" s="625"/>
      <c r="EB30" s="625"/>
      <c r="EC30" s="626"/>
    </row>
    <row r="31" spans="2:133" ht="11.25" customHeight="1">
      <c r="B31" s="590" t="s">
        <v>294</v>
      </c>
      <c r="C31" s="591"/>
      <c r="D31" s="591"/>
      <c r="E31" s="591"/>
      <c r="F31" s="591"/>
      <c r="G31" s="591"/>
      <c r="H31" s="591"/>
      <c r="I31" s="591"/>
      <c r="J31" s="591"/>
      <c r="K31" s="591"/>
      <c r="L31" s="591"/>
      <c r="M31" s="591"/>
      <c r="N31" s="591"/>
      <c r="O31" s="591"/>
      <c r="P31" s="591"/>
      <c r="Q31" s="592"/>
      <c r="R31" s="593">
        <v>59712</v>
      </c>
      <c r="S31" s="594"/>
      <c r="T31" s="594"/>
      <c r="U31" s="594"/>
      <c r="V31" s="594"/>
      <c r="W31" s="594"/>
      <c r="X31" s="594"/>
      <c r="Y31" s="595"/>
      <c r="Z31" s="596">
        <v>1.9</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98.6</v>
      </c>
      <c r="BH31" s="613"/>
      <c r="BI31" s="613"/>
      <c r="BJ31" s="613"/>
      <c r="BK31" s="613"/>
      <c r="BL31" s="613"/>
      <c r="BM31" s="599">
        <v>96.8</v>
      </c>
      <c r="BN31" s="649"/>
      <c r="BO31" s="649"/>
      <c r="BP31" s="649"/>
      <c r="BQ31" s="650"/>
      <c r="BR31" s="648">
        <v>99.4</v>
      </c>
      <c r="BS31" s="613"/>
      <c r="BT31" s="613"/>
      <c r="BU31" s="613"/>
      <c r="BV31" s="613"/>
      <c r="BW31" s="613"/>
      <c r="BX31" s="599">
        <v>97.2</v>
      </c>
      <c r="BY31" s="649"/>
      <c r="BZ31" s="649"/>
      <c r="CA31" s="649"/>
      <c r="CB31" s="650"/>
      <c r="CD31" s="656"/>
      <c r="CE31" s="657"/>
      <c r="CF31" s="607" t="s">
        <v>297</v>
      </c>
      <c r="CG31" s="608"/>
      <c r="CH31" s="608"/>
      <c r="CI31" s="608"/>
      <c r="CJ31" s="608"/>
      <c r="CK31" s="608"/>
      <c r="CL31" s="608"/>
      <c r="CM31" s="608"/>
      <c r="CN31" s="608"/>
      <c r="CO31" s="608"/>
      <c r="CP31" s="608"/>
      <c r="CQ31" s="609"/>
      <c r="CR31" s="593">
        <v>38896</v>
      </c>
      <c r="CS31" s="613"/>
      <c r="CT31" s="613"/>
      <c r="CU31" s="613"/>
      <c r="CV31" s="613"/>
      <c r="CW31" s="613"/>
      <c r="CX31" s="613"/>
      <c r="CY31" s="614"/>
      <c r="CZ31" s="627">
        <v>1.2</v>
      </c>
      <c r="DA31" s="628"/>
      <c r="DB31" s="628"/>
      <c r="DC31" s="629"/>
      <c r="DD31" s="602">
        <v>38886</v>
      </c>
      <c r="DE31" s="613"/>
      <c r="DF31" s="613"/>
      <c r="DG31" s="613"/>
      <c r="DH31" s="613"/>
      <c r="DI31" s="613"/>
      <c r="DJ31" s="613"/>
      <c r="DK31" s="614"/>
      <c r="DL31" s="602">
        <v>38886</v>
      </c>
      <c r="DM31" s="613"/>
      <c r="DN31" s="613"/>
      <c r="DO31" s="613"/>
      <c r="DP31" s="613"/>
      <c r="DQ31" s="613"/>
      <c r="DR31" s="613"/>
      <c r="DS31" s="613"/>
      <c r="DT31" s="613"/>
      <c r="DU31" s="613"/>
      <c r="DV31" s="614"/>
      <c r="DW31" s="598">
        <v>2.2000000000000002</v>
      </c>
      <c r="DX31" s="625"/>
      <c r="DY31" s="625"/>
      <c r="DZ31" s="625"/>
      <c r="EA31" s="625"/>
      <c r="EB31" s="625"/>
      <c r="EC31" s="626"/>
    </row>
    <row r="32" spans="2:133" ht="11.25" customHeight="1">
      <c r="B32" s="590" t="s">
        <v>298</v>
      </c>
      <c r="C32" s="591"/>
      <c r="D32" s="591"/>
      <c r="E32" s="591"/>
      <c r="F32" s="591"/>
      <c r="G32" s="591"/>
      <c r="H32" s="591"/>
      <c r="I32" s="591"/>
      <c r="J32" s="591"/>
      <c r="K32" s="591"/>
      <c r="L32" s="591"/>
      <c r="M32" s="591"/>
      <c r="N32" s="591"/>
      <c r="O32" s="591"/>
      <c r="P32" s="591"/>
      <c r="Q32" s="592"/>
      <c r="R32" s="593">
        <v>167308</v>
      </c>
      <c r="S32" s="594"/>
      <c r="T32" s="594"/>
      <c r="U32" s="594"/>
      <c r="V32" s="594"/>
      <c r="W32" s="594"/>
      <c r="X32" s="594"/>
      <c r="Y32" s="595"/>
      <c r="Z32" s="596">
        <v>5.3</v>
      </c>
      <c r="AA32" s="596"/>
      <c r="AB32" s="596"/>
      <c r="AC32" s="596"/>
      <c r="AD32" s="597">
        <v>68</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98.7</v>
      </c>
      <c r="BH32" s="661"/>
      <c r="BI32" s="661"/>
      <c r="BJ32" s="661"/>
      <c r="BK32" s="661"/>
      <c r="BL32" s="661"/>
      <c r="BM32" s="662">
        <v>91.2</v>
      </c>
      <c r="BN32" s="661"/>
      <c r="BO32" s="661"/>
      <c r="BP32" s="661"/>
      <c r="BQ32" s="663"/>
      <c r="BR32" s="660">
        <v>98.6</v>
      </c>
      <c r="BS32" s="661"/>
      <c r="BT32" s="661"/>
      <c r="BU32" s="661"/>
      <c r="BV32" s="661"/>
      <c r="BW32" s="661"/>
      <c r="BX32" s="662">
        <v>90.8</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5"/>
      <c r="DY32" s="625"/>
      <c r="DZ32" s="625"/>
      <c r="EA32" s="625"/>
      <c r="EB32" s="625"/>
      <c r="EC32" s="626"/>
    </row>
    <row r="33" spans="2:133" ht="11.25" customHeight="1">
      <c r="B33" s="590" t="s">
        <v>301</v>
      </c>
      <c r="C33" s="591"/>
      <c r="D33" s="591"/>
      <c r="E33" s="591"/>
      <c r="F33" s="591"/>
      <c r="G33" s="591"/>
      <c r="H33" s="591"/>
      <c r="I33" s="591"/>
      <c r="J33" s="591"/>
      <c r="K33" s="591"/>
      <c r="L33" s="591"/>
      <c r="M33" s="591"/>
      <c r="N33" s="591"/>
      <c r="O33" s="591"/>
      <c r="P33" s="591"/>
      <c r="Q33" s="592"/>
      <c r="R33" s="593">
        <v>334916</v>
      </c>
      <c r="S33" s="594"/>
      <c r="T33" s="594"/>
      <c r="U33" s="594"/>
      <c r="V33" s="594"/>
      <c r="W33" s="594"/>
      <c r="X33" s="594"/>
      <c r="Y33" s="595"/>
      <c r="Z33" s="596">
        <v>10.5</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1416548</v>
      </c>
      <c r="CS33" s="613"/>
      <c r="CT33" s="613"/>
      <c r="CU33" s="613"/>
      <c r="CV33" s="613"/>
      <c r="CW33" s="613"/>
      <c r="CX33" s="613"/>
      <c r="CY33" s="614"/>
      <c r="CZ33" s="627">
        <v>45.4</v>
      </c>
      <c r="DA33" s="628"/>
      <c r="DB33" s="628"/>
      <c r="DC33" s="629"/>
      <c r="DD33" s="602">
        <v>1055853</v>
      </c>
      <c r="DE33" s="613"/>
      <c r="DF33" s="613"/>
      <c r="DG33" s="613"/>
      <c r="DH33" s="613"/>
      <c r="DI33" s="613"/>
      <c r="DJ33" s="613"/>
      <c r="DK33" s="614"/>
      <c r="DL33" s="602">
        <v>535499</v>
      </c>
      <c r="DM33" s="613"/>
      <c r="DN33" s="613"/>
      <c r="DO33" s="613"/>
      <c r="DP33" s="613"/>
      <c r="DQ33" s="613"/>
      <c r="DR33" s="613"/>
      <c r="DS33" s="613"/>
      <c r="DT33" s="613"/>
      <c r="DU33" s="613"/>
      <c r="DV33" s="614"/>
      <c r="DW33" s="598">
        <v>29.8</v>
      </c>
      <c r="DX33" s="625"/>
      <c r="DY33" s="625"/>
      <c r="DZ33" s="625"/>
      <c r="EA33" s="625"/>
      <c r="EB33" s="625"/>
      <c r="EC33" s="626"/>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421737</v>
      </c>
      <c r="CS34" s="594"/>
      <c r="CT34" s="594"/>
      <c r="CU34" s="594"/>
      <c r="CV34" s="594"/>
      <c r="CW34" s="594"/>
      <c r="CX34" s="594"/>
      <c r="CY34" s="595"/>
      <c r="CZ34" s="627">
        <v>13.5</v>
      </c>
      <c r="DA34" s="628"/>
      <c r="DB34" s="628"/>
      <c r="DC34" s="629"/>
      <c r="DD34" s="602">
        <v>254181</v>
      </c>
      <c r="DE34" s="594"/>
      <c r="DF34" s="594"/>
      <c r="DG34" s="594"/>
      <c r="DH34" s="594"/>
      <c r="DI34" s="594"/>
      <c r="DJ34" s="594"/>
      <c r="DK34" s="595"/>
      <c r="DL34" s="602">
        <v>223329</v>
      </c>
      <c r="DM34" s="594"/>
      <c r="DN34" s="594"/>
      <c r="DO34" s="594"/>
      <c r="DP34" s="594"/>
      <c r="DQ34" s="594"/>
      <c r="DR34" s="594"/>
      <c r="DS34" s="594"/>
      <c r="DT34" s="594"/>
      <c r="DU34" s="594"/>
      <c r="DV34" s="595"/>
      <c r="DW34" s="598">
        <v>12.4</v>
      </c>
      <c r="DX34" s="625"/>
      <c r="DY34" s="625"/>
      <c r="DZ34" s="625"/>
      <c r="EA34" s="625"/>
      <c r="EB34" s="625"/>
      <c r="EC34" s="626"/>
    </row>
    <row r="35" spans="2:133" ht="11.25" customHeight="1">
      <c r="B35" s="590" t="s">
        <v>307</v>
      </c>
      <c r="C35" s="591"/>
      <c r="D35" s="591"/>
      <c r="E35" s="591"/>
      <c r="F35" s="591"/>
      <c r="G35" s="591"/>
      <c r="H35" s="591"/>
      <c r="I35" s="591"/>
      <c r="J35" s="591"/>
      <c r="K35" s="591"/>
      <c r="L35" s="591"/>
      <c r="M35" s="591"/>
      <c r="N35" s="591"/>
      <c r="O35" s="591"/>
      <c r="P35" s="591"/>
      <c r="Q35" s="592"/>
      <c r="R35" s="593">
        <v>86316</v>
      </c>
      <c r="S35" s="594"/>
      <c r="T35" s="594"/>
      <c r="U35" s="594"/>
      <c r="V35" s="594"/>
      <c r="W35" s="594"/>
      <c r="X35" s="594"/>
      <c r="Y35" s="595"/>
      <c r="Z35" s="596">
        <v>2.7</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385997</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13768</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45282</v>
      </c>
      <c r="CS35" s="613"/>
      <c r="CT35" s="613"/>
      <c r="CU35" s="613"/>
      <c r="CV35" s="613"/>
      <c r="CW35" s="613"/>
      <c r="CX35" s="613"/>
      <c r="CY35" s="614"/>
      <c r="CZ35" s="627">
        <v>1.5</v>
      </c>
      <c r="DA35" s="628"/>
      <c r="DB35" s="628"/>
      <c r="DC35" s="629"/>
      <c r="DD35" s="602">
        <v>36962</v>
      </c>
      <c r="DE35" s="613"/>
      <c r="DF35" s="613"/>
      <c r="DG35" s="613"/>
      <c r="DH35" s="613"/>
      <c r="DI35" s="613"/>
      <c r="DJ35" s="613"/>
      <c r="DK35" s="614"/>
      <c r="DL35" s="602">
        <v>36962</v>
      </c>
      <c r="DM35" s="613"/>
      <c r="DN35" s="613"/>
      <c r="DO35" s="613"/>
      <c r="DP35" s="613"/>
      <c r="DQ35" s="613"/>
      <c r="DR35" s="613"/>
      <c r="DS35" s="613"/>
      <c r="DT35" s="613"/>
      <c r="DU35" s="613"/>
      <c r="DV35" s="614"/>
      <c r="DW35" s="598">
        <v>2.1</v>
      </c>
      <c r="DX35" s="625"/>
      <c r="DY35" s="625"/>
      <c r="DZ35" s="625"/>
      <c r="EA35" s="625"/>
      <c r="EB35" s="625"/>
      <c r="EC35" s="626"/>
    </row>
    <row r="36" spans="2:133" ht="11.25" customHeight="1">
      <c r="B36" s="636" t="s">
        <v>311</v>
      </c>
      <c r="C36" s="637"/>
      <c r="D36" s="637"/>
      <c r="E36" s="637"/>
      <c r="F36" s="637"/>
      <c r="G36" s="637"/>
      <c r="H36" s="637"/>
      <c r="I36" s="637"/>
      <c r="J36" s="637"/>
      <c r="K36" s="637"/>
      <c r="L36" s="637"/>
      <c r="M36" s="637"/>
      <c r="N36" s="637"/>
      <c r="O36" s="637"/>
      <c r="P36" s="637"/>
      <c r="Q36" s="638"/>
      <c r="R36" s="665">
        <v>3179839</v>
      </c>
      <c r="S36" s="666"/>
      <c r="T36" s="666"/>
      <c r="U36" s="666"/>
      <c r="V36" s="666"/>
      <c r="W36" s="666"/>
      <c r="X36" s="666"/>
      <c r="Y36" s="667"/>
      <c r="Z36" s="668">
        <v>100</v>
      </c>
      <c r="AA36" s="668"/>
      <c r="AB36" s="668"/>
      <c r="AC36" s="668"/>
      <c r="AD36" s="669">
        <v>1708745</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165259</v>
      </c>
      <c r="BA36" s="594"/>
      <c r="BB36" s="594"/>
      <c r="BC36" s="594"/>
      <c r="BD36" s="613"/>
      <c r="BE36" s="613"/>
      <c r="BF36" s="650"/>
      <c r="BG36" s="607" t="s">
        <v>313</v>
      </c>
      <c r="BH36" s="608"/>
      <c r="BI36" s="608"/>
      <c r="BJ36" s="608"/>
      <c r="BK36" s="608"/>
      <c r="BL36" s="608"/>
      <c r="BM36" s="608"/>
      <c r="BN36" s="608"/>
      <c r="BO36" s="608"/>
      <c r="BP36" s="608"/>
      <c r="BQ36" s="608"/>
      <c r="BR36" s="608"/>
      <c r="BS36" s="608"/>
      <c r="BT36" s="608"/>
      <c r="BU36" s="609"/>
      <c r="BV36" s="593">
        <v>37352</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302680</v>
      </c>
      <c r="CS36" s="594"/>
      <c r="CT36" s="594"/>
      <c r="CU36" s="594"/>
      <c r="CV36" s="594"/>
      <c r="CW36" s="594"/>
      <c r="CX36" s="594"/>
      <c r="CY36" s="595"/>
      <c r="CZ36" s="627">
        <v>9.6999999999999993</v>
      </c>
      <c r="DA36" s="628"/>
      <c r="DB36" s="628"/>
      <c r="DC36" s="629"/>
      <c r="DD36" s="602">
        <v>187220</v>
      </c>
      <c r="DE36" s="594"/>
      <c r="DF36" s="594"/>
      <c r="DG36" s="594"/>
      <c r="DH36" s="594"/>
      <c r="DI36" s="594"/>
      <c r="DJ36" s="594"/>
      <c r="DK36" s="595"/>
      <c r="DL36" s="602">
        <v>102848</v>
      </c>
      <c r="DM36" s="594"/>
      <c r="DN36" s="594"/>
      <c r="DO36" s="594"/>
      <c r="DP36" s="594"/>
      <c r="DQ36" s="594"/>
      <c r="DR36" s="594"/>
      <c r="DS36" s="594"/>
      <c r="DT36" s="594"/>
      <c r="DU36" s="594"/>
      <c r="DV36" s="595"/>
      <c r="DW36" s="598">
        <v>5.7</v>
      </c>
      <c r="DX36" s="625"/>
      <c r="DY36" s="625"/>
      <c r="DZ36" s="625"/>
      <c r="EA36" s="625"/>
      <c r="EB36" s="625"/>
      <c r="EC36" s="626"/>
    </row>
    <row r="37" spans="2:133" ht="11.25" customHeight="1">
      <c r="AQ37" s="672" t="s">
        <v>315</v>
      </c>
      <c r="AR37" s="673"/>
      <c r="AS37" s="673"/>
      <c r="AT37" s="673"/>
      <c r="AU37" s="673"/>
      <c r="AV37" s="673"/>
      <c r="AW37" s="673"/>
      <c r="AX37" s="673"/>
      <c r="AY37" s="674"/>
      <c r="AZ37" s="593">
        <v>28662</v>
      </c>
      <c r="BA37" s="594"/>
      <c r="BB37" s="594"/>
      <c r="BC37" s="594"/>
      <c r="BD37" s="613"/>
      <c r="BE37" s="613"/>
      <c r="BF37" s="650"/>
      <c r="BG37" s="607" t="s">
        <v>316</v>
      </c>
      <c r="BH37" s="608"/>
      <c r="BI37" s="608"/>
      <c r="BJ37" s="608"/>
      <c r="BK37" s="608"/>
      <c r="BL37" s="608"/>
      <c r="BM37" s="608"/>
      <c r="BN37" s="608"/>
      <c r="BO37" s="608"/>
      <c r="BP37" s="608"/>
      <c r="BQ37" s="608"/>
      <c r="BR37" s="608"/>
      <c r="BS37" s="608"/>
      <c r="BT37" s="608"/>
      <c r="BU37" s="609"/>
      <c r="BV37" s="593">
        <v>599</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5007</v>
      </c>
      <c r="CS37" s="613"/>
      <c r="CT37" s="613"/>
      <c r="CU37" s="613"/>
      <c r="CV37" s="613"/>
      <c r="CW37" s="613"/>
      <c r="CX37" s="613"/>
      <c r="CY37" s="614"/>
      <c r="CZ37" s="627">
        <v>0.2</v>
      </c>
      <c r="DA37" s="628"/>
      <c r="DB37" s="628"/>
      <c r="DC37" s="629"/>
      <c r="DD37" s="602">
        <v>5007</v>
      </c>
      <c r="DE37" s="613"/>
      <c r="DF37" s="613"/>
      <c r="DG37" s="613"/>
      <c r="DH37" s="613"/>
      <c r="DI37" s="613"/>
      <c r="DJ37" s="613"/>
      <c r="DK37" s="614"/>
      <c r="DL37" s="602">
        <v>5007</v>
      </c>
      <c r="DM37" s="613"/>
      <c r="DN37" s="613"/>
      <c r="DO37" s="613"/>
      <c r="DP37" s="613"/>
      <c r="DQ37" s="613"/>
      <c r="DR37" s="613"/>
      <c r="DS37" s="613"/>
      <c r="DT37" s="613"/>
      <c r="DU37" s="613"/>
      <c r="DV37" s="614"/>
      <c r="DW37" s="598">
        <v>0.3</v>
      </c>
      <c r="DX37" s="625"/>
      <c r="DY37" s="625"/>
      <c r="DZ37" s="625"/>
      <c r="EA37" s="625"/>
      <c r="EB37" s="625"/>
      <c r="EC37" s="626"/>
    </row>
    <row r="38" spans="2:133" ht="11.25" customHeight="1">
      <c r="AQ38" s="672" t="s">
        <v>318</v>
      </c>
      <c r="AR38" s="673"/>
      <c r="AS38" s="673"/>
      <c r="AT38" s="673"/>
      <c r="AU38" s="673"/>
      <c r="AV38" s="673"/>
      <c r="AW38" s="673"/>
      <c r="AX38" s="673"/>
      <c r="AY38" s="674"/>
      <c r="AZ38" s="593">
        <v>25432</v>
      </c>
      <c r="BA38" s="594"/>
      <c r="BB38" s="594"/>
      <c r="BC38" s="594"/>
      <c r="BD38" s="613"/>
      <c r="BE38" s="613"/>
      <c r="BF38" s="650"/>
      <c r="BG38" s="607" t="s">
        <v>319</v>
      </c>
      <c r="BH38" s="608"/>
      <c r="BI38" s="608"/>
      <c r="BJ38" s="608"/>
      <c r="BK38" s="608"/>
      <c r="BL38" s="608"/>
      <c r="BM38" s="608"/>
      <c r="BN38" s="608"/>
      <c r="BO38" s="608"/>
      <c r="BP38" s="608"/>
      <c r="BQ38" s="608"/>
      <c r="BR38" s="608"/>
      <c r="BS38" s="608"/>
      <c r="BT38" s="608"/>
      <c r="BU38" s="609"/>
      <c r="BV38" s="593">
        <v>1043</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385997</v>
      </c>
      <c r="CS38" s="594"/>
      <c r="CT38" s="594"/>
      <c r="CU38" s="594"/>
      <c r="CV38" s="594"/>
      <c r="CW38" s="594"/>
      <c r="CX38" s="594"/>
      <c r="CY38" s="595"/>
      <c r="CZ38" s="627">
        <v>12.4</v>
      </c>
      <c r="DA38" s="628"/>
      <c r="DB38" s="628"/>
      <c r="DC38" s="629"/>
      <c r="DD38" s="602">
        <v>356251</v>
      </c>
      <c r="DE38" s="594"/>
      <c r="DF38" s="594"/>
      <c r="DG38" s="594"/>
      <c r="DH38" s="594"/>
      <c r="DI38" s="594"/>
      <c r="DJ38" s="594"/>
      <c r="DK38" s="595"/>
      <c r="DL38" s="602">
        <v>172360</v>
      </c>
      <c r="DM38" s="594"/>
      <c r="DN38" s="594"/>
      <c r="DO38" s="594"/>
      <c r="DP38" s="594"/>
      <c r="DQ38" s="594"/>
      <c r="DR38" s="594"/>
      <c r="DS38" s="594"/>
      <c r="DT38" s="594"/>
      <c r="DU38" s="594"/>
      <c r="DV38" s="595"/>
      <c r="DW38" s="598">
        <v>9.6</v>
      </c>
      <c r="DX38" s="625"/>
      <c r="DY38" s="625"/>
      <c r="DZ38" s="625"/>
      <c r="EA38" s="625"/>
      <c r="EB38" s="625"/>
      <c r="EC38" s="626"/>
    </row>
    <row r="39" spans="2:133" ht="11.25" customHeight="1">
      <c r="AQ39" s="672" t="s">
        <v>321</v>
      </c>
      <c r="AR39" s="673"/>
      <c r="AS39" s="673"/>
      <c r="AT39" s="673"/>
      <c r="AU39" s="673"/>
      <c r="AV39" s="673"/>
      <c r="AW39" s="673"/>
      <c r="AX39" s="673"/>
      <c r="AY39" s="674"/>
      <c r="AZ39" s="593" t="s">
        <v>322</v>
      </c>
      <c r="BA39" s="594"/>
      <c r="BB39" s="594"/>
      <c r="BC39" s="594"/>
      <c r="BD39" s="613"/>
      <c r="BE39" s="613"/>
      <c r="BF39" s="650"/>
      <c r="BG39" s="678" t="s">
        <v>323</v>
      </c>
      <c r="BH39" s="679"/>
      <c r="BI39" s="679"/>
      <c r="BJ39" s="679"/>
      <c r="BK39" s="679"/>
      <c r="BL39" s="187"/>
      <c r="BM39" s="608" t="s">
        <v>324</v>
      </c>
      <c r="BN39" s="608"/>
      <c r="BO39" s="608"/>
      <c r="BP39" s="608"/>
      <c r="BQ39" s="608"/>
      <c r="BR39" s="608"/>
      <c r="BS39" s="608"/>
      <c r="BT39" s="608"/>
      <c r="BU39" s="609"/>
      <c r="BV39" s="593">
        <v>81</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218708</v>
      </c>
      <c r="CS39" s="613"/>
      <c r="CT39" s="613"/>
      <c r="CU39" s="613"/>
      <c r="CV39" s="613"/>
      <c r="CW39" s="613"/>
      <c r="CX39" s="613"/>
      <c r="CY39" s="614"/>
      <c r="CZ39" s="627">
        <v>7</v>
      </c>
      <c r="DA39" s="628"/>
      <c r="DB39" s="628"/>
      <c r="DC39" s="629"/>
      <c r="DD39" s="602">
        <v>209095</v>
      </c>
      <c r="DE39" s="613"/>
      <c r="DF39" s="613"/>
      <c r="DG39" s="613"/>
      <c r="DH39" s="613"/>
      <c r="DI39" s="613"/>
      <c r="DJ39" s="613"/>
      <c r="DK39" s="614"/>
      <c r="DL39" s="602" t="s">
        <v>322</v>
      </c>
      <c r="DM39" s="613"/>
      <c r="DN39" s="613"/>
      <c r="DO39" s="613"/>
      <c r="DP39" s="613"/>
      <c r="DQ39" s="613"/>
      <c r="DR39" s="613"/>
      <c r="DS39" s="613"/>
      <c r="DT39" s="613"/>
      <c r="DU39" s="613"/>
      <c r="DV39" s="614"/>
      <c r="DW39" s="598" t="s">
        <v>322</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47068</v>
      </c>
      <c r="BA40" s="594"/>
      <c r="BB40" s="594"/>
      <c r="BC40" s="594"/>
      <c r="BD40" s="613"/>
      <c r="BE40" s="613"/>
      <c r="BF40" s="650"/>
      <c r="BG40" s="678"/>
      <c r="BH40" s="679"/>
      <c r="BI40" s="679"/>
      <c r="BJ40" s="679"/>
      <c r="BK40" s="679"/>
      <c r="BL40" s="187"/>
      <c r="BM40" s="608" t="s">
        <v>327</v>
      </c>
      <c r="BN40" s="608"/>
      <c r="BO40" s="608"/>
      <c r="BP40" s="608"/>
      <c r="BQ40" s="608"/>
      <c r="BR40" s="608"/>
      <c r="BS40" s="608"/>
      <c r="BT40" s="608"/>
      <c r="BU40" s="609"/>
      <c r="BV40" s="593">
        <v>177</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42144</v>
      </c>
      <c r="CS40" s="594"/>
      <c r="CT40" s="594"/>
      <c r="CU40" s="594"/>
      <c r="CV40" s="594"/>
      <c r="CW40" s="594"/>
      <c r="CX40" s="594"/>
      <c r="CY40" s="595"/>
      <c r="CZ40" s="627">
        <v>1.4</v>
      </c>
      <c r="DA40" s="628"/>
      <c r="DB40" s="628"/>
      <c r="DC40" s="629"/>
      <c r="DD40" s="602">
        <v>12144</v>
      </c>
      <c r="DE40" s="594"/>
      <c r="DF40" s="594"/>
      <c r="DG40" s="594"/>
      <c r="DH40" s="594"/>
      <c r="DI40" s="594"/>
      <c r="DJ40" s="594"/>
      <c r="DK40" s="595"/>
      <c r="DL40" s="602" t="s">
        <v>322</v>
      </c>
      <c r="DM40" s="594"/>
      <c r="DN40" s="594"/>
      <c r="DO40" s="594"/>
      <c r="DP40" s="594"/>
      <c r="DQ40" s="594"/>
      <c r="DR40" s="594"/>
      <c r="DS40" s="594"/>
      <c r="DT40" s="594"/>
      <c r="DU40" s="594"/>
      <c r="DV40" s="595"/>
      <c r="DW40" s="598" t="s">
        <v>322</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329</v>
      </c>
      <c r="AR41" s="616"/>
      <c r="AS41" s="616"/>
      <c r="AT41" s="616"/>
      <c r="AU41" s="616"/>
      <c r="AV41" s="616"/>
      <c r="AW41" s="616"/>
      <c r="AX41" s="616"/>
      <c r="AY41" s="617"/>
      <c r="AZ41" s="665">
        <v>119576</v>
      </c>
      <c r="BA41" s="666"/>
      <c r="BB41" s="666"/>
      <c r="BC41" s="666"/>
      <c r="BD41" s="661"/>
      <c r="BE41" s="661"/>
      <c r="BF41" s="663"/>
      <c r="BG41" s="680"/>
      <c r="BH41" s="681"/>
      <c r="BI41" s="681"/>
      <c r="BJ41" s="681"/>
      <c r="BK41" s="681"/>
      <c r="BL41" s="189"/>
      <c r="BM41" s="616" t="s">
        <v>330</v>
      </c>
      <c r="BN41" s="616"/>
      <c r="BO41" s="616"/>
      <c r="BP41" s="616"/>
      <c r="BQ41" s="616"/>
      <c r="BR41" s="616"/>
      <c r="BS41" s="616"/>
      <c r="BT41" s="616"/>
      <c r="BU41" s="617"/>
      <c r="BV41" s="665">
        <v>300</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208</v>
      </c>
      <c r="CS41" s="613"/>
      <c r="CT41" s="613"/>
      <c r="CU41" s="613"/>
      <c r="CV41" s="613"/>
      <c r="CW41" s="613"/>
      <c r="CX41" s="613"/>
      <c r="CY41" s="614"/>
      <c r="CZ41" s="627" t="s">
        <v>208</v>
      </c>
      <c r="DA41" s="628"/>
      <c r="DB41" s="628"/>
      <c r="DC41" s="629"/>
      <c r="DD41" s="602" t="s">
        <v>208</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596176</v>
      </c>
      <c r="CS42" s="594"/>
      <c r="CT42" s="594"/>
      <c r="CU42" s="594"/>
      <c r="CV42" s="594"/>
      <c r="CW42" s="594"/>
      <c r="CX42" s="594"/>
      <c r="CY42" s="595"/>
      <c r="CZ42" s="627">
        <v>19.100000000000001</v>
      </c>
      <c r="DA42" s="676"/>
      <c r="DB42" s="676"/>
      <c r="DC42" s="677"/>
      <c r="DD42" s="602">
        <v>170826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8463</v>
      </c>
      <c r="CS43" s="613"/>
      <c r="CT43" s="613"/>
      <c r="CU43" s="613"/>
      <c r="CV43" s="613"/>
      <c r="CW43" s="613"/>
      <c r="CX43" s="613"/>
      <c r="CY43" s="614"/>
      <c r="CZ43" s="627">
        <v>0.3</v>
      </c>
      <c r="DA43" s="628"/>
      <c r="DB43" s="628"/>
      <c r="DC43" s="629"/>
      <c r="DD43" s="602">
        <v>8463</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288</v>
      </c>
      <c r="CE44" s="700"/>
      <c r="CF44" s="590" t="s">
        <v>337</v>
      </c>
      <c r="CG44" s="591"/>
      <c r="CH44" s="591"/>
      <c r="CI44" s="591"/>
      <c r="CJ44" s="591"/>
      <c r="CK44" s="591"/>
      <c r="CL44" s="591"/>
      <c r="CM44" s="591"/>
      <c r="CN44" s="591"/>
      <c r="CO44" s="591"/>
      <c r="CP44" s="591"/>
      <c r="CQ44" s="592"/>
      <c r="CR44" s="593">
        <v>590137</v>
      </c>
      <c r="CS44" s="594"/>
      <c r="CT44" s="594"/>
      <c r="CU44" s="594"/>
      <c r="CV44" s="594"/>
      <c r="CW44" s="594"/>
      <c r="CX44" s="594"/>
      <c r="CY44" s="595"/>
      <c r="CZ44" s="627">
        <v>18.899999999999999</v>
      </c>
      <c r="DA44" s="676"/>
      <c r="DB44" s="676"/>
      <c r="DC44" s="677"/>
      <c r="DD44" s="602">
        <v>170826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364109</v>
      </c>
      <c r="CS45" s="613"/>
      <c r="CT45" s="613"/>
      <c r="CU45" s="613"/>
      <c r="CV45" s="613"/>
      <c r="CW45" s="613"/>
      <c r="CX45" s="613"/>
      <c r="CY45" s="614"/>
      <c r="CZ45" s="627">
        <v>11.7</v>
      </c>
      <c r="DA45" s="628"/>
      <c r="DB45" s="628"/>
      <c r="DC45" s="629"/>
      <c r="DD45" s="602">
        <v>34120</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211197</v>
      </c>
      <c r="CS46" s="594"/>
      <c r="CT46" s="594"/>
      <c r="CU46" s="594"/>
      <c r="CV46" s="594"/>
      <c r="CW46" s="594"/>
      <c r="CX46" s="594"/>
      <c r="CY46" s="595"/>
      <c r="CZ46" s="627">
        <v>6.8</v>
      </c>
      <c r="DA46" s="676"/>
      <c r="DB46" s="676"/>
      <c r="DC46" s="677"/>
      <c r="DD46" s="602">
        <v>129775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6039</v>
      </c>
      <c r="CS47" s="613"/>
      <c r="CT47" s="613"/>
      <c r="CU47" s="613"/>
      <c r="CV47" s="613"/>
      <c r="CW47" s="613"/>
      <c r="CX47" s="613"/>
      <c r="CY47" s="614"/>
      <c r="CZ47" s="627">
        <v>0.2</v>
      </c>
      <c r="DA47" s="628"/>
      <c r="DB47" s="628"/>
      <c r="DC47" s="629"/>
      <c r="DD47" s="602" t="s">
        <v>322</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76"/>
      <c r="DB48" s="676"/>
      <c r="DC48" s="677"/>
      <c r="DD48" s="602" t="s">
        <v>322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3119979</v>
      </c>
      <c r="CS49" s="661"/>
      <c r="CT49" s="661"/>
      <c r="CU49" s="661"/>
      <c r="CV49" s="661"/>
      <c r="CW49" s="661"/>
      <c r="CX49" s="661"/>
      <c r="CY49" s="688"/>
      <c r="CZ49" s="689">
        <v>100</v>
      </c>
      <c r="DA49" s="690"/>
      <c r="DB49" s="690"/>
      <c r="DC49" s="691"/>
      <c r="DD49" s="692">
        <v>2112803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3180</v>
      </c>
      <c r="R7" s="723"/>
      <c r="S7" s="723"/>
      <c r="T7" s="723"/>
      <c r="U7" s="723"/>
      <c r="V7" s="723">
        <v>3120</v>
      </c>
      <c r="W7" s="723"/>
      <c r="X7" s="723"/>
      <c r="Y7" s="723"/>
      <c r="Z7" s="723"/>
      <c r="AA7" s="723">
        <f>+Q7-V7</f>
        <v>60</v>
      </c>
      <c r="AB7" s="723"/>
      <c r="AC7" s="723"/>
      <c r="AD7" s="723"/>
      <c r="AE7" s="724"/>
      <c r="AF7" s="725">
        <v>54</v>
      </c>
      <c r="AG7" s="726"/>
      <c r="AH7" s="726"/>
      <c r="AI7" s="726"/>
      <c r="AJ7" s="727"/>
      <c r="AK7" s="762">
        <v>37</v>
      </c>
      <c r="AL7" s="763"/>
      <c r="AM7" s="763"/>
      <c r="AN7" s="763"/>
      <c r="AO7" s="763"/>
      <c r="AP7" s="763">
        <v>3220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542</v>
      </c>
      <c r="BT7" s="767"/>
      <c r="BU7" s="767"/>
      <c r="BV7" s="767"/>
      <c r="BW7" s="767"/>
      <c r="BX7" s="767"/>
      <c r="BY7" s="767"/>
      <c r="BZ7" s="767"/>
      <c r="CA7" s="767"/>
      <c r="CB7" s="767"/>
      <c r="CC7" s="767"/>
      <c r="CD7" s="767"/>
      <c r="CE7" s="767"/>
      <c r="CF7" s="767"/>
      <c r="CG7" s="768"/>
      <c r="CH7" s="759">
        <v>2</v>
      </c>
      <c r="CI7" s="760"/>
      <c r="CJ7" s="760"/>
      <c r="CK7" s="760"/>
      <c r="CL7" s="761"/>
      <c r="CM7" s="759">
        <v>8</v>
      </c>
      <c r="CN7" s="760"/>
      <c r="CO7" s="760"/>
      <c r="CP7" s="760"/>
      <c r="CQ7" s="761"/>
      <c r="CR7" s="759">
        <v>17</v>
      </c>
      <c r="CS7" s="760"/>
      <c r="CT7" s="760"/>
      <c r="CU7" s="760"/>
      <c r="CV7" s="761"/>
      <c r="CW7" s="759">
        <v>9</v>
      </c>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541</v>
      </c>
      <c r="BT8" s="757"/>
      <c r="BU8" s="757"/>
      <c r="BV8" s="757"/>
      <c r="BW8" s="757"/>
      <c r="BX8" s="757"/>
      <c r="BY8" s="757"/>
      <c r="BZ8" s="757"/>
      <c r="CA8" s="757"/>
      <c r="CB8" s="757"/>
      <c r="CC8" s="757"/>
      <c r="CD8" s="757"/>
      <c r="CE8" s="757"/>
      <c r="CF8" s="757"/>
      <c r="CG8" s="758"/>
      <c r="CH8" s="769">
        <v>3</v>
      </c>
      <c r="CI8" s="770"/>
      <c r="CJ8" s="770"/>
      <c r="CK8" s="770"/>
      <c r="CL8" s="771"/>
      <c r="CM8" s="769">
        <v>104</v>
      </c>
      <c r="CN8" s="770"/>
      <c r="CO8" s="770"/>
      <c r="CP8" s="770"/>
      <c r="CQ8" s="771"/>
      <c r="CR8" s="769">
        <v>20</v>
      </c>
      <c r="CS8" s="770"/>
      <c r="CT8" s="770"/>
      <c r="CU8" s="770"/>
      <c r="CV8" s="771"/>
      <c r="CW8" s="769">
        <v>20</v>
      </c>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54</v>
      </c>
      <c r="AG23" s="782"/>
      <c r="AH23" s="782"/>
      <c r="AI23" s="782"/>
      <c r="AJ23" s="785"/>
      <c r="AK23" s="786"/>
      <c r="AL23" s="787"/>
      <c r="AM23" s="787"/>
      <c r="AN23" s="787"/>
      <c r="AO23" s="787"/>
      <c r="AP23" s="782"/>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574</v>
      </c>
      <c r="R28" s="811"/>
      <c r="S28" s="811"/>
      <c r="T28" s="811"/>
      <c r="U28" s="811"/>
      <c r="V28" s="811">
        <v>560</v>
      </c>
      <c r="W28" s="811"/>
      <c r="X28" s="811"/>
      <c r="Y28" s="811"/>
      <c r="Z28" s="811"/>
      <c r="AA28" s="811">
        <f t="shared" ref="AA28:AA34" si="0">+Q28-V28</f>
        <v>14</v>
      </c>
      <c r="AB28" s="811"/>
      <c r="AC28" s="811"/>
      <c r="AD28" s="811"/>
      <c r="AE28" s="812"/>
      <c r="AF28" s="813">
        <v>14</v>
      </c>
      <c r="AG28" s="811"/>
      <c r="AH28" s="811"/>
      <c r="AI28" s="811"/>
      <c r="AJ28" s="814"/>
      <c r="AK28" s="815">
        <v>32</v>
      </c>
      <c r="AL28" s="806"/>
      <c r="AM28" s="806"/>
      <c r="AN28" s="806"/>
      <c r="AO28" s="806"/>
      <c r="AP28" s="806">
        <v>0</v>
      </c>
      <c r="AQ28" s="806"/>
      <c r="AR28" s="806"/>
      <c r="AS28" s="806"/>
      <c r="AT28" s="806"/>
      <c r="AU28" s="806">
        <v>0</v>
      </c>
      <c r="AV28" s="806"/>
      <c r="AW28" s="806"/>
      <c r="AX28" s="806"/>
      <c r="AY28" s="806"/>
      <c r="AZ28" s="807" t="s">
        <v>539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408</v>
      </c>
      <c r="R29" s="747"/>
      <c r="S29" s="747"/>
      <c r="T29" s="747"/>
      <c r="U29" s="747"/>
      <c r="V29" s="747">
        <v>387</v>
      </c>
      <c r="W29" s="747"/>
      <c r="X29" s="747"/>
      <c r="Y29" s="747"/>
      <c r="Z29" s="747"/>
      <c r="AA29" s="747">
        <f t="shared" si="0"/>
        <v>21</v>
      </c>
      <c r="AB29" s="747"/>
      <c r="AC29" s="747"/>
      <c r="AD29" s="747"/>
      <c r="AE29" s="748"/>
      <c r="AF29" s="749">
        <v>21</v>
      </c>
      <c r="AG29" s="750"/>
      <c r="AH29" s="750"/>
      <c r="AI29" s="750"/>
      <c r="AJ29" s="751"/>
      <c r="AK29" s="818">
        <v>72</v>
      </c>
      <c r="AL29" s="819"/>
      <c r="AM29" s="819"/>
      <c r="AN29" s="819"/>
      <c r="AO29" s="819"/>
      <c r="AP29" s="819">
        <v>5</v>
      </c>
      <c r="AQ29" s="819"/>
      <c r="AR29" s="819"/>
      <c r="AS29" s="819"/>
      <c r="AT29" s="819"/>
      <c r="AU29" s="819">
        <v>11</v>
      </c>
      <c r="AV29" s="819"/>
      <c r="AW29" s="819"/>
      <c r="AX29" s="819"/>
      <c r="AY29" s="819"/>
      <c r="AZ29" s="820" t="s">
        <v>539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423</v>
      </c>
      <c r="R30" s="747"/>
      <c r="S30" s="747"/>
      <c r="T30" s="747"/>
      <c r="U30" s="747"/>
      <c r="V30" s="747">
        <v>379</v>
      </c>
      <c r="W30" s="747"/>
      <c r="X30" s="747"/>
      <c r="Y30" s="747"/>
      <c r="Z30" s="747"/>
      <c r="AA30" s="747">
        <f t="shared" si="0"/>
        <v>44</v>
      </c>
      <c r="AB30" s="747"/>
      <c r="AC30" s="747"/>
      <c r="AD30" s="747"/>
      <c r="AE30" s="748"/>
      <c r="AF30" s="749">
        <v>44</v>
      </c>
      <c r="AG30" s="750"/>
      <c r="AH30" s="750"/>
      <c r="AI30" s="750"/>
      <c r="AJ30" s="751"/>
      <c r="AK30" s="818">
        <v>78</v>
      </c>
      <c r="AL30" s="819"/>
      <c r="AM30" s="819"/>
      <c r="AN30" s="819"/>
      <c r="AO30" s="819"/>
      <c r="AP30" s="819">
        <v>0</v>
      </c>
      <c r="AQ30" s="819"/>
      <c r="AR30" s="819"/>
      <c r="AS30" s="819"/>
      <c r="AT30" s="819"/>
      <c r="AU30" s="819">
        <v>0</v>
      </c>
      <c r="AV30" s="819"/>
      <c r="AW30" s="819"/>
      <c r="AX30" s="819"/>
      <c r="AY30" s="819"/>
      <c r="AZ30" s="820" t="s">
        <v>539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45</v>
      </c>
      <c r="R31" s="747"/>
      <c r="S31" s="747"/>
      <c r="T31" s="747"/>
      <c r="U31" s="747"/>
      <c r="V31" s="747">
        <v>45</v>
      </c>
      <c r="W31" s="747"/>
      <c r="X31" s="747"/>
      <c r="Y31" s="747"/>
      <c r="Z31" s="747"/>
      <c r="AA31" s="747">
        <f t="shared" si="0"/>
        <v>0</v>
      </c>
      <c r="AB31" s="747"/>
      <c r="AC31" s="747"/>
      <c r="AD31" s="747"/>
      <c r="AE31" s="748"/>
      <c r="AF31" s="749">
        <v>0</v>
      </c>
      <c r="AG31" s="750"/>
      <c r="AH31" s="750"/>
      <c r="AI31" s="750"/>
      <c r="AJ31" s="751"/>
      <c r="AK31" s="818">
        <v>22</v>
      </c>
      <c r="AL31" s="819"/>
      <c r="AM31" s="819"/>
      <c r="AN31" s="819"/>
      <c r="AO31" s="819"/>
      <c r="AP31" s="819">
        <v>0</v>
      </c>
      <c r="AQ31" s="819"/>
      <c r="AR31" s="819"/>
      <c r="AS31" s="819"/>
      <c r="AT31" s="819"/>
      <c r="AU31" s="819">
        <v>0</v>
      </c>
      <c r="AV31" s="819"/>
      <c r="AW31" s="819"/>
      <c r="AX31" s="819"/>
      <c r="AY31" s="819"/>
      <c r="AZ31" s="820" t="s">
        <v>539</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59</v>
      </c>
      <c r="R32" s="747"/>
      <c r="S32" s="747"/>
      <c r="T32" s="747"/>
      <c r="U32" s="747"/>
      <c r="V32" s="747">
        <v>45</v>
      </c>
      <c r="W32" s="747"/>
      <c r="X32" s="747"/>
      <c r="Y32" s="747"/>
      <c r="Z32" s="747"/>
      <c r="AA32" s="747">
        <f t="shared" si="0"/>
        <v>14</v>
      </c>
      <c r="AB32" s="747"/>
      <c r="AC32" s="747"/>
      <c r="AD32" s="747"/>
      <c r="AE32" s="748"/>
      <c r="AF32" s="749">
        <v>2</v>
      </c>
      <c r="AG32" s="750"/>
      <c r="AH32" s="750"/>
      <c r="AI32" s="750"/>
      <c r="AJ32" s="751"/>
      <c r="AK32" s="818">
        <v>4</v>
      </c>
      <c r="AL32" s="819"/>
      <c r="AM32" s="819"/>
      <c r="AN32" s="819"/>
      <c r="AO32" s="819"/>
      <c r="AP32" s="819">
        <v>9</v>
      </c>
      <c r="AQ32" s="819"/>
      <c r="AR32" s="819"/>
      <c r="AS32" s="819"/>
      <c r="AT32" s="819"/>
      <c r="AU32" s="819">
        <v>9</v>
      </c>
      <c r="AV32" s="819"/>
      <c r="AW32" s="819"/>
      <c r="AX32" s="819"/>
      <c r="AY32" s="819"/>
      <c r="AZ32" s="820" t="s">
        <v>539</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67</v>
      </c>
      <c r="R33" s="747"/>
      <c r="S33" s="747"/>
      <c r="T33" s="747"/>
      <c r="U33" s="747"/>
      <c r="V33" s="747">
        <v>65</v>
      </c>
      <c r="W33" s="747"/>
      <c r="X33" s="747"/>
      <c r="Y33" s="747"/>
      <c r="Z33" s="747"/>
      <c r="AA33" s="747">
        <f t="shared" si="0"/>
        <v>2</v>
      </c>
      <c r="AB33" s="747"/>
      <c r="AC33" s="747"/>
      <c r="AD33" s="747"/>
      <c r="AE33" s="748"/>
      <c r="AF33" s="749">
        <v>2</v>
      </c>
      <c r="AG33" s="750"/>
      <c r="AH33" s="750"/>
      <c r="AI33" s="750"/>
      <c r="AJ33" s="751"/>
      <c r="AK33" s="818">
        <v>25</v>
      </c>
      <c r="AL33" s="819"/>
      <c r="AM33" s="819"/>
      <c r="AN33" s="819"/>
      <c r="AO33" s="819"/>
      <c r="AP33" s="819">
        <v>0</v>
      </c>
      <c r="AQ33" s="819"/>
      <c r="AR33" s="819"/>
      <c r="AS33" s="819"/>
      <c r="AT33" s="819"/>
      <c r="AU33" s="819">
        <v>0</v>
      </c>
      <c r="AV33" s="819"/>
      <c r="AW33" s="819"/>
      <c r="AX33" s="819"/>
      <c r="AY33" s="819"/>
      <c r="AZ33" s="820" t="s">
        <v>539</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540</v>
      </c>
      <c r="C34" s="744"/>
      <c r="D34" s="744"/>
      <c r="E34" s="744"/>
      <c r="F34" s="744"/>
      <c r="G34" s="744"/>
      <c r="H34" s="744"/>
      <c r="I34" s="744"/>
      <c r="J34" s="744"/>
      <c r="K34" s="744"/>
      <c r="L34" s="744"/>
      <c r="M34" s="744"/>
      <c r="N34" s="744"/>
      <c r="O34" s="744"/>
      <c r="P34" s="745"/>
      <c r="Q34" s="746">
        <v>83</v>
      </c>
      <c r="R34" s="747"/>
      <c r="S34" s="747"/>
      <c r="T34" s="747"/>
      <c r="U34" s="747"/>
      <c r="V34" s="747">
        <v>79</v>
      </c>
      <c r="W34" s="747"/>
      <c r="X34" s="747"/>
      <c r="Y34" s="747"/>
      <c r="Z34" s="747"/>
      <c r="AA34" s="747">
        <f t="shared" si="0"/>
        <v>4</v>
      </c>
      <c r="AB34" s="747"/>
      <c r="AC34" s="747"/>
      <c r="AD34" s="747"/>
      <c r="AE34" s="748"/>
      <c r="AF34" s="749">
        <v>7</v>
      </c>
      <c r="AG34" s="750"/>
      <c r="AH34" s="750"/>
      <c r="AI34" s="750"/>
      <c r="AJ34" s="751"/>
      <c r="AK34" s="818">
        <v>48</v>
      </c>
      <c r="AL34" s="819"/>
      <c r="AM34" s="819"/>
      <c r="AN34" s="819"/>
      <c r="AO34" s="819"/>
      <c r="AP34" s="819">
        <v>1286</v>
      </c>
      <c r="AQ34" s="819"/>
      <c r="AR34" s="819"/>
      <c r="AS34" s="819"/>
      <c r="AT34" s="819"/>
      <c r="AU34" s="819">
        <v>108</v>
      </c>
      <c r="AV34" s="819"/>
      <c r="AW34" s="819"/>
      <c r="AX34" s="819"/>
      <c r="AY34" s="819"/>
      <c r="AZ34" s="820" t="s">
        <v>539</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89</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388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391</v>
      </c>
      <c r="R66" s="706"/>
      <c r="S66" s="706"/>
      <c r="T66" s="706"/>
      <c r="U66" s="707"/>
      <c r="V66" s="705" t="s">
        <v>392</v>
      </c>
      <c r="W66" s="706"/>
      <c r="X66" s="706"/>
      <c r="Y66" s="706"/>
      <c r="Z66" s="707"/>
      <c r="AA66" s="705" t="s">
        <v>393</v>
      </c>
      <c r="AB66" s="706"/>
      <c r="AC66" s="706"/>
      <c r="AD66" s="706"/>
      <c r="AE66" s="707"/>
      <c r="AF66" s="840" t="s">
        <v>394</v>
      </c>
      <c r="AG66" s="801"/>
      <c r="AH66" s="801"/>
      <c r="AI66" s="801"/>
      <c r="AJ66" s="841"/>
      <c r="AK66" s="705" t="s">
        <v>395</v>
      </c>
      <c r="AL66" s="729"/>
      <c r="AM66" s="729"/>
      <c r="AN66" s="729"/>
      <c r="AO66" s="730"/>
      <c r="AP66" s="705" t="s">
        <v>396</v>
      </c>
      <c r="AQ66" s="706"/>
      <c r="AR66" s="706"/>
      <c r="AS66" s="706"/>
      <c r="AT66" s="707"/>
      <c r="AU66" s="705" t="s">
        <v>397</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c r="C68" s="858"/>
      <c r="D68" s="858"/>
      <c r="E68" s="858"/>
      <c r="F68" s="858"/>
      <c r="G68" s="858"/>
      <c r="H68" s="858"/>
      <c r="I68" s="858"/>
      <c r="J68" s="858"/>
      <c r="K68" s="858"/>
      <c r="L68" s="858"/>
      <c r="M68" s="858"/>
      <c r="N68" s="858"/>
      <c r="O68" s="858"/>
      <c r="P68" s="859"/>
      <c r="Q68" s="860"/>
      <c r="R68" s="854"/>
      <c r="S68" s="854"/>
      <c r="T68" s="854"/>
      <c r="U68" s="854"/>
      <c r="V68" s="854"/>
      <c r="W68" s="854"/>
      <c r="X68" s="854"/>
      <c r="Y68" s="854"/>
      <c r="Z68" s="854"/>
      <c r="AA68" s="854"/>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c r="C69" s="862"/>
      <c r="D69" s="862"/>
      <c r="E69" s="862"/>
      <c r="F69" s="862"/>
      <c r="G69" s="862"/>
      <c r="H69" s="862"/>
      <c r="I69" s="862"/>
      <c r="J69" s="862"/>
      <c r="K69" s="862"/>
      <c r="L69" s="862"/>
      <c r="M69" s="862"/>
      <c r="N69" s="862"/>
      <c r="O69" s="862"/>
      <c r="P69" s="863"/>
      <c r="Q69" s="864"/>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287</v>
      </c>
      <c r="AG109" s="883"/>
      <c r="AH109" s="883"/>
      <c r="AI109" s="883"/>
      <c r="AJ109" s="884"/>
      <c r="AK109" s="882" t="s">
        <v>286</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287</v>
      </c>
      <c r="BW109" s="883"/>
      <c r="BX109" s="883"/>
      <c r="BY109" s="883"/>
      <c r="BZ109" s="884"/>
      <c r="CA109" s="882" t="s">
        <v>286</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287</v>
      </c>
      <c r="DM109" s="883"/>
      <c r="DN109" s="883"/>
      <c r="DO109" s="883"/>
      <c r="DP109" s="884"/>
      <c r="DQ109" s="882" t="s">
        <v>286</v>
      </c>
      <c r="DR109" s="883"/>
      <c r="DS109" s="883"/>
      <c r="DT109" s="883"/>
      <c r="DU109" s="884"/>
      <c r="DV109" s="882" t="s">
        <v>408</v>
      </c>
      <c r="DW109" s="883"/>
      <c r="DX109" s="883"/>
      <c r="DY109" s="883"/>
      <c r="DZ109" s="885"/>
    </row>
    <row r="110" spans="1:131" s="197" customFormat="1" ht="26.25" customHeight="1">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342074</v>
      </c>
      <c r="AB110" s="890"/>
      <c r="AC110" s="890"/>
      <c r="AD110" s="890"/>
      <c r="AE110" s="891"/>
      <c r="AF110" s="892">
        <v>340207</v>
      </c>
      <c r="AG110" s="890"/>
      <c r="AH110" s="890"/>
      <c r="AI110" s="890"/>
      <c r="AJ110" s="891"/>
      <c r="AK110" s="892">
        <v>310143</v>
      </c>
      <c r="AL110" s="890"/>
      <c r="AM110" s="890"/>
      <c r="AN110" s="890"/>
      <c r="AO110" s="891"/>
      <c r="AP110" s="893">
        <v>21.6</v>
      </c>
      <c r="AQ110" s="894"/>
      <c r="AR110" s="894"/>
      <c r="AS110" s="894"/>
      <c r="AT110" s="895"/>
      <c r="AU110" s="896" t="s">
        <v>61</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3241643</v>
      </c>
      <c r="BR110" s="927"/>
      <c r="BS110" s="927"/>
      <c r="BT110" s="927"/>
      <c r="BU110" s="927"/>
      <c r="BV110" s="927">
        <v>3157236</v>
      </c>
      <c r="BW110" s="927"/>
      <c r="BX110" s="927"/>
      <c r="BY110" s="927"/>
      <c r="BZ110" s="927"/>
      <c r="CA110" s="927">
        <v>3220904</v>
      </c>
      <c r="CB110" s="927"/>
      <c r="CC110" s="927"/>
      <c r="CD110" s="927"/>
      <c r="CE110" s="927"/>
      <c r="CF110" s="941">
        <v>223.9</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415</v>
      </c>
      <c r="BA111" s="950"/>
      <c r="BB111" s="950"/>
      <c r="BC111" s="950"/>
      <c r="BD111" s="950"/>
      <c r="BE111" s="950"/>
      <c r="BF111" s="950"/>
      <c r="BG111" s="950"/>
      <c r="BH111" s="950"/>
      <c r="BI111" s="950"/>
      <c r="BJ111" s="950"/>
      <c r="BK111" s="950"/>
      <c r="BL111" s="950"/>
      <c r="BM111" s="950"/>
      <c r="BN111" s="950"/>
      <c r="BO111" s="950"/>
      <c r="BP111" s="951"/>
      <c r="BQ111" s="919">
        <v>89508</v>
      </c>
      <c r="BR111" s="920"/>
      <c r="BS111" s="920"/>
      <c r="BT111" s="920"/>
      <c r="BU111" s="920"/>
      <c r="BV111" s="920">
        <v>56426</v>
      </c>
      <c r="BW111" s="920"/>
      <c r="BX111" s="920"/>
      <c r="BY111" s="920"/>
      <c r="BZ111" s="920"/>
      <c r="CA111" s="920">
        <v>29809</v>
      </c>
      <c r="CB111" s="920"/>
      <c r="CC111" s="920"/>
      <c r="CD111" s="920"/>
      <c r="CE111" s="920"/>
      <c r="CF111" s="914">
        <v>2.1</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1682389</v>
      </c>
      <c r="BR112" s="920"/>
      <c r="BS112" s="920"/>
      <c r="BT112" s="920"/>
      <c r="BU112" s="920"/>
      <c r="BV112" s="920">
        <v>1471811</v>
      </c>
      <c r="BW112" s="920"/>
      <c r="BX112" s="920"/>
      <c r="BY112" s="920"/>
      <c r="BZ112" s="920"/>
      <c r="CA112" s="920">
        <v>1381675</v>
      </c>
      <c r="CB112" s="920"/>
      <c r="CC112" s="920"/>
      <c r="CD112" s="920"/>
      <c r="CE112" s="920"/>
      <c r="CF112" s="914">
        <v>96</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153532</v>
      </c>
      <c r="AB113" s="934"/>
      <c r="AC113" s="934"/>
      <c r="AD113" s="934"/>
      <c r="AE113" s="935"/>
      <c r="AF113" s="936">
        <v>144709</v>
      </c>
      <c r="AG113" s="934"/>
      <c r="AH113" s="934"/>
      <c r="AI113" s="934"/>
      <c r="AJ113" s="935"/>
      <c r="AK113" s="936">
        <v>144731</v>
      </c>
      <c r="AL113" s="934"/>
      <c r="AM113" s="934"/>
      <c r="AN113" s="934"/>
      <c r="AO113" s="935"/>
      <c r="AP113" s="937">
        <v>10.1</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t="s">
        <v>111</v>
      </c>
      <c r="BR113" s="920"/>
      <c r="BS113" s="920"/>
      <c r="BT113" s="920"/>
      <c r="BU113" s="920"/>
      <c r="BV113" s="920" t="s">
        <v>111</v>
      </c>
      <c r="BW113" s="920"/>
      <c r="BX113" s="920"/>
      <c r="BY113" s="920"/>
      <c r="BZ113" s="920"/>
      <c r="CA113" s="920" t="s">
        <v>111</v>
      </c>
      <c r="CB113" s="920"/>
      <c r="CC113" s="920"/>
      <c r="CD113" s="920"/>
      <c r="CE113" s="920"/>
      <c r="CF113" s="914" t="s">
        <v>111</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111</v>
      </c>
      <c r="AB114" s="959"/>
      <c r="AC114" s="959"/>
      <c r="AD114" s="959"/>
      <c r="AE114" s="960"/>
      <c r="AF114" s="961" t="s">
        <v>111</v>
      </c>
      <c r="AG114" s="959"/>
      <c r="AH114" s="959"/>
      <c r="AI114" s="959"/>
      <c r="AJ114" s="960"/>
      <c r="AK114" s="961" t="s">
        <v>111</v>
      </c>
      <c r="AL114" s="959"/>
      <c r="AM114" s="959"/>
      <c r="AN114" s="959"/>
      <c r="AO114" s="960"/>
      <c r="AP114" s="962" t="s">
        <v>111</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478899</v>
      </c>
      <c r="BR114" s="920"/>
      <c r="BS114" s="920"/>
      <c r="BT114" s="920"/>
      <c r="BU114" s="920"/>
      <c r="BV114" s="920">
        <v>474595</v>
      </c>
      <c r="BW114" s="920"/>
      <c r="BX114" s="920"/>
      <c r="BY114" s="920"/>
      <c r="BZ114" s="920"/>
      <c r="CA114" s="920">
        <v>369056</v>
      </c>
      <c r="CB114" s="920"/>
      <c r="CC114" s="920"/>
      <c r="CD114" s="920"/>
      <c r="CE114" s="920"/>
      <c r="CF114" s="914">
        <v>25.7</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41453</v>
      </c>
      <c r="AB115" s="934"/>
      <c r="AC115" s="934"/>
      <c r="AD115" s="934"/>
      <c r="AE115" s="935"/>
      <c r="AF115" s="936">
        <v>33082</v>
      </c>
      <c r="AG115" s="934"/>
      <c r="AH115" s="934"/>
      <c r="AI115" s="934"/>
      <c r="AJ115" s="935"/>
      <c r="AK115" s="936">
        <v>26618</v>
      </c>
      <c r="AL115" s="934"/>
      <c r="AM115" s="934"/>
      <c r="AN115" s="934"/>
      <c r="AO115" s="935"/>
      <c r="AP115" s="937">
        <v>1.9</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537059</v>
      </c>
      <c r="AB117" s="966"/>
      <c r="AC117" s="966"/>
      <c r="AD117" s="966"/>
      <c r="AE117" s="967"/>
      <c r="AF117" s="965">
        <v>517998</v>
      </c>
      <c r="AG117" s="966"/>
      <c r="AH117" s="966"/>
      <c r="AI117" s="966"/>
      <c r="AJ117" s="967"/>
      <c r="AK117" s="965">
        <v>481492</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t="s">
        <v>388</v>
      </c>
      <c r="BR117" s="986"/>
      <c r="BS117" s="986"/>
      <c r="BT117" s="986"/>
      <c r="BU117" s="986"/>
      <c r="BV117" s="986" t="s">
        <v>388</v>
      </c>
      <c r="BW117" s="986"/>
      <c r="BX117" s="986"/>
      <c r="BY117" s="986"/>
      <c r="BZ117" s="986"/>
      <c r="CA117" s="986" t="s">
        <v>388</v>
      </c>
      <c r="CB117" s="986"/>
      <c r="CC117" s="986"/>
      <c r="CD117" s="986"/>
      <c r="CE117" s="986"/>
      <c r="CF117" s="914" t="s">
        <v>388</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388</v>
      </c>
      <c r="DH117" s="959"/>
      <c r="DI117" s="959"/>
      <c r="DJ117" s="959"/>
      <c r="DK117" s="960"/>
      <c r="DL117" s="961" t="s">
        <v>388</v>
      </c>
      <c r="DM117" s="959"/>
      <c r="DN117" s="959"/>
      <c r="DO117" s="959"/>
      <c r="DP117" s="960"/>
      <c r="DQ117" s="961" t="s">
        <v>388</v>
      </c>
      <c r="DR117" s="959"/>
      <c r="DS117" s="959"/>
      <c r="DT117" s="959"/>
      <c r="DU117" s="960"/>
      <c r="DV117" s="962" t="s">
        <v>388</v>
      </c>
      <c r="DW117" s="963"/>
      <c r="DX117" s="963"/>
      <c r="DY117" s="963"/>
      <c r="DZ117" s="964"/>
    </row>
    <row r="118" spans="1:130" s="197" customFormat="1" ht="26.25" customHeight="1">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287</v>
      </c>
      <c r="AG118" s="883"/>
      <c r="AH118" s="883"/>
      <c r="AI118" s="883"/>
      <c r="AJ118" s="884"/>
      <c r="AK118" s="882" t="s">
        <v>286</v>
      </c>
      <c r="AL118" s="883"/>
      <c r="AM118" s="883"/>
      <c r="AN118" s="883"/>
      <c r="AO118" s="884"/>
      <c r="AP118" s="990" t="s">
        <v>408</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436</v>
      </c>
      <c r="BP118" s="994"/>
      <c r="BQ118" s="985">
        <v>5492439</v>
      </c>
      <c r="BR118" s="986"/>
      <c r="BS118" s="986"/>
      <c r="BT118" s="986"/>
      <c r="BU118" s="986"/>
      <c r="BV118" s="986">
        <v>5160068</v>
      </c>
      <c r="BW118" s="986"/>
      <c r="BX118" s="986"/>
      <c r="BY118" s="986"/>
      <c r="BZ118" s="986"/>
      <c r="CA118" s="986">
        <v>5001444</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388</v>
      </c>
      <c r="DH118" s="959"/>
      <c r="DI118" s="959"/>
      <c r="DJ118" s="959"/>
      <c r="DK118" s="960"/>
      <c r="DL118" s="961" t="s">
        <v>388</v>
      </c>
      <c r="DM118" s="959"/>
      <c r="DN118" s="959"/>
      <c r="DO118" s="959"/>
      <c r="DP118" s="960"/>
      <c r="DQ118" s="961" t="s">
        <v>388</v>
      </c>
      <c r="DR118" s="959"/>
      <c r="DS118" s="959"/>
      <c r="DT118" s="959"/>
      <c r="DU118" s="960"/>
      <c r="DV118" s="962" t="s">
        <v>388</v>
      </c>
      <c r="DW118" s="963"/>
      <c r="DX118" s="963"/>
      <c r="DY118" s="963"/>
      <c r="DZ118" s="964"/>
    </row>
    <row r="119" spans="1:130" s="197" customFormat="1" ht="26.25" customHeight="1">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388</v>
      </c>
      <c r="AB119" s="890"/>
      <c r="AC119" s="890"/>
      <c r="AD119" s="890"/>
      <c r="AE119" s="891"/>
      <c r="AF119" s="892" t="s">
        <v>388</v>
      </c>
      <c r="AG119" s="890"/>
      <c r="AH119" s="890"/>
      <c r="AI119" s="890"/>
      <c r="AJ119" s="891"/>
      <c r="AK119" s="892" t="s">
        <v>388</v>
      </c>
      <c r="AL119" s="890"/>
      <c r="AM119" s="890"/>
      <c r="AN119" s="890"/>
      <c r="AO119" s="891"/>
      <c r="AP119" s="893" t="s">
        <v>388</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1964547</v>
      </c>
      <c r="BR119" s="927"/>
      <c r="BS119" s="927"/>
      <c r="BT119" s="927"/>
      <c r="BU119" s="927"/>
      <c r="BV119" s="927">
        <v>2193230</v>
      </c>
      <c r="BW119" s="927"/>
      <c r="BX119" s="927"/>
      <c r="BY119" s="927"/>
      <c r="BZ119" s="927"/>
      <c r="CA119" s="927">
        <v>2351818</v>
      </c>
      <c r="CB119" s="927"/>
      <c r="CC119" s="927"/>
      <c r="CD119" s="927"/>
      <c r="CE119" s="927"/>
      <c r="CF119" s="941">
        <v>163.5</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89508</v>
      </c>
      <c r="DH119" s="998"/>
      <c r="DI119" s="998"/>
      <c r="DJ119" s="998"/>
      <c r="DK119" s="999"/>
      <c r="DL119" s="1000">
        <v>56426</v>
      </c>
      <c r="DM119" s="998"/>
      <c r="DN119" s="998"/>
      <c r="DO119" s="998"/>
      <c r="DP119" s="999"/>
      <c r="DQ119" s="1000">
        <v>29809</v>
      </c>
      <c r="DR119" s="998"/>
      <c r="DS119" s="998"/>
      <c r="DT119" s="998"/>
      <c r="DU119" s="999"/>
      <c r="DV119" s="1001">
        <v>2.1</v>
      </c>
      <c r="DW119" s="1002"/>
      <c r="DX119" s="1002"/>
      <c r="DY119" s="1002"/>
      <c r="DZ119" s="1003"/>
    </row>
    <row r="120" spans="1:130" s="197" customFormat="1" ht="26.25" customHeight="1">
      <c r="A120" s="975"/>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388</v>
      </c>
      <c r="AB120" s="959"/>
      <c r="AC120" s="959"/>
      <c r="AD120" s="959"/>
      <c r="AE120" s="960"/>
      <c r="AF120" s="961" t="s">
        <v>388</v>
      </c>
      <c r="AG120" s="959"/>
      <c r="AH120" s="959"/>
      <c r="AI120" s="959"/>
      <c r="AJ120" s="960"/>
      <c r="AK120" s="961" t="s">
        <v>388</v>
      </c>
      <c r="AL120" s="959"/>
      <c r="AM120" s="959"/>
      <c r="AN120" s="959"/>
      <c r="AO120" s="960"/>
      <c r="AP120" s="962" t="s">
        <v>388</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115245</v>
      </c>
      <c r="BR120" s="920"/>
      <c r="BS120" s="920"/>
      <c r="BT120" s="920"/>
      <c r="BU120" s="920"/>
      <c r="BV120" s="920">
        <v>72426</v>
      </c>
      <c r="BW120" s="920"/>
      <c r="BX120" s="920"/>
      <c r="BY120" s="920"/>
      <c r="BZ120" s="920"/>
      <c r="CA120" s="920">
        <v>104750</v>
      </c>
      <c r="CB120" s="920"/>
      <c r="CC120" s="920"/>
      <c r="CD120" s="920"/>
      <c r="CE120" s="920"/>
      <c r="CF120" s="914">
        <v>7.3</v>
      </c>
      <c r="CG120" s="915"/>
      <c r="CH120" s="915"/>
      <c r="CI120" s="915"/>
      <c r="CJ120" s="915"/>
      <c r="CK120" s="1013" t="s">
        <v>442</v>
      </c>
      <c r="CL120" s="1014"/>
      <c r="CM120" s="1014"/>
      <c r="CN120" s="1014"/>
      <c r="CO120" s="1015"/>
      <c r="CP120" s="1021" t="s">
        <v>443</v>
      </c>
      <c r="CQ120" s="1022"/>
      <c r="CR120" s="1022"/>
      <c r="CS120" s="1022"/>
      <c r="CT120" s="1022"/>
      <c r="CU120" s="1022"/>
      <c r="CV120" s="1022"/>
      <c r="CW120" s="1022"/>
      <c r="CX120" s="1022"/>
      <c r="CY120" s="1022"/>
      <c r="CZ120" s="1022"/>
      <c r="DA120" s="1022"/>
      <c r="DB120" s="1022"/>
      <c r="DC120" s="1022"/>
      <c r="DD120" s="1022"/>
      <c r="DE120" s="1022"/>
      <c r="DF120" s="1023"/>
      <c r="DG120" s="926">
        <v>1379057</v>
      </c>
      <c r="DH120" s="927"/>
      <c r="DI120" s="927"/>
      <c r="DJ120" s="927"/>
      <c r="DK120" s="927"/>
      <c r="DL120" s="927">
        <v>1208006</v>
      </c>
      <c r="DM120" s="927"/>
      <c r="DN120" s="927"/>
      <c r="DO120" s="927"/>
      <c r="DP120" s="927"/>
      <c r="DQ120" s="927">
        <v>1117008</v>
      </c>
      <c r="DR120" s="927"/>
      <c r="DS120" s="927"/>
      <c r="DT120" s="927"/>
      <c r="DU120" s="927"/>
      <c r="DV120" s="928">
        <v>77.599999999999994</v>
      </c>
      <c r="DW120" s="928"/>
      <c r="DX120" s="928"/>
      <c r="DY120" s="928"/>
      <c r="DZ120" s="929"/>
    </row>
    <row r="121" spans="1:130" s="197" customFormat="1" ht="26.25" customHeight="1">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388</v>
      </c>
      <c r="AB121" s="959"/>
      <c r="AC121" s="959"/>
      <c r="AD121" s="959"/>
      <c r="AE121" s="960"/>
      <c r="AF121" s="961" t="s">
        <v>388</v>
      </c>
      <c r="AG121" s="959"/>
      <c r="AH121" s="959"/>
      <c r="AI121" s="959"/>
      <c r="AJ121" s="960"/>
      <c r="AK121" s="961" t="s">
        <v>388</v>
      </c>
      <c r="AL121" s="959"/>
      <c r="AM121" s="959"/>
      <c r="AN121" s="959"/>
      <c r="AO121" s="960"/>
      <c r="AP121" s="962" t="s">
        <v>388</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3446563</v>
      </c>
      <c r="BR121" s="986"/>
      <c r="BS121" s="986"/>
      <c r="BT121" s="986"/>
      <c r="BU121" s="986"/>
      <c r="BV121" s="986">
        <v>3305805</v>
      </c>
      <c r="BW121" s="986"/>
      <c r="BX121" s="986"/>
      <c r="BY121" s="986"/>
      <c r="BZ121" s="986"/>
      <c r="CA121" s="986">
        <v>3255157</v>
      </c>
      <c r="CB121" s="986"/>
      <c r="CC121" s="986"/>
      <c r="CD121" s="986"/>
      <c r="CE121" s="986"/>
      <c r="CF121" s="1024">
        <v>226.3</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231541</v>
      </c>
      <c r="DH121" s="920"/>
      <c r="DI121" s="920"/>
      <c r="DJ121" s="920"/>
      <c r="DK121" s="920"/>
      <c r="DL121" s="920">
        <v>203423</v>
      </c>
      <c r="DM121" s="920"/>
      <c r="DN121" s="920"/>
      <c r="DO121" s="920"/>
      <c r="DP121" s="920"/>
      <c r="DQ121" s="920">
        <v>189329</v>
      </c>
      <c r="DR121" s="920"/>
      <c r="DS121" s="920"/>
      <c r="DT121" s="920"/>
      <c r="DU121" s="920"/>
      <c r="DV121" s="921">
        <v>13.2</v>
      </c>
      <c r="DW121" s="921"/>
      <c r="DX121" s="921"/>
      <c r="DY121" s="921"/>
      <c r="DZ121" s="922"/>
    </row>
    <row r="122" spans="1:130" s="197" customFormat="1" ht="26.25" customHeight="1">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446</v>
      </c>
      <c r="BP122" s="994"/>
      <c r="BQ122" s="1034">
        <v>5526355</v>
      </c>
      <c r="BR122" s="1035"/>
      <c r="BS122" s="1035"/>
      <c r="BT122" s="1035"/>
      <c r="BU122" s="1035"/>
      <c r="BV122" s="1035">
        <v>5571461</v>
      </c>
      <c r="BW122" s="1035"/>
      <c r="BX122" s="1035"/>
      <c r="BY122" s="1035"/>
      <c r="BZ122" s="1035"/>
      <c r="CA122" s="1035">
        <v>5711725</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v>1020</v>
      </c>
      <c r="DH122" s="920"/>
      <c r="DI122" s="920"/>
      <c r="DJ122" s="920"/>
      <c r="DK122" s="920"/>
      <c r="DL122" s="920">
        <v>545</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41453</v>
      </c>
      <c r="AB127" s="959"/>
      <c r="AC127" s="959"/>
      <c r="AD127" s="959"/>
      <c r="AE127" s="960"/>
      <c r="AF127" s="961">
        <v>33082</v>
      </c>
      <c r="AG127" s="959"/>
      <c r="AH127" s="959"/>
      <c r="AI127" s="959"/>
      <c r="AJ127" s="960"/>
      <c r="AK127" s="961">
        <v>26618</v>
      </c>
      <c r="AL127" s="959"/>
      <c r="AM127" s="959"/>
      <c r="AN127" s="959"/>
      <c r="AO127" s="960"/>
      <c r="AP127" s="962">
        <v>1.9</v>
      </c>
      <c r="AQ127" s="963"/>
      <c r="AR127" s="963"/>
      <c r="AS127" s="963"/>
      <c r="AT127" s="964"/>
      <c r="AU127" s="233"/>
      <c r="AV127" s="233"/>
      <c r="AW127" s="233"/>
      <c r="AX127" s="886" t="s">
        <v>457</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t="s">
        <v>388</v>
      </c>
      <c r="DH127" s="1048"/>
      <c r="DI127" s="1048"/>
      <c r="DJ127" s="1048"/>
      <c r="DK127" s="1048"/>
      <c r="DL127" s="1048" t="s">
        <v>388</v>
      </c>
      <c r="DM127" s="1048"/>
      <c r="DN127" s="1048"/>
      <c r="DO127" s="1048"/>
      <c r="DP127" s="1048"/>
      <c r="DQ127" s="1048" t="s">
        <v>388</v>
      </c>
      <c r="DR127" s="1048"/>
      <c r="DS127" s="1048"/>
      <c r="DT127" s="1048"/>
      <c r="DU127" s="1048"/>
      <c r="DV127" s="1049" t="s">
        <v>388</v>
      </c>
      <c r="DW127" s="1049"/>
      <c r="DX127" s="1049"/>
      <c r="DY127" s="1049"/>
      <c r="DZ127" s="1050"/>
    </row>
    <row r="128" spans="1:130" s="197" customFormat="1" ht="26.25" customHeight="1">
      <c r="A128" s="1071" t="s">
        <v>459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460</v>
      </c>
      <c r="X128" s="1073"/>
      <c r="Y128" s="1073"/>
      <c r="Z128" s="1074"/>
      <c r="AA128" s="1089">
        <v>12129</v>
      </c>
      <c r="AB128" s="1090"/>
      <c r="AC128" s="1090"/>
      <c r="AD128" s="1090"/>
      <c r="AE128" s="1091"/>
      <c r="AF128" s="1092">
        <v>9027</v>
      </c>
      <c r="AG128" s="1090"/>
      <c r="AH128" s="1090"/>
      <c r="AI128" s="1090"/>
      <c r="AJ128" s="1091"/>
      <c r="AK128" s="1092">
        <v>9913</v>
      </c>
      <c r="AL128" s="1090"/>
      <c r="AM128" s="1090"/>
      <c r="AN128" s="1090"/>
      <c r="AO128" s="1091"/>
      <c r="AP128" s="1093"/>
      <c r="AQ128" s="1094"/>
      <c r="AR128" s="1094"/>
      <c r="AS128" s="1094"/>
      <c r="AT128" s="1095"/>
      <c r="AU128" s="235"/>
      <c r="AV128" s="235"/>
      <c r="AW128" s="235"/>
      <c r="AX128" s="1054" t="s">
        <v>461</v>
      </c>
      <c r="AY128" s="950"/>
      <c r="AZ128" s="950"/>
      <c r="BA128" s="950"/>
      <c r="BB128" s="950"/>
      <c r="BC128" s="950"/>
      <c r="BD128" s="950"/>
      <c r="BE128" s="951"/>
      <c r="BF128" s="1066" t="s">
        <v>462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1822800</v>
      </c>
      <c r="AB129" s="959"/>
      <c r="AC129" s="959"/>
      <c r="AD129" s="959"/>
      <c r="AE129" s="960"/>
      <c r="AF129" s="961">
        <v>1817256</v>
      </c>
      <c r="AG129" s="959"/>
      <c r="AH129" s="959"/>
      <c r="AI129" s="959"/>
      <c r="AJ129" s="960"/>
      <c r="AK129" s="961">
        <v>1794823</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9.6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370432</v>
      </c>
      <c r="AB130" s="959"/>
      <c r="AC130" s="959"/>
      <c r="AD130" s="959"/>
      <c r="AE130" s="960"/>
      <c r="AF130" s="961">
        <v>360759</v>
      </c>
      <c r="AG130" s="959"/>
      <c r="AH130" s="959"/>
      <c r="AI130" s="959"/>
      <c r="AJ130" s="960"/>
      <c r="AK130" s="961">
        <v>356292</v>
      </c>
      <c r="AL130" s="959"/>
      <c r="AM130" s="959"/>
      <c r="AN130" s="959"/>
      <c r="AO130" s="960"/>
      <c r="AP130" s="1063"/>
      <c r="AQ130" s="1064"/>
      <c r="AR130" s="1064"/>
      <c r="AS130" s="1064"/>
      <c r="AT130" s="1065"/>
      <c r="AU130" s="235"/>
      <c r="AV130" s="235"/>
      <c r="AW130" s="235"/>
      <c r="AX130" s="1113" t="s">
        <v>467</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468</v>
      </c>
      <c r="X131" s="1084"/>
      <c r="Y131" s="1084"/>
      <c r="Z131" s="1085"/>
      <c r="AA131" s="997">
        <v>1452368</v>
      </c>
      <c r="AB131" s="998"/>
      <c r="AC131" s="998"/>
      <c r="AD131" s="998"/>
      <c r="AE131" s="999"/>
      <c r="AF131" s="1000">
        <v>1456497</v>
      </c>
      <c r="AG131" s="998"/>
      <c r="AH131" s="998"/>
      <c r="AI131" s="998"/>
      <c r="AJ131" s="999"/>
      <c r="AK131" s="1000">
        <v>1438531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470</v>
      </c>
      <c r="W132" s="1101"/>
      <c r="X132" s="1101"/>
      <c r="Y132" s="1101"/>
      <c r="Z132" s="1102"/>
      <c r="AA132" s="1103">
        <v>10.63766208</v>
      </c>
      <c r="AB132" s="1104"/>
      <c r="AC132" s="1104"/>
      <c r="AD132" s="1104"/>
      <c r="AE132" s="1105"/>
      <c r="AF132" s="1106">
        <v>10.17592209</v>
      </c>
      <c r="AG132" s="1104"/>
      <c r="AH132" s="1104"/>
      <c r="AI132" s="1104"/>
      <c r="AJ132" s="1105"/>
      <c r="AK132" s="1106">
        <v>8.0142172810000005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471</v>
      </c>
      <c r="W133" s="1108"/>
      <c r="X133" s="1108"/>
      <c r="Y133" s="1108"/>
      <c r="Z133" s="1109"/>
      <c r="AA133" s="1110">
        <v>11</v>
      </c>
      <c r="AB133" s="1111"/>
      <c r="AC133" s="1111"/>
      <c r="AD133" s="1111"/>
      <c r="AE133" s="1112"/>
      <c r="AF133" s="1110">
        <v>11.2</v>
      </c>
      <c r="AG133" s="1111"/>
      <c r="AH133" s="1111"/>
      <c r="AI133" s="1111"/>
      <c r="AJ133" s="1112"/>
      <c r="AK133" s="1110">
        <v>9.6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8" zoomScaleNormal="85" zoomScaleSheetLayoutView="78"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7" t="s">
        <v>474</v>
      </c>
      <c r="L7" s="254"/>
      <c r="M7" s="255" t="s">
        <v>475</v>
      </c>
      <c r="N7" s="256"/>
    </row>
    <row r="8" spans="1:16">
      <c r="A8" s="248"/>
      <c r="B8" s="244"/>
      <c r="C8" s="244"/>
      <c r="D8" s="244"/>
      <c r="E8" s="244"/>
      <c r="F8" s="244"/>
      <c r="G8" s="257"/>
      <c r="H8" s="258"/>
      <c r="I8" s="258"/>
      <c r="J8" s="259"/>
      <c r="K8" s="1118"/>
      <c r="L8" s="260" t="s">
        <v>476</v>
      </c>
      <c r="M8" s="261" t="s">
        <v>477</v>
      </c>
      <c r="N8" s="262" t="s">
        <v>478</v>
      </c>
    </row>
    <row r="9" spans="1:16">
      <c r="A9" s="248"/>
      <c r="B9" s="244"/>
      <c r="C9" s="244"/>
      <c r="D9" s="244"/>
      <c r="E9" s="244"/>
      <c r="F9" s="244"/>
      <c r="G9" s="1119" t="s">
        <v>479</v>
      </c>
      <c r="H9" s="1120"/>
      <c r="I9" s="1120"/>
      <c r="J9" s="1121"/>
      <c r="K9" s="263">
        <v>571898</v>
      </c>
      <c r="L9" s="264">
        <v>213634</v>
      </c>
      <c r="M9" s="265">
        <v>189429</v>
      </c>
      <c r="N9" s="266">
        <v>12.8</v>
      </c>
    </row>
    <row r="10" spans="1:16">
      <c r="A10" s="248"/>
      <c r="B10" s="244"/>
      <c r="C10" s="244"/>
      <c r="D10" s="244"/>
      <c r="E10" s="244"/>
      <c r="F10" s="244"/>
      <c r="G10" s="1119" t="s">
        <v>480</v>
      </c>
      <c r="H10" s="1120"/>
      <c r="I10" s="1120"/>
      <c r="J10" s="1121"/>
      <c r="K10" s="267">
        <v>17410</v>
      </c>
      <c r="L10" s="268">
        <v>6504</v>
      </c>
      <c r="M10" s="269">
        <v>18027</v>
      </c>
      <c r="N10" s="270">
        <v>-63.9</v>
      </c>
    </row>
    <row r="11" spans="1:16" ht="13.5" customHeight="1">
      <c r="A11" s="248"/>
      <c r="B11" s="244"/>
      <c r="C11" s="244"/>
      <c r="D11" s="244"/>
      <c r="E11" s="244"/>
      <c r="F11" s="244"/>
      <c r="G11" s="1119" t="s">
        <v>481</v>
      </c>
      <c r="H11" s="1120"/>
      <c r="I11" s="1120"/>
      <c r="J11" s="1121"/>
      <c r="K11" s="267">
        <v>3732</v>
      </c>
      <c r="L11" s="268">
        <v>1394</v>
      </c>
      <c r="M11" s="269">
        <v>27251</v>
      </c>
      <c r="N11" s="270">
        <v>-94.9</v>
      </c>
    </row>
    <row r="12" spans="1:16" ht="13.5" customHeight="1">
      <c r="A12" s="248"/>
      <c r="B12" s="244"/>
      <c r="C12" s="244"/>
      <c r="D12" s="244"/>
      <c r="E12" s="244"/>
      <c r="F12" s="244"/>
      <c r="G12" s="1119" t="s">
        <v>482</v>
      </c>
      <c r="H12" s="1120"/>
      <c r="I12" s="1120"/>
      <c r="J12" s="1121"/>
      <c r="K12" s="267" t="s">
        <v>483</v>
      </c>
      <c r="L12" s="268" t="s">
        <v>483</v>
      </c>
      <c r="M12" s="269">
        <v>4133</v>
      </c>
      <c r="N12" s="270" t="s">
        <v>483</v>
      </c>
    </row>
    <row r="13" spans="1:16" ht="13.5" customHeight="1">
      <c r="A13" s="248"/>
      <c r="B13" s="244"/>
      <c r="C13" s="244"/>
      <c r="D13" s="244"/>
      <c r="E13" s="244"/>
      <c r="F13" s="244"/>
      <c r="G13" s="1119" t="s">
        <v>484</v>
      </c>
      <c r="H13" s="1120"/>
      <c r="I13" s="1120"/>
      <c r="J13" s="1121"/>
      <c r="K13" s="267" t="s">
        <v>483</v>
      </c>
      <c r="L13" s="268" t="s">
        <v>483</v>
      </c>
      <c r="M13" s="269" t="s">
        <v>483</v>
      </c>
      <c r="N13" s="270" t="s">
        <v>483</v>
      </c>
    </row>
    <row r="14" spans="1:16" ht="13.5" customHeight="1">
      <c r="A14" s="248"/>
      <c r="B14" s="244"/>
      <c r="C14" s="244"/>
      <c r="D14" s="244"/>
      <c r="E14" s="244"/>
      <c r="F14" s="244"/>
      <c r="G14" s="1119" t="s">
        <v>485</v>
      </c>
      <c r="H14" s="1120"/>
      <c r="I14" s="1120"/>
      <c r="J14" s="1121"/>
      <c r="K14" s="267">
        <v>23077</v>
      </c>
      <c r="L14" s="268">
        <v>8620</v>
      </c>
      <c r="M14" s="269">
        <v>9019</v>
      </c>
      <c r="N14" s="270">
        <v>-4.4000000000000004</v>
      </c>
    </row>
    <row r="15" spans="1:16" ht="13.5" customHeight="1">
      <c r="A15" s="248"/>
      <c r="B15" s="244"/>
      <c r="C15" s="244"/>
      <c r="D15" s="244"/>
      <c r="E15" s="244"/>
      <c r="F15" s="244"/>
      <c r="G15" s="1119" t="s">
        <v>486</v>
      </c>
      <c r="H15" s="1120"/>
      <c r="I15" s="1120"/>
      <c r="J15" s="1121"/>
      <c r="K15" s="267">
        <v>8463</v>
      </c>
      <c r="L15" s="268">
        <v>3161</v>
      </c>
      <c r="M15" s="269">
        <v>5105</v>
      </c>
      <c r="N15" s="270">
        <v>-38.1</v>
      </c>
    </row>
    <row r="16" spans="1:16">
      <c r="A16" s="248"/>
      <c r="B16" s="244"/>
      <c r="C16" s="244"/>
      <c r="D16" s="244"/>
      <c r="E16" s="244"/>
      <c r="F16" s="244"/>
      <c r="G16" s="1122" t="s">
        <v>487</v>
      </c>
      <c r="H16" s="1123"/>
      <c r="I16" s="1123"/>
      <c r="J16" s="1124"/>
      <c r="K16" s="268">
        <v>-39783</v>
      </c>
      <c r="L16" s="268">
        <v>-14861</v>
      </c>
      <c r="M16" s="269">
        <v>-20971</v>
      </c>
      <c r="N16" s="270">
        <v>-29.1</v>
      </c>
    </row>
    <row r="17" spans="1:16">
      <c r="A17" s="248"/>
      <c r="B17" s="244"/>
      <c r="C17" s="244"/>
      <c r="D17" s="244"/>
      <c r="E17" s="244"/>
      <c r="F17" s="244"/>
      <c r="G17" s="1122" t="s">
        <v>169</v>
      </c>
      <c r="H17" s="1123"/>
      <c r="I17" s="1123"/>
      <c r="J17" s="1124"/>
      <c r="K17" s="268">
        <v>584797</v>
      </c>
      <c r="L17" s="268">
        <v>218452</v>
      </c>
      <c r="M17" s="269">
        <v>231994</v>
      </c>
      <c r="N17" s="270">
        <v>-5.8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14" t="s">
        <v>492</v>
      </c>
      <c r="H21" s="1115"/>
      <c r="I21" s="1115"/>
      <c r="J21" s="1116"/>
      <c r="K21" s="280">
        <v>21.29</v>
      </c>
      <c r="L21" s="281">
        <v>21.1</v>
      </c>
      <c r="M21" s="282">
        <v>0.19</v>
      </c>
      <c r="N21" s="249"/>
      <c r="O21" s="283"/>
      <c r="P21" s="279"/>
    </row>
    <row r="22" spans="1:16" s="284" customFormat="1">
      <c r="A22" s="279"/>
      <c r="B22" s="249"/>
      <c r="C22" s="249"/>
      <c r="D22" s="249"/>
      <c r="E22" s="249"/>
      <c r="F22" s="249"/>
      <c r="G22" s="1114" t="s">
        <v>493</v>
      </c>
      <c r="H22" s="1115"/>
      <c r="I22" s="1115"/>
      <c r="J22" s="1116"/>
      <c r="K22" s="285">
        <v>92</v>
      </c>
      <c r="L22" s="286">
        <v>95</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474</v>
      </c>
      <c r="L30" s="254"/>
      <c r="M30" s="255" t="s">
        <v>475</v>
      </c>
      <c r="N30" s="256"/>
    </row>
    <row r="31" spans="1:16">
      <c r="A31" s="248"/>
      <c r="B31" s="244"/>
      <c r="C31" s="244"/>
      <c r="D31" s="244"/>
      <c r="E31" s="244"/>
      <c r="F31" s="244"/>
      <c r="G31" s="257"/>
      <c r="H31" s="258"/>
      <c r="I31" s="258"/>
      <c r="J31" s="259"/>
      <c r="K31" s="1118"/>
      <c r="L31" s="260" t="s">
        <v>476</v>
      </c>
      <c r="M31" s="261" t="s">
        <v>477</v>
      </c>
      <c r="N31" s="262" t="s">
        <v>478</v>
      </c>
    </row>
    <row r="32" spans="1:16" ht="27" customHeight="1">
      <c r="A32" s="248"/>
      <c r="B32" s="244"/>
      <c r="C32" s="244"/>
      <c r="D32" s="244"/>
      <c r="E32" s="244"/>
      <c r="F32" s="244"/>
      <c r="G32" s="1130" t="s">
        <v>496</v>
      </c>
      <c r="H32" s="1131"/>
      <c r="I32" s="1131"/>
      <c r="J32" s="1132"/>
      <c r="K32" s="294">
        <v>310143</v>
      </c>
      <c r="L32" s="294">
        <v>115855</v>
      </c>
      <c r="M32" s="295">
        <v>144190</v>
      </c>
      <c r="N32" s="296">
        <v>-19.7</v>
      </c>
    </row>
    <row r="33" spans="1:16" ht="13.5" customHeight="1">
      <c r="A33" s="248"/>
      <c r="B33" s="244"/>
      <c r="C33" s="244"/>
      <c r="D33" s="244"/>
      <c r="E33" s="244"/>
      <c r="F33" s="244"/>
      <c r="G33" s="1130" t="s">
        <v>497</v>
      </c>
      <c r="H33" s="1131"/>
      <c r="I33" s="1131"/>
      <c r="J33" s="1132"/>
      <c r="K33" s="294" t="s">
        <v>483</v>
      </c>
      <c r="L33" s="294" t="s">
        <v>483</v>
      </c>
      <c r="M33" s="295" t="s">
        <v>483</v>
      </c>
      <c r="N33" s="296" t="s">
        <v>483</v>
      </c>
    </row>
    <row r="34" spans="1:16" ht="27" customHeight="1">
      <c r="A34" s="248"/>
      <c r="B34" s="244"/>
      <c r="C34" s="244"/>
      <c r="D34" s="244"/>
      <c r="E34" s="244"/>
      <c r="F34" s="244"/>
      <c r="G34" s="1130" t="s">
        <v>498</v>
      </c>
      <c r="H34" s="1131"/>
      <c r="I34" s="1131"/>
      <c r="J34" s="1132"/>
      <c r="K34" s="294" t="s">
        <v>483</v>
      </c>
      <c r="L34" s="294" t="s">
        <v>483</v>
      </c>
      <c r="M34" s="295" t="s">
        <v>483</v>
      </c>
      <c r="N34" s="296" t="s">
        <v>483</v>
      </c>
    </row>
    <row r="35" spans="1:16" ht="27" customHeight="1">
      <c r="A35" s="248"/>
      <c r="B35" s="244"/>
      <c r="C35" s="244"/>
      <c r="D35" s="244"/>
      <c r="E35" s="244"/>
      <c r="F35" s="244"/>
      <c r="G35" s="1130" t="s">
        <v>499</v>
      </c>
      <c r="H35" s="1131"/>
      <c r="I35" s="1131"/>
      <c r="J35" s="1132"/>
      <c r="K35" s="294">
        <v>144731</v>
      </c>
      <c r="L35" s="294">
        <v>54065</v>
      </c>
      <c r="M35" s="295">
        <v>29858</v>
      </c>
      <c r="N35" s="296">
        <v>81.099999999999994</v>
      </c>
    </row>
    <row r="36" spans="1:16" ht="27" customHeight="1">
      <c r="A36" s="248"/>
      <c r="B36" s="244"/>
      <c r="C36" s="244"/>
      <c r="D36" s="244"/>
      <c r="E36" s="244"/>
      <c r="F36" s="244"/>
      <c r="G36" s="1130" t="s">
        <v>500</v>
      </c>
      <c r="H36" s="1131"/>
      <c r="I36" s="1131"/>
      <c r="J36" s="1132"/>
      <c r="K36" s="294" t="s">
        <v>483</v>
      </c>
      <c r="L36" s="294" t="s">
        <v>483</v>
      </c>
      <c r="M36" s="295">
        <v>6079</v>
      </c>
      <c r="N36" s="296" t="s">
        <v>483</v>
      </c>
    </row>
    <row r="37" spans="1:16" ht="13.5" customHeight="1">
      <c r="A37" s="248"/>
      <c r="B37" s="244"/>
      <c r="C37" s="244"/>
      <c r="D37" s="244"/>
      <c r="E37" s="244"/>
      <c r="F37" s="244"/>
      <c r="G37" s="1130" t="s">
        <v>501</v>
      </c>
      <c r="H37" s="1131"/>
      <c r="I37" s="1131"/>
      <c r="J37" s="1132"/>
      <c r="K37" s="294">
        <v>26618</v>
      </c>
      <c r="L37" s="294">
        <v>9943</v>
      </c>
      <c r="M37" s="295">
        <v>2554</v>
      </c>
      <c r="N37" s="296">
        <v>289.3</v>
      </c>
    </row>
    <row r="38" spans="1:16" ht="27" customHeight="1">
      <c r="A38" s="248"/>
      <c r="B38" s="244"/>
      <c r="C38" s="244"/>
      <c r="D38" s="244"/>
      <c r="E38" s="244"/>
      <c r="F38" s="244"/>
      <c r="G38" s="1133" t="s">
        <v>502</v>
      </c>
      <c r="H38" s="1134"/>
      <c r="I38" s="1134"/>
      <c r="J38" s="1135"/>
      <c r="K38" s="297" t="s">
        <v>483</v>
      </c>
      <c r="L38" s="297" t="s">
        <v>483</v>
      </c>
      <c r="M38" s="298">
        <v>44</v>
      </c>
      <c r="N38" s="299" t="s">
        <v>483</v>
      </c>
      <c r="O38" s="293"/>
    </row>
    <row r="39" spans="1:16">
      <c r="A39" s="248"/>
      <c r="B39" s="244"/>
      <c r="C39" s="244"/>
      <c r="D39" s="244"/>
      <c r="E39" s="244"/>
      <c r="F39" s="244"/>
      <c r="G39" s="1133" t="s">
        <v>503</v>
      </c>
      <c r="H39" s="1134"/>
      <c r="I39" s="1134"/>
      <c r="J39" s="1135"/>
      <c r="K39" s="300">
        <v>-9913</v>
      </c>
      <c r="L39" s="300">
        <v>-3703</v>
      </c>
      <c r="M39" s="301">
        <v>-7957</v>
      </c>
      <c r="N39" s="302">
        <v>-53.5</v>
      </c>
      <c r="O39" s="293"/>
    </row>
    <row r="40" spans="1:16" ht="27" customHeight="1">
      <c r="A40" s="248"/>
      <c r="B40" s="244"/>
      <c r="C40" s="244"/>
      <c r="D40" s="244"/>
      <c r="E40" s="244"/>
      <c r="F40" s="244"/>
      <c r="G40" s="1130" t="s">
        <v>504</v>
      </c>
      <c r="H40" s="1131"/>
      <c r="I40" s="1131"/>
      <c r="J40" s="1132"/>
      <c r="K40" s="300">
        <v>-356292</v>
      </c>
      <c r="L40" s="300">
        <v>-133094</v>
      </c>
      <c r="M40" s="301">
        <v>-129245</v>
      </c>
      <c r="N40" s="302">
        <v>3</v>
      </c>
      <c r="O40" s="293"/>
    </row>
    <row r="41" spans="1:16">
      <c r="A41" s="248"/>
      <c r="B41" s="244"/>
      <c r="C41" s="244"/>
      <c r="D41" s="244"/>
      <c r="E41" s="244"/>
      <c r="F41" s="244"/>
      <c r="G41" s="1136" t="s">
        <v>281</v>
      </c>
      <c r="H41" s="1137"/>
      <c r="I41" s="1137"/>
      <c r="J41" s="1138"/>
      <c r="K41" s="294">
        <v>115287</v>
      </c>
      <c r="L41" s="300">
        <v>43066</v>
      </c>
      <c r="M41" s="301">
        <v>45523</v>
      </c>
      <c r="N41" s="302">
        <v>-5.4</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5" t="s">
        <v>474</v>
      </c>
      <c r="J49" s="1127" t="s">
        <v>508</v>
      </c>
      <c r="K49" s="1128"/>
      <c r="L49" s="1128"/>
      <c r="M49" s="1128"/>
      <c r="N49" s="1129"/>
    </row>
    <row r="50" spans="1:14">
      <c r="A50" s="248"/>
      <c r="B50" s="244"/>
      <c r="C50" s="244"/>
      <c r="D50" s="244"/>
      <c r="E50" s="244"/>
      <c r="F50" s="244"/>
      <c r="G50" s="312"/>
      <c r="H50" s="313"/>
      <c r="I50" s="1126"/>
      <c r="J50" s="314" t="s">
        <v>509</v>
      </c>
      <c r="K50" s="315" t="s">
        <v>510</v>
      </c>
      <c r="L50" s="316" t="s">
        <v>511</v>
      </c>
      <c r="M50" s="317" t="s">
        <v>512</v>
      </c>
      <c r="N50" s="318" t="s">
        <v>513</v>
      </c>
    </row>
    <row r="51" spans="1:14">
      <c r="A51" s="248"/>
      <c r="B51" s="244"/>
      <c r="C51" s="244"/>
      <c r="D51" s="244"/>
      <c r="E51" s="244"/>
      <c r="F51" s="244"/>
      <c r="G51" s="310" t="s">
        <v>514</v>
      </c>
      <c r="H51" s="311"/>
      <c r="I51" s="319">
        <v>749919</v>
      </c>
      <c r="J51" s="320">
        <v>258148</v>
      </c>
      <c r="K51" s="321">
        <v>113.8</v>
      </c>
      <c r="L51" s="322">
        <v>334234</v>
      </c>
      <c r="M51" s="323">
        <v>27.2</v>
      </c>
      <c r="N51" s="324">
        <v>86.6</v>
      </c>
    </row>
    <row r="52" spans="1:14">
      <c r="A52" s="248"/>
      <c r="B52" s="244"/>
      <c r="C52" s="244"/>
      <c r="D52" s="244"/>
      <c r="E52" s="244"/>
      <c r="F52" s="244"/>
      <c r="G52" s="325"/>
      <c r="H52" s="326" t="s">
        <v>515</v>
      </c>
      <c r="I52" s="327">
        <v>405438</v>
      </c>
      <c r="J52" s="328">
        <v>139566</v>
      </c>
      <c r="K52" s="329">
        <v>54.6</v>
      </c>
      <c r="L52" s="330">
        <v>135366</v>
      </c>
      <c r="M52" s="331">
        <v>-8.1999999999999993</v>
      </c>
      <c r="N52" s="332">
        <v>62.8</v>
      </c>
    </row>
    <row r="53" spans="1:14">
      <c r="A53" s="248"/>
      <c r="B53" s="244"/>
      <c r="C53" s="244"/>
      <c r="D53" s="244"/>
      <c r="E53" s="244"/>
      <c r="F53" s="244"/>
      <c r="G53" s="310" t="s">
        <v>516</v>
      </c>
      <c r="H53" s="311"/>
      <c r="I53" s="319">
        <v>618835</v>
      </c>
      <c r="J53" s="320">
        <v>217900</v>
      </c>
      <c r="K53" s="321">
        <v>-15.6</v>
      </c>
      <c r="L53" s="322">
        <v>216155</v>
      </c>
      <c r="M53" s="323">
        <v>-35.299999999999997</v>
      </c>
      <c r="N53" s="324">
        <v>19.7</v>
      </c>
    </row>
    <row r="54" spans="1:14">
      <c r="A54" s="248"/>
      <c r="B54" s="244"/>
      <c r="C54" s="244"/>
      <c r="D54" s="244"/>
      <c r="E54" s="244"/>
      <c r="F54" s="244"/>
      <c r="G54" s="325"/>
      <c r="H54" s="326" t="s">
        <v>515</v>
      </c>
      <c r="I54" s="327">
        <v>159839</v>
      </c>
      <c r="J54" s="328">
        <v>56281</v>
      </c>
      <c r="K54" s="329">
        <v>-59.7</v>
      </c>
      <c r="L54" s="330">
        <v>108827</v>
      </c>
      <c r="M54" s="331">
        <v>-19.600000000000001</v>
      </c>
      <c r="N54" s="332">
        <v>-40.1</v>
      </c>
    </row>
    <row r="55" spans="1:14">
      <c r="A55" s="248"/>
      <c r="B55" s="244"/>
      <c r="C55" s="244"/>
      <c r="D55" s="244"/>
      <c r="E55" s="244"/>
      <c r="F55" s="244"/>
      <c r="G55" s="310" t="s">
        <v>517</v>
      </c>
      <c r="H55" s="311"/>
      <c r="I55" s="319">
        <v>1071427</v>
      </c>
      <c r="J55" s="320">
        <v>383200</v>
      </c>
      <c r="K55" s="321">
        <v>75.900000000000006</v>
      </c>
      <c r="L55" s="322">
        <v>228305</v>
      </c>
      <c r="M55" s="323">
        <v>5.6</v>
      </c>
      <c r="N55" s="324">
        <v>70.3</v>
      </c>
    </row>
    <row r="56" spans="1:14">
      <c r="A56" s="248"/>
      <c r="B56" s="244"/>
      <c r="C56" s="244"/>
      <c r="D56" s="244"/>
      <c r="E56" s="244"/>
      <c r="F56" s="244"/>
      <c r="G56" s="325"/>
      <c r="H56" s="326" t="s">
        <v>515</v>
      </c>
      <c r="I56" s="327">
        <v>484218</v>
      </c>
      <c r="J56" s="328">
        <v>173182</v>
      </c>
      <c r="K56" s="329">
        <v>207.7</v>
      </c>
      <c r="L56" s="330">
        <v>86611</v>
      </c>
      <c r="M56" s="331">
        <v>-20.399999999999999</v>
      </c>
      <c r="N56" s="332">
        <v>228.1</v>
      </c>
    </row>
    <row r="57" spans="1:14">
      <c r="A57" s="248"/>
      <c r="B57" s="244"/>
      <c r="C57" s="244"/>
      <c r="D57" s="244"/>
      <c r="E57" s="244"/>
      <c r="F57" s="244"/>
      <c r="G57" s="310" t="s">
        <v>518</v>
      </c>
      <c r="H57" s="311"/>
      <c r="I57" s="319">
        <v>214535</v>
      </c>
      <c r="J57" s="320">
        <v>78326</v>
      </c>
      <c r="K57" s="321">
        <v>-79.599999999999994</v>
      </c>
      <c r="L57" s="322">
        <v>316331</v>
      </c>
      <c r="M57" s="323">
        <v>38.6</v>
      </c>
      <c r="N57" s="324">
        <v>-118.2</v>
      </c>
    </row>
    <row r="58" spans="1:14">
      <c r="A58" s="248"/>
      <c r="B58" s="244"/>
      <c r="C58" s="244"/>
      <c r="D58" s="244"/>
      <c r="E58" s="244"/>
      <c r="F58" s="244"/>
      <c r="G58" s="325"/>
      <c r="H58" s="326" t="s">
        <v>515</v>
      </c>
      <c r="I58" s="327">
        <v>110734</v>
      </c>
      <c r="J58" s="328">
        <v>40429</v>
      </c>
      <c r="K58" s="329">
        <v>-76.7</v>
      </c>
      <c r="L58" s="330">
        <v>106387</v>
      </c>
      <c r="M58" s="331">
        <v>22.8</v>
      </c>
      <c r="N58" s="332">
        <v>-99.5</v>
      </c>
    </row>
    <row r="59" spans="1:14">
      <c r="A59" s="248"/>
      <c r="B59" s="244"/>
      <c r="C59" s="244"/>
      <c r="D59" s="244"/>
      <c r="E59" s="244"/>
      <c r="F59" s="244"/>
      <c r="G59" s="310" t="s">
        <v>519</v>
      </c>
      <c r="H59" s="311"/>
      <c r="I59" s="319">
        <v>590137</v>
      </c>
      <c r="J59" s="320">
        <v>220447</v>
      </c>
      <c r="K59" s="321">
        <v>181.4</v>
      </c>
      <c r="L59" s="322">
        <v>333013</v>
      </c>
      <c r="M59" s="323">
        <v>5.3</v>
      </c>
      <c r="N59" s="324">
        <v>176.1</v>
      </c>
    </row>
    <row r="60" spans="1:14">
      <c r="A60" s="248"/>
      <c r="B60" s="244"/>
      <c r="C60" s="244"/>
      <c r="D60" s="244"/>
      <c r="E60" s="244"/>
      <c r="F60" s="244"/>
      <c r="G60" s="325"/>
      <c r="H60" s="326" t="s">
        <v>515</v>
      </c>
      <c r="I60" s="333">
        <v>211197</v>
      </c>
      <c r="J60" s="328">
        <v>78893</v>
      </c>
      <c r="K60" s="329">
        <v>95.1</v>
      </c>
      <c r="L60" s="330">
        <v>126732</v>
      </c>
      <c r="M60" s="331">
        <v>19.100000000000001</v>
      </c>
      <c r="N60" s="332">
        <v>76</v>
      </c>
    </row>
    <row r="61" spans="1:14">
      <c r="A61" s="248"/>
      <c r="B61" s="244"/>
      <c r="C61" s="244"/>
      <c r="D61" s="244"/>
      <c r="E61" s="244"/>
      <c r="F61" s="244"/>
      <c r="G61" s="310" t="s">
        <v>520</v>
      </c>
      <c r="H61" s="334"/>
      <c r="I61" s="335">
        <v>648971</v>
      </c>
      <c r="J61" s="336">
        <v>231604</v>
      </c>
      <c r="K61" s="337">
        <v>55.2</v>
      </c>
      <c r="L61" s="338">
        <v>285608</v>
      </c>
      <c r="M61" s="339">
        <v>8.3000000000000007</v>
      </c>
      <c r="N61" s="324">
        <v>46.9</v>
      </c>
    </row>
    <row r="62" spans="1:14">
      <c r="A62" s="248"/>
      <c r="B62" s="244"/>
      <c r="C62" s="244"/>
      <c r="D62" s="244"/>
      <c r="E62" s="244"/>
      <c r="F62" s="244"/>
      <c r="G62" s="325"/>
      <c r="H62" s="326" t="s">
        <v>515</v>
      </c>
      <c r="I62" s="327">
        <v>274285</v>
      </c>
      <c r="J62" s="328">
        <v>97670</v>
      </c>
      <c r="K62" s="329">
        <v>44.2</v>
      </c>
      <c r="L62" s="330">
        <v>112785</v>
      </c>
      <c r="M62" s="331">
        <v>-1.3</v>
      </c>
      <c r="N62" s="332">
        <v>45.5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7" zoomScaleNormal="5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7.99</v>
      </c>
      <c r="G47" s="12">
        <v>8.35</v>
      </c>
      <c r="H47" s="12">
        <v>10.24</v>
      </c>
      <c r="I47" s="12">
        <v>10.28</v>
      </c>
      <c r="J47" s="13">
        <v>10.43</v>
      </c>
    </row>
    <row r="48" spans="2:10" ht="57.75" customHeight="1">
      <c r="B48" s="14"/>
      <c r="C48" s="1141" t="s">
        <v>4</v>
      </c>
      <c r="D48" s="1141"/>
      <c r="E48" s="1142"/>
      <c r="F48" s="15">
        <v>8.4600000000000009</v>
      </c>
      <c r="G48" s="16">
        <v>2.46</v>
      </c>
      <c r="H48" s="16">
        <v>2.23</v>
      </c>
      <c r="I48" s="16">
        <v>3.09</v>
      </c>
      <c r="J48" s="17">
        <v>2.98</v>
      </c>
    </row>
    <row r="49" spans="2:10" ht="57.75" customHeight="1" thickBot="1">
      <c r="B49" s="18"/>
      <c r="C49" s="1143" t="s">
        <v>5</v>
      </c>
      <c r="D49" s="1143"/>
      <c r="E49" s="1144"/>
      <c r="F49" s="19">
        <v>8.73</v>
      </c>
      <c r="G49" s="20" t="s">
        <v>527</v>
      </c>
      <c r="H49" s="20">
        <v>1.27</v>
      </c>
      <c r="I49" s="20">
        <v>0.87</v>
      </c>
      <c r="J49" s="21" t="s">
        <v>528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1" zoomScaleNormal="7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529</v>
      </c>
      <c r="D34" s="1151"/>
      <c r="E34" s="1152"/>
      <c r="F34" s="32">
        <v>8.4600000000000009</v>
      </c>
      <c r="G34" s="33">
        <v>2.46</v>
      </c>
      <c r="H34" s="33">
        <v>2.2200000000000002</v>
      </c>
      <c r="I34" s="33">
        <v>3.08</v>
      </c>
      <c r="J34" s="34">
        <v>2.98</v>
      </c>
      <c r="K34" s="22"/>
      <c r="L34" s="22"/>
      <c r="M34" s="22"/>
      <c r="N34" s="22"/>
      <c r="O34" s="22"/>
      <c r="P34" s="22"/>
    </row>
    <row r="35" spans="1:16" ht="39" customHeight="1">
      <c r="A35" s="22"/>
      <c r="B35" s="35"/>
      <c r="C35" s="1145" t="s">
        <v>530</v>
      </c>
      <c r="D35" s="1146"/>
      <c r="E35" s="1147"/>
      <c r="F35" s="36">
        <v>0.46</v>
      </c>
      <c r="G35" s="37">
        <v>0.39</v>
      </c>
      <c r="H35" s="37">
        <v>0.82</v>
      </c>
      <c r="I35" s="37">
        <v>0.9</v>
      </c>
      <c r="J35" s="38">
        <v>2.4300000000000002</v>
      </c>
      <c r="K35" s="22"/>
      <c r="L35" s="22"/>
      <c r="M35" s="22"/>
      <c r="N35" s="22"/>
      <c r="O35" s="22"/>
      <c r="P35" s="22"/>
    </row>
    <row r="36" spans="1:16" ht="39" customHeight="1">
      <c r="A36" s="22"/>
      <c r="B36" s="35"/>
      <c r="C36" s="1145" t="s">
        <v>531</v>
      </c>
      <c r="D36" s="1146"/>
      <c r="E36" s="1147"/>
      <c r="F36" s="36">
        <v>1.79</v>
      </c>
      <c r="G36" s="37">
        <v>1.57</v>
      </c>
      <c r="H36" s="37">
        <v>1.43</v>
      </c>
      <c r="I36" s="37">
        <v>1.18</v>
      </c>
      <c r="J36" s="38">
        <v>1.1499999999999999</v>
      </c>
      <c r="K36" s="22"/>
      <c r="L36" s="22"/>
      <c r="M36" s="22"/>
      <c r="N36" s="22"/>
      <c r="O36" s="22"/>
      <c r="P36" s="22"/>
    </row>
    <row r="37" spans="1:16" ht="39" customHeight="1">
      <c r="A37" s="22"/>
      <c r="B37" s="35"/>
      <c r="C37" s="1145" t="s">
        <v>532</v>
      </c>
      <c r="D37" s="1146"/>
      <c r="E37" s="1147"/>
      <c r="F37" s="36">
        <v>1.81</v>
      </c>
      <c r="G37" s="37">
        <v>0.72</v>
      </c>
      <c r="H37" s="37">
        <v>0.78</v>
      </c>
      <c r="I37" s="37">
        <v>0.6</v>
      </c>
      <c r="J37" s="38">
        <v>0.76</v>
      </c>
      <c r="K37" s="22"/>
      <c r="L37" s="22"/>
      <c r="M37" s="22"/>
      <c r="N37" s="22"/>
      <c r="O37" s="22"/>
      <c r="P37" s="22"/>
    </row>
    <row r="38" spans="1:16" ht="39" customHeight="1">
      <c r="A38" s="22"/>
      <c r="B38" s="35"/>
      <c r="C38" s="1145" t="s">
        <v>533</v>
      </c>
      <c r="D38" s="1146"/>
      <c r="E38" s="1147"/>
      <c r="F38" s="36">
        <v>0.1</v>
      </c>
      <c r="G38" s="37">
        <v>0.21</v>
      </c>
      <c r="H38" s="37">
        <v>0.17</v>
      </c>
      <c r="I38" s="37">
        <v>0.16</v>
      </c>
      <c r="J38" s="38">
        <v>0.37</v>
      </c>
      <c r="K38" s="22"/>
      <c r="L38" s="22"/>
      <c r="M38" s="22"/>
      <c r="N38" s="22"/>
      <c r="O38" s="22"/>
      <c r="P38" s="22"/>
    </row>
    <row r="39" spans="1:16" ht="39" customHeight="1">
      <c r="A39" s="22"/>
      <c r="B39" s="35"/>
      <c r="C39" s="1145" t="s">
        <v>534</v>
      </c>
      <c r="D39" s="1146"/>
      <c r="E39" s="1147"/>
      <c r="F39" s="36">
        <v>0.12</v>
      </c>
      <c r="G39" s="37">
        <v>0.12</v>
      </c>
      <c r="H39" s="37">
        <v>0.15</v>
      </c>
      <c r="I39" s="37">
        <v>0.22</v>
      </c>
      <c r="J39" s="38">
        <v>0.11</v>
      </c>
      <c r="K39" s="22"/>
      <c r="L39" s="22"/>
      <c r="M39" s="22"/>
      <c r="N39" s="22"/>
      <c r="O39" s="22"/>
      <c r="P39" s="22"/>
    </row>
    <row r="40" spans="1:16" ht="39" customHeight="1">
      <c r="A40" s="22"/>
      <c r="B40" s="35"/>
      <c r="C40" s="1145" t="s">
        <v>535</v>
      </c>
      <c r="D40" s="1146"/>
      <c r="E40" s="1147"/>
      <c r="F40" s="36">
        <v>0.09</v>
      </c>
      <c r="G40" s="37">
        <v>0.11</v>
      </c>
      <c r="H40" s="37">
        <v>0.16</v>
      </c>
      <c r="I40" s="37">
        <v>0.11</v>
      </c>
      <c r="J40" s="38">
        <v>0.11</v>
      </c>
      <c r="K40" s="22"/>
      <c r="L40" s="22"/>
      <c r="M40" s="22"/>
      <c r="N40" s="22"/>
      <c r="O40" s="22"/>
      <c r="P40" s="22"/>
    </row>
    <row r="41" spans="1:16" ht="39" customHeight="1">
      <c r="A41" s="22"/>
      <c r="B41" s="35"/>
      <c r="C41" s="1145" t="s">
        <v>536</v>
      </c>
      <c r="D41" s="1146"/>
      <c r="E41" s="1147"/>
      <c r="F41" s="36">
        <v>0.03</v>
      </c>
      <c r="G41" s="37">
        <v>0.01</v>
      </c>
      <c r="H41" s="37">
        <v>0.01</v>
      </c>
      <c r="I41" s="37">
        <v>0</v>
      </c>
      <c r="J41" s="38">
        <v>0.01</v>
      </c>
      <c r="K41" s="22"/>
      <c r="L41" s="22"/>
      <c r="M41" s="22"/>
      <c r="N41" s="22"/>
      <c r="O41" s="22"/>
      <c r="P41" s="22"/>
    </row>
    <row r="42" spans="1:16" ht="39" customHeight="1">
      <c r="A42" s="22"/>
      <c r="B42" s="39"/>
      <c r="C42" s="1145" t="s">
        <v>537</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538</v>
      </c>
      <c r="D43" s="1149"/>
      <c r="E43" s="1150"/>
      <c r="F43" s="41">
        <v>0</v>
      </c>
      <c r="G43" s="42" t="s">
        <v>483</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11</v>
      </c>
      <c r="C45" s="1162"/>
      <c r="D45" s="58"/>
      <c r="E45" s="1167" t="s">
        <v>12</v>
      </c>
      <c r="F45" s="1167"/>
      <c r="G45" s="1167"/>
      <c r="H45" s="1167"/>
      <c r="I45" s="1167"/>
      <c r="J45" s="1168"/>
      <c r="K45" s="59">
        <v>361</v>
      </c>
      <c r="L45" s="60">
        <v>370</v>
      </c>
      <c r="M45" s="60">
        <v>342</v>
      </c>
      <c r="N45" s="60">
        <v>340</v>
      </c>
      <c r="O45" s="61">
        <v>310</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90</v>
      </c>
      <c r="L48" s="64">
        <v>161</v>
      </c>
      <c r="M48" s="64">
        <v>154</v>
      </c>
      <c r="N48" s="64">
        <v>145</v>
      </c>
      <c r="O48" s="65">
        <v>145</v>
      </c>
      <c r="P48" s="48"/>
      <c r="Q48" s="48"/>
      <c r="R48" s="48"/>
      <c r="S48" s="48"/>
      <c r="T48" s="48"/>
      <c r="U48" s="48"/>
    </row>
    <row r="49" spans="1:21" ht="30.75" customHeight="1">
      <c r="A49" s="48"/>
      <c r="B49" s="1163"/>
      <c r="C49" s="1164"/>
      <c r="D49" s="62"/>
      <c r="E49" s="1155" t="s">
        <v>16</v>
      </c>
      <c r="F49" s="1155"/>
      <c r="G49" s="1155"/>
      <c r="H49" s="1155"/>
      <c r="I49" s="1155"/>
      <c r="J49" s="1156"/>
      <c r="K49" s="63" t="s">
        <v>483</v>
      </c>
      <c r="L49" s="64" t="s">
        <v>483</v>
      </c>
      <c r="M49" s="64" t="s">
        <v>483</v>
      </c>
      <c r="N49" s="64" t="s">
        <v>483</v>
      </c>
      <c r="O49" s="65" t="s">
        <v>483</v>
      </c>
      <c r="P49" s="48"/>
      <c r="Q49" s="48"/>
      <c r="R49" s="48"/>
      <c r="S49" s="48"/>
      <c r="T49" s="48"/>
      <c r="U49" s="48"/>
    </row>
    <row r="50" spans="1:21" ht="30.75" customHeight="1">
      <c r="A50" s="48"/>
      <c r="B50" s="1163"/>
      <c r="C50" s="1164"/>
      <c r="D50" s="62"/>
      <c r="E50" s="1155" t="s">
        <v>17</v>
      </c>
      <c r="F50" s="1155"/>
      <c r="G50" s="1155"/>
      <c r="H50" s="1155"/>
      <c r="I50" s="1155"/>
      <c r="J50" s="1156"/>
      <c r="K50" s="63">
        <v>55</v>
      </c>
      <c r="L50" s="64">
        <v>49</v>
      </c>
      <c r="M50" s="64">
        <v>41</v>
      </c>
      <c r="N50" s="64">
        <v>33</v>
      </c>
      <c r="O50" s="65">
        <v>27</v>
      </c>
      <c r="P50" s="48"/>
      <c r="Q50" s="48"/>
      <c r="R50" s="48"/>
      <c r="S50" s="48"/>
      <c r="T50" s="48"/>
      <c r="U50" s="48"/>
    </row>
    <row r="51" spans="1:21" ht="30.75" customHeight="1">
      <c r="A51" s="48"/>
      <c r="B51" s="1165"/>
      <c r="C51" s="1166"/>
      <c r="D51" s="66"/>
      <c r="E51" s="1155" t="s">
        <v>18</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c r="A52" s="48"/>
      <c r="B52" s="1153" t="s">
        <v>19</v>
      </c>
      <c r="C52" s="1154"/>
      <c r="D52" s="66"/>
      <c r="E52" s="1155" t="s">
        <v>20</v>
      </c>
      <c r="F52" s="1155"/>
      <c r="G52" s="1155"/>
      <c r="H52" s="1155"/>
      <c r="I52" s="1155"/>
      <c r="J52" s="1156"/>
      <c r="K52" s="63">
        <v>354</v>
      </c>
      <c r="L52" s="64">
        <v>384</v>
      </c>
      <c r="M52" s="64">
        <v>382</v>
      </c>
      <c r="N52" s="64">
        <v>369</v>
      </c>
      <c r="O52" s="65">
        <v>366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152</v>
      </c>
      <c r="L53" s="69">
        <v>196</v>
      </c>
      <c r="M53" s="69">
        <v>155</v>
      </c>
      <c r="N53" s="69">
        <v>149</v>
      </c>
      <c r="O53" s="70">
        <v>116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69" t="s">
        <v>24</v>
      </c>
      <c r="C41" s="1170"/>
      <c r="D41" s="81"/>
      <c r="E41" s="1175" t="s">
        <v>25</v>
      </c>
      <c r="F41" s="1175"/>
      <c r="G41" s="1175"/>
      <c r="H41" s="1176"/>
      <c r="I41" s="82">
        <v>3027</v>
      </c>
      <c r="J41" s="83">
        <v>3061</v>
      </c>
      <c r="K41" s="83">
        <v>3242</v>
      </c>
      <c r="L41" s="83">
        <v>3157</v>
      </c>
      <c r="M41" s="84">
        <v>3221</v>
      </c>
    </row>
    <row r="42" spans="2:13" ht="27.75" customHeight="1">
      <c r="B42" s="1171"/>
      <c r="C42" s="1172"/>
      <c r="D42" s="85"/>
      <c r="E42" s="1177" t="s">
        <v>26</v>
      </c>
      <c r="F42" s="1177"/>
      <c r="G42" s="1177"/>
      <c r="H42" s="1178"/>
      <c r="I42" s="86">
        <v>180</v>
      </c>
      <c r="J42" s="87">
        <v>131</v>
      </c>
      <c r="K42" s="87">
        <v>90</v>
      </c>
      <c r="L42" s="87">
        <v>56</v>
      </c>
      <c r="M42" s="88">
        <v>30</v>
      </c>
    </row>
    <row r="43" spans="2:13" ht="27.75" customHeight="1">
      <c r="B43" s="1171"/>
      <c r="C43" s="1172"/>
      <c r="D43" s="85"/>
      <c r="E43" s="1177" t="s">
        <v>27</v>
      </c>
      <c r="F43" s="1177"/>
      <c r="G43" s="1177"/>
      <c r="H43" s="1178"/>
      <c r="I43" s="86">
        <v>2054</v>
      </c>
      <c r="J43" s="87">
        <v>1863</v>
      </c>
      <c r="K43" s="87">
        <v>1682</v>
      </c>
      <c r="L43" s="87">
        <v>1472</v>
      </c>
      <c r="M43" s="88">
        <v>1382</v>
      </c>
    </row>
    <row r="44" spans="2:13" ht="27.75" customHeight="1">
      <c r="B44" s="1171"/>
      <c r="C44" s="1172"/>
      <c r="D44" s="85"/>
      <c r="E44" s="1177" t="s">
        <v>28</v>
      </c>
      <c r="F44" s="1177"/>
      <c r="G44" s="1177"/>
      <c r="H44" s="1178"/>
      <c r="I44" s="86" t="s">
        <v>483</v>
      </c>
      <c r="J44" s="87" t="s">
        <v>483</v>
      </c>
      <c r="K44" s="87" t="s">
        <v>483</v>
      </c>
      <c r="L44" s="87" t="s">
        <v>483</v>
      </c>
      <c r="M44" s="88" t="s">
        <v>483</v>
      </c>
    </row>
    <row r="45" spans="2:13" ht="27.75" customHeight="1">
      <c r="B45" s="1171"/>
      <c r="C45" s="1172"/>
      <c r="D45" s="85"/>
      <c r="E45" s="1177" t="s">
        <v>29</v>
      </c>
      <c r="F45" s="1177"/>
      <c r="G45" s="1177"/>
      <c r="H45" s="1178"/>
      <c r="I45" s="86">
        <v>527</v>
      </c>
      <c r="J45" s="87">
        <v>499</v>
      </c>
      <c r="K45" s="87">
        <v>479</v>
      </c>
      <c r="L45" s="87">
        <v>475</v>
      </c>
      <c r="M45" s="88">
        <v>369</v>
      </c>
    </row>
    <row r="46" spans="2:13" ht="27.75" customHeight="1">
      <c r="B46" s="1171"/>
      <c r="C46" s="1172"/>
      <c r="D46" s="85"/>
      <c r="E46" s="1177" t="s">
        <v>30</v>
      </c>
      <c r="F46" s="1177"/>
      <c r="G46" s="1177"/>
      <c r="H46" s="1178"/>
      <c r="I46" s="86" t="s">
        <v>483</v>
      </c>
      <c r="J46" s="87" t="s">
        <v>483</v>
      </c>
      <c r="K46" s="87" t="s">
        <v>483</v>
      </c>
      <c r="L46" s="87" t="s">
        <v>483</v>
      </c>
      <c r="M46" s="88" t="s">
        <v>483</v>
      </c>
    </row>
    <row r="47" spans="2:13" ht="27.75" customHeight="1">
      <c r="B47" s="1171"/>
      <c r="C47" s="1172"/>
      <c r="D47" s="85"/>
      <c r="E47" s="1177" t="s">
        <v>31</v>
      </c>
      <c r="F47" s="1177"/>
      <c r="G47" s="1177"/>
      <c r="H47" s="1178"/>
      <c r="I47" s="86" t="s">
        <v>483</v>
      </c>
      <c r="J47" s="87" t="s">
        <v>483</v>
      </c>
      <c r="K47" s="87" t="s">
        <v>483</v>
      </c>
      <c r="L47" s="87" t="s">
        <v>483</v>
      </c>
      <c r="M47" s="88" t="s">
        <v>483</v>
      </c>
    </row>
    <row r="48" spans="2:13" ht="27.75" customHeight="1">
      <c r="B48" s="1173"/>
      <c r="C48" s="1174"/>
      <c r="D48" s="85"/>
      <c r="E48" s="1177" t="s">
        <v>32</v>
      </c>
      <c r="F48" s="1177"/>
      <c r="G48" s="1177"/>
      <c r="H48" s="1178"/>
      <c r="I48" s="86" t="s">
        <v>483</v>
      </c>
      <c r="J48" s="87" t="s">
        <v>483</v>
      </c>
      <c r="K48" s="87" t="s">
        <v>483</v>
      </c>
      <c r="L48" s="87" t="s">
        <v>483</v>
      </c>
      <c r="M48" s="88" t="s">
        <v>483</v>
      </c>
    </row>
    <row r="49" spans="2:13" ht="27.75" customHeight="1">
      <c r="B49" s="1179" t="s">
        <v>33</v>
      </c>
      <c r="C49" s="1180"/>
      <c r="D49" s="89"/>
      <c r="E49" s="1177" t="s">
        <v>34</v>
      </c>
      <c r="F49" s="1177"/>
      <c r="G49" s="1177"/>
      <c r="H49" s="1178"/>
      <c r="I49" s="86">
        <v>1679</v>
      </c>
      <c r="J49" s="87">
        <v>2045</v>
      </c>
      <c r="K49" s="87">
        <v>1965</v>
      </c>
      <c r="L49" s="87">
        <v>2193</v>
      </c>
      <c r="M49" s="88">
        <v>2352</v>
      </c>
    </row>
    <row r="50" spans="2:13" ht="27.75" customHeight="1">
      <c r="B50" s="1171"/>
      <c r="C50" s="1172"/>
      <c r="D50" s="85"/>
      <c r="E50" s="1177" t="s">
        <v>35</v>
      </c>
      <c r="F50" s="1177"/>
      <c r="G50" s="1177"/>
      <c r="H50" s="1178"/>
      <c r="I50" s="86">
        <v>276</v>
      </c>
      <c r="J50" s="87">
        <v>175</v>
      </c>
      <c r="K50" s="87">
        <v>115</v>
      </c>
      <c r="L50" s="87">
        <v>72</v>
      </c>
      <c r="M50" s="88">
        <v>105</v>
      </c>
    </row>
    <row r="51" spans="2:13" ht="27.75" customHeight="1">
      <c r="B51" s="1173"/>
      <c r="C51" s="1174"/>
      <c r="D51" s="85"/>
      <c r="E51" s="1177" t="s">
        <v>36</v>
      </c>
      <c r="F51" s="1177"/>
      <c r="G51" s="1177"/>
      <c r="H51" s="1178"/>
      <c r="I51" s="86">
        <v>3411</v>
      </c>
      <c r="J51" s="87">
        <v>3380</v>
      </c>
      <c r="K51" s="87">
        <v>3447</v>
      </c>
      <c r="L51" s="87">
        <v>3306</v>
      </c>
      <c r="M51" s="88">
        <v>3255</v>
      </c>
    </row>
    <row r="52" spans="2:13" ht="27.75" customHeight="1" thickBot="1">
      <c r="B52" s="1181" t="s">
        <v>37</v>
      </c>
      <c r="C52" s="1182"/>
      <c r="D52" s="90"/>
      <c r="E52" s="1183" t="s">
        <v>38</v>
      </c>
      <c r="F52" s="1183"/>
      <c r="G52" s="1183"/>
      <c r="H52" s="1184"/>
      <c r="I52" s="91">
        <v>422</v>
      </c>
      <c r="J52" s="92">
        <v>-46</v>
      </c>
      <c r="K52" s="92">
        <v>-34</v>
      </c>
      <c r="L52" s="92">
        <v>-411</v>
      </c>
      <c r="M52" s="93">
        <v>-710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258148</v>
      </c>
      <c r="E3" s="116"/>
      <c r="F3" s="117">
        <v>334234</v>
      </c>
      <c r="G3" s="118"/>
      <c r="H3" s="119"/>
    </row>
    <row r="4" spans="1:8">
      <c r="A4" s="120"/>
      <c r="B4" s="121"/>
      <c r="C4" s="122"/>
      <c r="D4" s="123">
        <v>139566</v>
      </c>
      <c r="E4" s="124"/>
      <c r="F4" s="125">
        <v>135366</v>
      </c>
      <c r="G4" s="126"/>
      <c r="H4" s="127"/>
    </row>
    <row r="5" spans="1:8">
      <c r="A5" s="108" t="s">
        <v>516</v>
      </c>
      <c r="B5" s="113"/>
      <c r="C5" s="114"/>
      <c r="D5" s="115">
        <v>217900</v>
      </c>
      <c r="E5" s="116"/>
      <c r="F5" s="117">
        <v>216155</v>
      </c>
      <c r="G5" s="118"/>
      <c r="H5" s="119"/>
    </row>
    <row r="6" spans="1:8">
      <c r="A6" s="120"/>
      <c r="B6" s="121"/>
      <c r="C6" s="122"/>
      <c r="D6" s="123">
        <v>56281</v>
      </c>
      <c r="E6" s="124"/>
      <c r="F6" s="125">
        <v>108827</v>
      </c>
      <c r="G6" s="126"/>
      <c r="H6" s="127"/>
    </row>
    <row r="7" spans="1:8">
      <c r="A7" s="108" t="s">
        <v>517</v>
      </c>
      <c r="B7" s="113"/>
      <c r="C7" s="114"/>
      <c r="D7" s="115">
        <v>383200</v>
      </c>
      <c r="E7" s="116"/>
      <c r="F7" s="117">
        <v>228305</v>
      </c>
      <c r="G7" s="118"/>
      <c r="H7" s="119"/>
    </row>
    <row r="8" spans="1:8">
      <c r="A8" s="120"/>
      <c r="B8" s="121"/>
      <c r="C8" s="122"/>
      <c r="D8" s="123">
        <v>173182</v>
      </c>
      <c r="E8" s="124"/>
      <c r="F8" s="125">
        <v>86611</v>
      </c>
      <c r="G8" s="126"/>
      <c r="H8" s="127"/>
    </row>
    <row r="9" spans="1:8">
      <c r="A9" s="108" t="s">
        <v>518</v>
      </c>
      <c r="B9" s="113"/>
      <c r="C9" s="114"/>
      <c r="D9" s="115">
        <v>78326</v>
      </c>
      <c r="E9" s="116"/>
      <c r="F9" s="117">
        <v>316331</v>
      </c>
      <c r="G9" s="118"/>
      <c r="H9" s="119"/>
    </row>
    <row r="10" spans="1:8">
      <c r="A10" s="120"/>
      <c r="B10" s="121"/>
      <c r="C10" s="122"/>
      <c r="D10" s="123">
        <v>40429</v>
      </c>
      <c r="E10" s="124"/>
      <c r="F10" s="125">
        <v>106387</v>
      </c>
      <c r="G10" s="126"/>
      <c r="H10" s="127"/>
    </row>
    <row r="11" spans="1:8">
      <c r="A11" s="108" t="s">
        <v>519</v>
      </c>
      <c r="B11" s="113"/>
      <c r="C11" s="114"/>
      <c r="D11" s="115">
        <v>220447</v>
      </c>
      <c r="E11" s="116"/>
      <c r="F11" s="117">
        <v>333013</v>
      </c>
      <c r="G11" s="118"/>
      <c r="H11" s="119"/>
    </row>
    <row r="12" spans="1:8">
      <c r="A12" s="120"/>
      <c r="B12" s="121"/>
      <c r="C12" s="128"/>
      <c r="D12" s="123">
        <v>78893</v>
      </c>
      <c r="E12" s="124"/>
      <c r="F12" s="125">
        <v>126732</v>
      </c>
      <c r="G12" s="126"/>
      <c r="H12" s="127"/>
    </row>
    <row r="13" spans="1:8">
      <c r="A13" s="108"/>
      <c r="B13" s="113"/>
      <c r="C13" s="129"/>
      <c r="D13" s="130">
        <v>231604</v>
      </c>
      <c r="E13" s="131"/>
      <c r="F13" s="132">
        <v>285608</v>
      </c>
      <c r="G13" s="133"/>
      <c r="H13" s="119"/>
    </row>
    <row r="14" spans="1:8">
      <c r="A14" s="120"/>
      <c r="B14" s="121"/>
      <c r="C14" s="122"/>
      <c r="D14" s="123">
        <v>97670</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8.4600000000000009</v>
      </c>
      <c r="C19" s="134">
        <f>ROUND(VALUE(SUBSTITUTE(実質収支比率等に係る経年分析!G$48,"▲","-")),2)</f>
        <v>2.46</v>
      </c>
      <c r="D19" s="134">
        <f>ROUND(VALUE(SUBSTITUTE(実質収支比率等に係る経年分析!H$48,"▲","-")),2)</f>
        <v>2.23</v>
      </c>
      <c r="E19" s="134">
        <f>ROUND(VALUE(SUBSTITUTE(実質収支比率等に係る経年分析!I$48,"▲","-")),2)</f>
        <v>3.09</v>
      </c>
      <c r="F19" s="134">
        <f>ROUND(VALUE(SUBSTITUTE(実質収支比率等に係る経年分析!J$48,"▲","-")),2)</f>
        <v>2.98</v>
      </c>
    </row>
    <row r="20" spans="1:11">
      <c r="A20" s="134" t="s">
        <v>43</v>
      </c>
      <c r="B20" s="134">
        <f>ROUND(VALUE(SUBSTITUTE(実質収支比率等に係る経年分析!F$47,"▲","-")),2)</f>
        <v>7.99</v>
      </c>
      <c r="C20" s="134">
        <f>ROUND(VALUE(SUBSTITUTE(実質収支比率等に係る経年分析!G$47,"▲","-")),2)</f>
        <v>8.35</v>
      </c>
      <c r="D20" s="134">
        <f>ROUND(VALUE(SUBSTITUTE(実質収支比率等に係る経年分析!H$47,"▲","-")),2)</f>
        <v>10.24</v>
      </c>
      <c r="E20" s="134">
        <f>ROUND(VALUE(SUBSTITUTE(実質収支比率等に係る経年分析!I$47,"▲","-")),2)</f>
        <v>10.28</v>
      </c>
      <c r="F20" s="134">
        <f>ROUND(VALUE(SUBSTITUTE(実質収支比率等に係る経年分析!J$47,"▲","-")),2)</f>
        <v>10.43</v>
      </c>
    </row>
    <row r="21" spans="1:11">
      <c r="A21" s="134" t="s">
        <v>44</v>
      </c>
      <c r="B21" s="134">
        <f>IF(ISNUMBER(VALUE(SUBSTITUTE(実質収支比率等に係る経年分析!F$49,"▲","-"))),ROUND(VALUE(SUBSTITUTE(実質収支比率等に係る経年分析!F$49,"▲","-")),2),NA())</f>
        <v>8.73</v>
      </c>
      <c r="C21" s="134">
        <f>IF(ISNUMBER(VALUE(SUBSTITUTE(実質収支比率等に係る経年分析!G$49,"▲","-"))),ROUND(VALUE(SUBSTITUTE(実質収支比率等に係る経年分析!G$49,"▲","-")),2),NA())</f>
        <v>-6.36</v>
      </c>
      <c r="D21" s="134">
        <f>IF(ISNUMBER(VALUE(SUBSTITUTE(実質収支比率等に係る経年分析!H$49,"▲","-"))),ROUND(VALUE(SUBSTITUTE(実質収支比率等に係る経年分析!H$49,"▲","-")),2),NA())</f>
        <v>1.27</v>
      </c>
      <c r="E21" s="134">
        <f>IF(ISNUMBER(VALUE(SUBSTITUTE(実質収支比率等に係る経年分析!I$49,"▲","-"))),ROUND(VALUE(SUBSTITUTE(実質収支比率等に係る経年分析!I$49,"▲","-")),2),NA())</f>
        <v>0.87</v>
      </c>
      <c r="F21" s="134">
        <f>IF(ISNUMBER(VALUE(SUBSTITUTE(実質収支比率等に係る経年分析!J$49,"▲","-"))),ROUND(VALUE(SUBSTITUTE(実質収支比率等に係る経年分析!J$49,"▲","-")),2),NA())</f>
        <v>-0.13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小値賀町後期高齢者医療事業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小値賀町渡船事業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小値賀町簡易水道事業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小値賀町下水道事業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c r="A33" s="135" t="str">
        <f>IF(連結実質赤字比率に係る赤字・黒字の構成分析!C$37="",NA(),連結実質赤字比率に係る赤字・黒字の構成分析!C$37)</f>
        <v>国民健康保険事業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0.76</v>
      </c>
    </row>
    <row r="34" spans="1:16">
      <c r="A34" s="135" t="str">
        <f>IF(連結実質赤字比率に係る赤字・黒字の構成分析!C$36="",NA(),連結実質赤字比率に係る赤字・黒字の構成分析!C$36)</f>
        <v>国民健康保険診療所</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c r="A35" s="135" t="str">
        <f>IF(連結実質赤字比率に係る赤字・黒字の構成分析!C$35="",NA(),連結実質赤字比率に係る赤字・黒字の構成分析!C$35)</f>
        <v>小値賀町介護保険事業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2.4300000000000002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8.4600000000000009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2.46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2.2200000000000002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2.98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354</v>
      </c>
      <c r="E42" s="136"/>
      <c r="F42" s="136"/>
      <c r="G42" s="136">
        <f>'実質公債費比率（分子）の構造'!L$52</f>
        <v>384</v>
      </c>
      <c r="H42" s="136"/>
      <c r="I42" s="136"/>
      <c r="J42" s="136">
        <f>'実質公債費比率（分子）の構造'!M$52</f>
        <v>382</v>
      </c>
      <c r="K42" s="136"/>
      <c r="L42" s="136"/>
      <c r="M42" s="136">
        <f>'実質公債費比率（分子）の構造'!N$52</f>
        <v>369</v>
      </c>
      <c r="N42" s="136"/>
      <c r="O42" s="136"/>
      <c r="P42" s="136">
        <f>'実質公債費比率（分子）の構造'!O$52</f>
        <v>366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55</v>
      </c>
      <c r="C44" s="136"/>
      <c r="D44" s="136"/>
      <c r="E44" s="136">
        <f>'実質公債費比率（分子）の構造'!L$50</f>
        <v>49</v>
      </c>
      <c r="F44" s="136"/>
      <c r="G44" s="136"/>
      <c r="H44" s="136">
        <f>'実質公債費比率（分子）の構造'!M$50</f>
        <v>41</v>
      </c>
      <c r="I44" s="136"/>
      <c r="J44" s="136"/>
      <c r="K44" s="136">
        <f>'実質公債費比率（分子）の構造'!N$50</f>
        <v>33</v>
      </c>
      <c r="L44" s="136"/>
      <c r="M44" s="136"/>
      <c r="N44" s="136">
        <f>'実質公債費比率（分子）の構造'!O$50</f>
        <v>27</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90</v>
      </c>
      <c r="C46" s="136"/>
      <c r="D46" s="136"/>
      <c r="E46" s="136">
        <f>'実質公債費比率（分子）の構造'!L$48</f>
        <v>161</v>
      </c>
      <c r="F46" s="136"/>
      <c r="G46" s="136"/>
      <c r="H46" s="136">
        <f>'実質公債費比率（分子）の構造'!M$48</f>
        <v>154</v>
      </c>
      <c r="I46" s="136"/>
      <c r="J46" s="136"/>
      <c r="K46" s="136">
        <f>'実質公債費比率（分子）の構造'!N$48</f>
        <v>145</v>
      </c>
      <c r="L46" s="136"/>
      <c r="M46" s="136"/>
      <c r="N46" s="136">
        <f>'実質公債費比率（分子）の構造'!O$48</f>
        <v>145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361</v>
      </c>
      <c r="C49" s="136"/>
      <c r="D49" s="136"/>
      <c r="E49" s="136">
        <f>'実質公債費比率（分子）の構造'!L$45</f>
        <v>370</v>
      </c>
      <c r="F49" s="136"/>
      <c r="G49" s="136"/>
      <c r="H49" s="136">
        <f>'実質公債費比率（分子）の構造'!M$45</f>
        <v>342</v>
      </c>
      <c r="I49" s="136"/>
      <c r="J49" s="136"/>
      <c r="K49" s="136">
        <f>'実質公債費比率（分子）の構造'!N$45</f>
        <v>340</v>
      </c>
      <c r="L49" s="136"/>
      <c r="M49" s="136"/>
      <c r="N49" s="136">
        <f>'実質公債費比率（分子）の構造'!O$45</f>
        <v>310</v>
      </c>
      <c r="O49" s="136"/>
      <c r="P49" s="136"/>
    </row>
    <row r="50" spans="1:16">
      <c r="A50" s="136" t="s">
        <v>59</v>
      </c>
      <c r="B50" s="136" t="e">
        <f>NA()</f>
        <v>#N/A</v>
      </c>
      <c r="C50" s="136">
        <f>IF(ISNUMBER('実質公債費比率（分子）の構造'!K$53),'実質公債費比率（分子）の構造'!K$53,NA())</f>
        <v>152</v>
      </c>
      <c r="D50" s="136" t="e">
        <f>NA()</f>
        <v>#N/A</v>
      </c>
      <c r="E50" s="136" t="e">
        <f>NA()</f>
        <v>#N/A</v>
      </c>
      <c r="F50" s="136">
        <f>IF(ISNUMBER('実質公債費比率（分子）の構造'!L$53),'実質公債費比率（分子）の構造'!L$53,NA())</f>
        <v>196</v>
      </c>
      <c r="G50" s="136" t="e">
        <f>NA()</f>
        <v>#N/A</v>
      </c>
      <c r="H50" s="136" t="e">
        <f>NA()</f>
        <v>#N/A</v>
      </c>
      <c r="I50" s="136">
        <f>IF(ISNUMBER('実質公債費比率（分子）の構造'!M$53),'実質公債費比率（分子）の構造'!M$53,NA())</f>
        <v>155</v>
      </c>
      <c r="J50" s="136" t="e">
        <f>NA()</f>
        <v>#N/A</v>
      </c>
      <c r="K50" s="136" t="e">
        <f>NA()</f>
        <v>#N/A</v>
      </c>
      <c r="L50" s="136">
        <f>IF(ISNUMBER('実質公債費比率（分子）の構造'!N$53),'実質公債費比率（分子）の構造'!N$53,NA())</f>
        <v>149</v>
      </c>
      <c r="M50" s="136" t="e">
        <f>NA()</f>
        <v>#N/A</v>
      </c>
      <c r="N50" s="136" t="e">
        <f>NA()</f>
        <v>#N/A</v>
      </c>
      <c r="O50" s="136">
        <f>IF(ISNUMBER('実質公債費比率（分子）の構造'!O$53),'実質公債費比率（分子）の構造'!O$53,NA())</f>
        <v>116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3411</v>
      </c>
      <c r="E56" s="135"/>
      <c r="F56" s="135"/>
      <c r="G56" s="135">
        <f>'将来負担比率（分子）の構造'!J$51</f>
        <v>3380</v>
      </c>
      <c r="H56" s="135"/>
      <c r="I56" s="135"/>
      <c r="J56" s="135">
        <f>'将来負担比率（分子）の構造'!K$51</f>
        <v>3447</v>
      </c>
      <c r="K56" s="135"/>
      <c r="L56" s="135"/>
      <c r="M56" s="135">
        <f>'将来負担比率（分子）の構造'!L$51</f>
        <v>3306</v>
      </c>
      <c r="N56" s="135"/>
      <c r="O56" s="135"/>
      <c r="P56" s="135">
        <f>'将来負担比率（分子）の構造'!M$51</f>
        <v>3255</v>
      </c>
    </row>
    <row r="57" spans="1:16">
      <c r="A57" s="135" t="s">
        <v>35</v>
      </c>
      <c r="B57" s="135"/>
      <c r="C57" s="135"/>
      <c r="D57" s="135">
        <f>'将来負担比率（分子）の構造'!I$50</f>
        <v>276</v>
      </c>
      <c r="E57" s="135"/>
      <c r="F57" s="135"/>
      <c r="G57" s="135">
        <f>'将来負担比率（分子）の構造'!J$50</f>
        <v>175</v>
      </c>
      <c r="H57" s="135"/>
      <c r="I57" s="135"/>
      <c r="J57" s="135">
        <f>'将来負担比率（分子）の構造'!K$50</f>
        <v>115</v>
      </c>
      <c r="K57" s="135"/>
      <c r="L57" s="135"/>
      <c r="M57" s="135">
        <f>'将来負担比率（分子）の構造'!L$50</f>
        <v>72</v>
      </c>
      <c r="N57" s="135"/>
      <c r="O57" s="135"/>
      <c r="P57" s="135">
        <f>'将来負担比率（分子）の構造'!M$50</f>
        <v>105</v>
      </c>
    </row>
    <row r="58" spans="1:16">
      <c r="A58" s="135" t="s">
        <v>34</v>
      </c>
      <c r="B58" s="135"/>
      <c r="C58" s="135"/>
      <c r="D58" s="135">
        <f>'将来負担比率（分子）の構造'!I$49</f>
        <v>1679</v>
      </c>
      <c r="E58" s="135"/>
      <c r="F58" s="135"/>
      <c r="G58" s="135">
        <f>'将来負担比率（分子）の構造'!J$49</f>
        <v>2045</v>
      </c>
      <c r="H58" s="135"/>
      <c r="I58" s="135"/>
      <c r="J58" s="135">
        <f>'将来負担比率（分子）の構造'!K$49</f>
        <v>1965</v>
      </c>
      <c r="K58" s="135"/>
      <c r="L58" s="135"/>
      <c r="M58" s="135">
        <f>'将来負担比率（分子）の構造'!L$49</f>
        <v>2193</v>
      </c>
      <c r="N58" s="135"/>
      <c r="O58" s="135"/>
      <c r="P58" s="135">
        <f>'将来負担比率（分子）の構造'!M$49</f>
        <v>2352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527</v>
      </c>
      <c r="C62" s="135"/>
      <c r="D62" s="135"/>
      <c r="E62" s="135">
        <f>'将来負担比率（分子）の構造'!J$45</f>
        <v>499</v>
      </c>
      <c r="F62" s="135"/>
      <c r="G62" s="135"/>
      <c r="H62" s="135">
        <f>'将来負担比率（分子）の構造'!K$45</f>
        <v>479</v>
      </c>
      <c r="I62" s="135"/>
      <c r="J62" s="135"/>
      <c r="K62" s="135">
        <f>'将来負担比率（分子）の構造'!L$45</f>
        <v>475</v>
      </c>
      <c r="L62" s="135"/>
      <c r="M62" s="135"/>
      <c r="N62" s="135">
        <f>'将来負担比率（分子）の構造'!M$45</f>
        <v>369</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2054</v>
      </c>
      <c r="C64" s="135"/>
      <c r="D64" s="135"/>
      <c r="E64" s="135">
        <f>'将来負担比率（分子）の構造'!J$43</f>
        <v>1863</v>
      </c>
      <c r="F64" s="135"/>
      <c r="G64" s="135"/>
      <c r="H64" s="135">
        <f>'将来負担比率（分子）の構造'!K$43</f>
        <v>1682</v>
      </c>
      <c r="I64" s="135"/>
      <c r="J64" s="135"/>
      <c r="K64" s="135">
        <f>'将来負担比率（分子）の構造'!L$43</f>
        <v>1472</v>
      </c>
      <c r="L64" s="135"/>
      <c r="M64" s="135"/>
      <c r="N64" s="135">
        <f>'将来負担比率（分子）の構造'!M$43</f>
        <v>1382</v>
      </c>
      <c r="O64" s="135"/>
      <c r="P64" s="135"/>
    </row>
    <row r="65" spans="1:16">
      <c r="A65" s="135" t="s">
        <v>26</v>
      </c>
      <c r="B65" s="135">
        <f>'将来負担比率（分子）の構造'!I$42</f>
        <v>180</v>
      </c>
      <c r="C65" s="135"/>
      <c r="D65" s="135"/>
      <c r="E65" s="135">
        <f>'将来負担比率（分子）の構造'!J$42</f>
        <v>131</v>
      </c>
      <c r="F65" s="135"/>
      <c r="G65" s="135"/>
      <c r="H65" s="135">
        <f>'将来負担比率（分子）の構造'!K$42</f>
        <v>90</v>
      </c>
      <c r="I65" s="135"/>
      <c r="J65" s="135"/>
      <c r="K65" s="135">
        <f>'将来負担比率（分子）の構造'!L$42</f>
        <v>56</v>
      </c>
      <c r="L65" s="135"/>
      <c r="M65" s="135"/>
      <c r="N65" s="135">
        <f>'将来負担比率（分子）の構造'!M$42</f>
        <v>30</v>
      </c>
      <c r="O65" s="135"/>
      <c r="P65" s="135"/>
    </row>
    <row r="66" spans="1:16">
      <c r="A66" s="135" t="s">
        <v>25</v>
      </c>
      <c r="B66" s="135">
        <f>'将来負担比率（分子）の構造'!I$41</f>
        <v>3027</v>
      </c>
      <c r="C66" s="135"/>
      <c r="D66" s="135"/>
      <c r="E66" s="135">
        <f>'将来負担比率（分子）の構造'!J$41</f>
        <v>3061</v>
      </c>
      <c r="F66" s="135"/>
      <c r="G66" s="135"/>
      <c r="H66" s="135">
        <f>'将来負担比率（分子）の構造'!K$41</f>
        <v>3242</v>
      </c>
      <c r="I66" s="135"/>
      <c r="J66" s="135"/>
      <c r="K66" s="135">
        <f>'将来負担比率（分子）の構造'!L$41</f>
        <v>3157</v>
      </c>
      <c r="L66" s="135"/>
      <c r="M66" s="135"/>
      <c r="N66" s="135">
        <f>'将来負担比率（分子）の構造'!M$41</f>
        <v>3221</v>
      </c>
      <c r="O66" s="135"/>
      <c r="P66" s="135"/>
    </row>
    <row r="67" spans="1:16">
      <c r="A67" s="135" t="s">
        <v>63</v>
      </c>
      <c r="B67" s="135" t="e">
        <f>NA()</f>
        <v>#N/A</v>
      </c>
      <c r="C67" s="135">
        <f>IF(ISNUMBER('将来負担比率（分子）の構造'!I$52), IF('将来負担比率（分子）の構造'!I$52 &lt; 0, 0, '将来負担比率（分子）の構造'!I$52), NA())</f>
        <v>422</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釜崎 智子</cp:lastModifiedBy>
  <cp:lastPrinted>2016-05-02T11:29:53Z</cp:lastPrinted>
  <dcterms:created xsi:type="dcterms:W3CDTF">2016-02-15T02:19:16Z</dcterms:created>
  <dcterms:modified xsi:type="dcterms:W3CDTF">2016-05-02T14:41:50Z</dcterms:modified>
</cp:coreProperties>
</file>