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6年度決算（H28年度作業）\04_市町回答\"/>
    </mc:Choice>
  </mc:AlternateContent>
  <workbookProtection workbookPassword="979D" lockStructure="1"/>
  <bookViews>
    <workbookView xWindow="0" yWindow="0" windowWidth="21600" windowHeight="97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7"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C39" i="9"/>
  <c r="CO38" i="9"/>
  <c r="AM38" i="9"/>
  <c r="C38" i="9"/>
  <c r="CO37" i="9"/>
  <c r="C37" i="9"/>
  <c r="CO36" i="9"/>
  <c r="BW34" i="9"/>
  <c r="BW35" i="9" s="1"/>
  <c r="BW36" i="9" s="1"/>
  <c r="BW37" i="9" s="1"/>
  <c r="BW38" i="9" s="1"/>
  <c r="BW39" i="9" s="1"/>
  <c r="BW40" i="9" s="1"/>
  <c r="BW41" i="9" s="1"/>
  <c r="C34" i="9"/>
  <c r="CO34" i="9" l="1"/>
  <c r="CO35"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BE34" i="9" l="1"/>
  <c r="BE35" i="9" s="1"/>
  <c r="BE36" i="9" s="1"/>
  <c r="BE37" i="9" s="1"/>
  <c r="BE38" i="9" s="1"/>
  <c r="AM34" i="9"/>
  <c r="AM35" i="9" s="1"/>
  <c r="AM36" i="9" s="1"/>
  <c r="AM37" i="9" s="1"/>
</calcChain>
</file>

<file path=xl/sharedStrings.xml><?xml version="1.0" encoding="utf-8"?>
<sst xmlns="http://schemas.openxmlformats.org/spreadsheetml/2006/main" count="945" uniqueCount="548">
  <si>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</si>
  <si>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</si>
  <si>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</si>
  <si>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</si>
  <si>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</si>
  <si>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</si>
  <si>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</si>
  <si>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</si>
  <si>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</si>
  <si>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</si>
  <si>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</si>
  <si>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</si>
  <si>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</si>
  <si>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</si>
  <si>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</si>
  <si>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</si>
  <si>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</si>
  <si>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</si>
  <si>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</si>
  <si>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</si>
  <si>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</si>
  <si>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</si>
  <si>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</si>
  <si>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</si>
  <si>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</si>
  <si>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</si>
  <si>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</si>
  <si>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</si>
  <si>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</si>
  <si>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</si>
  <si>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</si>
  <si>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</si>
  <si>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</si>
  <si>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</si>
  <si>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</si>
  <si>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</si>
  <si>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</si>
  <si>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</si>
  <si>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</si>
  <si>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</si>
  <si>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</si>
  <si>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</si>
  <si>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</si>
  <si>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</si>
  <si>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</si>
  <si>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</si>
  <si>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</si>
  <si>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</si>
  <si>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</si>
  <si>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</si>
  <si>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</si>
  <si>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</si>
  <si>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</si>
  <si>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</si>
  <si>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</si>
  <si>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</si>
  <si>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</si>
  <si>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</si>
  <si>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</si>
  <si>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</si>
  <si>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</si>
  <si>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</si>
  <si>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</si>
  <si>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</si>
  <si>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</si>
  <si>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</si>
  <si>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</si>
  <si>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</si>
  <si>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</si>
  <si>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</si>
  <si>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</si>
  <si>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</si>
  <si>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</si>
  <si>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</si>
  <si>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</si>
  <si>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</si>
  <si>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</si>
  <si>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</si>
  <si>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</si>
  <si>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</si>
  <si>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</si>
  <si>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松浦市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</si>
  <si>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</si>
  <si>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</si>
  <si>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</si>
  <si>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</si>
  <si>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</si>
  <si>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</si>
  <si>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</si>
  <si>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</si>
  <si>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</si>
  <si>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</si>
  <si>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</si>
  <si>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</si>
  <si>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</si>
  <si>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</si>
  <si>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</si>
  <si>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</si>
  <si>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</si>
  <si>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</si>
  <si>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</si>
  <si>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</si>
  <si>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</si>
  <si>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</si>
  <si>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</si>
  <si>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</si>
  <si>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</si>
  <si>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</si>
  <si>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</si>
  <si>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</si>
  <si>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</si>
  <si>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</si>
  <si>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</si>
  <si>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</si>
  <si>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</si>
  <si>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</si>
  <si>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</si>
  <si>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</si>
  <si>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</si>
  <si>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</si>
  <si>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</si>
  <si>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</si>
  <si>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</si>
  <si>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</si>
  <si>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</si>
  <si>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</si>
  <si>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</si>
  <si>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</si>
  <si>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</si>
  <si>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</si>
  <si>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</si>
  <si>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</si>
  <si>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</si>
  <si>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</si>
  <si>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</si>
  <si>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</si>
  <si>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</si>
  <si>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</si>
  <si>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</si>
  <si>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</si>
  <si>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</si>
  <si>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</si>
  <si>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</si>
  <si>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</si>
  <si>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</si>
  <si>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</si>
  <si>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</si>
  <si>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</si>
  <si>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</si>
  <si>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</si>
  <si>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</si>
  <si>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</si>
  <si>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</si>
  <si>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</si>
  <si>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</si>
  <si>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</si>
  <si>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</si>
  <si>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</si>
  <si>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</si>
  <si>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</si>
  <si>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</si>
  <si>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</si>
  <si>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</si>
  <si>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</si>
  <si>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</si>
  <si>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</si>
  <si>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</si>
  <si>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</si>
  <si>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</si>
  <si>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</si>
  <si>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</si>
  <si>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</si>
  <si>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</si>
  <si>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</si>
  <si>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</si>
  <si>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</si>
  <si>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</si>
  <si>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</si>
  <si>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</si>
  <si>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</si>
  <si>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</si>
  <si>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</si>
  <si>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</si>
  <si>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</si>
  <si>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</si>
  <si>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</si>
  <si>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</si>
  <si>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</si>
  <si>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</si>
  <si>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</si>
  <si>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</si>
  <si>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</si>
  <si>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</si>
  <si>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長崎県松浦市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</si>
  <si>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</si>
  <si>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</si>
  <si>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</si>
  <si>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</si>
  <si>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</si>
  <si>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</si>
  <si>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</si>
  <si>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</si>
  <si>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</si>
  <si>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</si>
  <si>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</si>
  <si>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</si>
  <si>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</si>
  <si>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</si>
  <si>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</si>
  <si>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</si>
  <si>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</si>
  <si>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</si>
  <si>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</si>
  <si>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</si>
  <si>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</si>
  <si>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</si>
  <si>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</si>
  <si>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</si>
  <si>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</si>
  <si>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</si>
  <si>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</si>
  <si>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</si>
  <si>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</si>
  <si>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</si>
  <si>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</si>
  <si>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</si>
  <si>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</si>
  <si>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</si>
  <si>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</si>
  <si>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</si>
  <si>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</si>
  <si>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</si>
  <si>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</si>
  <si>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</si>
  <si>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</si>
  <si>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</si>
  <si>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</si>
  <si>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</si>
  <si>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</si>
  <si>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</si>
  <si>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</si>
  <si>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</si>
  <si>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</si>
  <si>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</si>
  <si>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</si>
  <si>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</si>
  <si>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</si>
  <si>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</si>
  <si>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</si>
  <si>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</si>
  <si>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</si>
  <si>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</si>
  <si>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</si>
  <si>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</si>
  <si>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</si>
  <si>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</si>
  <si>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</si>
  <si>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</si>
  <si>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</si>
  <si>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</si>
  <si>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</si>
  <si>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</si>
  <si>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</si>
  <si>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</si>
  <si>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</si>
  <si>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</si>
  <si>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</si>
  <si>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</si>
  <si>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</si>
  <si>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</si>
  <si>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</si>
  <si>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</si>
  <si>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</si>
  <si>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</si>
  <si>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</si>
  <si>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</si>
  <si>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</si>
  <si>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</si>
  <si>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</si>
  <si>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</si>
  <si>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</si>
  <si>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</si>
  <si>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</si>
  <si>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</si>
  <si>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</si>
  <si>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</si>
  <si>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</si>
  <si>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</si>
  <si>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</si>
  <si>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</si>
  <si>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</si>
  <si>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</si>
  <si>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</si>
  <si>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</si>
  <si>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</si>
  <si>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</si>
  <si>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</si>
  <si>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</si>
  <si>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</si>
  <si>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</si>
  <si>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</si>
  <si>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</si>
  <si>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</si>
  <si>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</si>
  <si>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</si>
  <si>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</si>
  <si>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</si>
  <si>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</si>
  <si>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</si>
  <si>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</si>
  <si>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</si>
  <si>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</si>
  <si>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</si>
  <si>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</si>
  <si>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</si>
  <si>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</si>
  <si>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宅地造成</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</si>
  <si>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</si>
  <si>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</si>
  <si>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</si>
  <si>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</si>
  <si>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</si>
  <si>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</si>
  <si>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</si>
  <si>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</si>
  <si>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</si>
  <si>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</si>
  <si>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</si>
  <si>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</si>
  <si>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</si>
  <si>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</si>
  <si>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</si>
  <si>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</si>
  <si>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</si>
  <si>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</si>
  <si>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</si>
  <si>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</si>
  <si>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</si>
  <si>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</si>
  <si>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</si>
  <si>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</si>
  <si>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長崎県松浦市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</si>
  <si>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</si>
  <si>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</si>
  <si>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</si>
  <si>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</si>
  <si>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</si>
  <si>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</si>
  <si>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</si>
  <si>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</si>
  <si>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</si>
  <si>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</si>
  <si>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</si>
  <si>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</si>
  <si>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</si>
  <si>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</si>
  <si>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</si>
  <si>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</si>
  <si>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</si>
  <si>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</si>
  <si>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</si>
  <si>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</si>
  <si>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青島診療所事業特別会計</t>
    <phoneticPr fontId="5"/>
  </si>
  <si>
    <t>鉱害復旧灌漑用水施設維持管理事業特別会計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</si>
  <si>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</si>
  <si>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</si>
  <si>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</si>
  <si>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</si>
  <si>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</si>
  <si>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</si>
  <si>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</si>
  <si>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</si>
  <si>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</si>
  <si>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</si>
  <si>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</si>
  <si>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</si>
  <si>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</si>
  <si>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</si>
  <si>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</si>
  <si>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</si>
  <si>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介護保険特別会計（サービス事業勘定）</t>
    <phoneticPr fontId="5"/>
  </si>
  <si>
    <t>福島診療所事業特別会計</t>
    <phoneticPr fontId="5"/>
  </si>
  <si>
    <t>鷹島診療所事業特別会計</t>
    <phoneticPr fontId="5"/>
  </si>
  <si>
    <t>水道事業会計</t>
    <phoneticPr fontId="5"/>
  </si>
  <si>
    <t>法適用企業</t>
    <phoneticPr fontId="5"/>
  </si>
  <si>
    <t>工業用水道事業会計</t>
    <phoneticPr fontId="5"/>
  </si>
  <si>
    <t>交通事業会計</t>
    <phoneticPr fontId="5"/>
  </si>
  <si>
    <t>下水道事業会計</t>
    <phoneticPr fontId="5"/>
  </si>
  <si>
    <t>簡易水道事業特別会計</t>
    <phoneticPr fontId="5"/>
  </si>
  <si>
    <t>法非適用企業</t>
    <phoneticPr fontId="5"/>
  </si>
  <si>
    <t>松浦魚市場特別会計</t>
    <phoneticPr fontId="5"/>
  </si>
  <si>
    <t>下水道事業特別会計</t>
    <phoneticPr fontId="5"/>
  </si>
  <si>
    <t>臨海土地造成事業特別会計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</si>
  <si>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</si>
  <si>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</si>
  <si>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</si>
  <si>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</si>
  <si>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</si>
  <si>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</si>
  <si>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</si>
  <si>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</si>
  <si>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</si>
  <si>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</si>
  <si>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</si>
  <si>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</si>
  <si>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</si>
  <si>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</si>
  <si>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</si>
  <si>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</si>
  <si>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</si>
  <si>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</si>
  <si>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</si>
  <si>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</si>
  <si>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</si>
  <si>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</si>
  <si>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</si>
  <si>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</si>
  <si>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</si>
  <si>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</si>
  <si>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</si>
  <si>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</si>
  <si>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</si>
  <si>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</si>
  <si>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</si>
  <si>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</si>
  <si>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</si>
  <si>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</si>
  <si>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</si>
  <si>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</si>
  <si>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</si>
  <si>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</si>
  <si>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</si>
  <si>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</si>
  <si>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</si>
  <si>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</si>
  <si>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</si>
  <si>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</si>
  <si>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</si>
  <si>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</si>
  <si>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</si>
  <si>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</si>
  <si>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</si>
  <si>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</si>
  <si>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</si>
  <si>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</si>
  <si>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</si>
  <si>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</si>
  <si>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</si>
  <si>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</si>
  <si>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</si>
  <si>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</si>
  <si>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</si>
  <si>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</si>
  <si>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</si>
  <si>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</si>
  <si>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</si>
  <si>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</si>
  <si>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</si>
  <si>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</si>
  <si>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</si>
  <si>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</si>
  <si>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</si>
  <si>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</si>
  <si>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</si>
  <si>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</si>
  <si>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</si>
  <si>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</si>
  <si>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</si>
  <si>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</si>
  <si>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</si>
  <si>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</si>
  <si>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</si>
  <si>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</si>
  <si>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</si>
  <si>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</si>
  <si>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</si>
  <si>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</si>
  <si>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</si>
  <si>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</si>
  <si>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</si>
  <si>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</si>
  <si>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</si>
  <si>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</si>
  <si>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</si>
  <si>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</si>
  <si>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</si>
  <si>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</si>
  <si>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</si>
  <si>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</si>
  <si>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</si>
  <si>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</si>
  <si>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</si>
  <si>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</si>
  <si>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</si>
  <si>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</si>
  <si>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</si>
  <si>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</si>
  <si>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</si>
  <si>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</si>
  <si>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</si>
  <si>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</si>
  <si>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</si>
  <si>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</si>
  <si>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</si>
  <si>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</si>
  <si>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</si>
  <si>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</si>
  <si>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</si>
  <si>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</si>
  <si>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</si>
  <si>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</si>
  <si>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</si>
  <si>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</si>
  <si>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</si>
  <si>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</si>
  <si>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</si>
  <si>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</si>
  <si>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</si>
  <si>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</si>
  <si>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</si>
  <si>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</si>
  <si>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</si>
  <si>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</si>
  <si>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</si>
  <si>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</si>
  <si>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</si>
  <si>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0.84</t>
  </si>
  <si>
    <t>▲ 4.26</t>
  </si>
  <si>
    <t>工業用水道事業会計</t>
  </si>
  <si>
    <t>水道事業会計</t>
  </si>
  <si>
    <t>国民健康保険特別会計</t>
  </si>
  <si>
    <t>一般会計</t>
  </si>
  <si>
    <t>臨海土地造成事業特別会計</t>
  </si>
  <si>
    <t>介護保険特別会計（保険事業勘定）</t>
  </si>
  <si>
    <t>下水道事業会計</t>
  </si>
  <si>
    <t>福島診療所事業特別会計</t>
  </si>
  <si>
    <t>その他会計（赤字）</t>
  </si>
  <si>
    <t>その他会計（黒字）</t>
  </si>
  <si>
    <t>○</t>
    <phoneticPr fontId="2"/>
  </si>
  <si>
    <t>長崎県林業公社</t>
    <rPh sb="0" eb="3">
      <t>ナガサキケン</t>
    </rPh>
    <rPh sb="3" eb="5">
      <t>リンギョウ</t>
    </rPh>
    <rPh sb="5" eb="7">
      <t>コウシャ</t>
    </rPh>
    <phoneticPr fontId="24"/>
  </si>
  <si>
    <t>北松北部環境組合</t>
  </si>
  <si>
    <t>長崎県市町村総合事務組合（一般会計）</t>
  </si>
  <si>
    <t>長崎県市町村総合事務組合（市町村会館管理事業特別会計）</t>
  </si>
  <si>
    <t>長崎県市町村総合事務組合（市町村会館馬町別館管理事業特別会計）</t>
    <rPh sb="13" eb="14">
      <t>シ</t>
    </rPh>
    <rPh sb="14" eb="15">
      <t>チョウ</t>
    </rPh>
    <rPh sb="15" eb="16">
      <t>ソン</t>
    </rPh>
    <rPh sb="16" eb="18">
      <t>カイカン</t>
    </rPh>
    <rPh sb="18" eb="20">
      <t>ウママチ</t>
    </rPh>
    <rPh sb="20" eb="22">
      <t>ベッカン</t>
    </rPh>
    <rPh sb="22" eb="24">
      <t>カンリ</t>
    </rPh>
    <rPh sb="24" eb="26">
      <t>ジギョウ</t>
    </rPh>
    <phoneticPr fontId="24"/>
  </si>
  <si>
    <t>長崎県市町村総合事務組合（公平委員会特別会計）</t>
  </si>
  <si>
    <t>長崎県市町村総合事務組合（交通災害共済事業特別会計）</t>
  </si>
  <si>
    <t>長崎県後期高齢者医療広域連合（普通会計）</t>
  </si>
  <si>
    <t>長崎県後期高齢者医療広域連合（事業会計）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</si>
</sst>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150307</c:v>
                </c:pt>
                <c:pt idx="1">
                  <c:v>82775</c:v>
                </c:pt>
                <c:pt idx="2">
                  <c:v>59573</c:v>
                </c:pt>
                <c:pt idx="3">
                  <c:v>85983</c:v>
                </c:pt>
                <c:pt idx="4">
                  <c:v>101693</c:v>
                </c:pt>
              </c:numCache>
            </c:numRef>
          </c:val>
          <c:smooth val="0"/>
        </c:ser>
        <c:dLbls>
          <c:showLegendKey val="0"/>
          <c:showVal val="0"/>
          <c:showCatName val="0"/>
          <c:showSerName val="0"/>
          <c:showPercent val="0"/>
          <c:showBubbleSize val="0"/>
        </c:dLbls>
        <c:marker val="1"/>
        <c:smooth val="0"/>
        <c:axId val="379334512"/>
        <c:axId val="379343920"/>
      </c:lineChart>
      <c:catAx>
        <c:axId val="379334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9343920"/>
        <c:crosses val="autoZero"/>
        <c:auto val="1"/>
        <c:lblAlgn val="ctr"/>
        <c:lblOffset val="100"/>
        <c:tickLblSkip val="1"/>
        <c:tickMarkSkip val="1"/>
        <c:noMultiLvlLbl val="0"/>
      </c:catAx>
      <c:valAx>
        <c:axId val="3793439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9334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4.67</c:v>
                </c:pt>
                <c:pt idx="1">
                  <c:v>4.6900000000000004</c:v>
                </c:pt>
                <c:pt idx="2">
                  <c:v>4.5</c:v>
                </c:pt>
                <c:pt idx="3">
                  <c:v>4.6500000000000004</c:v>
                </c:pt>
                <c:pt idx="4">
                  <c:v>2.2999999999999998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13.65</c:v>
                </c:pt>
                <c:pt idx="1">
                  <c:v>19.8</c:v>
                </c:pt>
                <c:pt idx="2">
                  <c:v>19.57</c:v>
                </c:pt>
                <c:pt idx="3">
                  <c:v>19.88</c:v>
                </c:pt>
                <c:pt idx="4">
                  <c:v>18.2</c:v>
                </c:pt>
              </c:numCache>
            </c:numRef>
          </c:val>
        </c:ser>
        <c:dLbls>
          <c:showLegendKey val="0"/>
          <c:showVal val="0"/>
          <c:showCatName val="0"/>
          <c:showSerName val="0"/>
          <c:showPercent val="0"/>
          <c:showBubbleSize val="0"/>
        </c:dLbls>
        <c:gapWidth val="250"/>
        <c:overlap val="100"/>
        <c:axId val="379345488"/>
        <c:axId val="379340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4.91</c:v>
                </c:pt>
                <c:pt idx="1">
                  <c:v>5.8</c:v>
                </c:pt>
                <c:pt idx="2">
                  <c:v>-0.84</c:v>
                </c:pt>
                <c:pt idx="3">
                  <c:v>0.13</c:v>
                </c:pt>
                <c:pt idx="4">
                  <c:v>-4.26</c:v>
                </c:pt>
              </c:numCache>
            </c:numRef>
          </c:val>
          <c:smooth val="0"/>
        </c:ser>
        <c:dLbls>
          <c:showLegendKey val="0"/>
          <c:showVal val="0"/>
          <c:showCatName val="0"/>
          <c:showSerName val="0"/>
          <c:showPercent val="0"/>
          <c:showBubbleSize val="0"/>
        </c:dLbls>
        <c:marker val="1"/>
        <c:smooth val="0"/>
        <c:axId val="379345488"/>
        <c:axId val="379340784"/>
      </c:lineChart>
      <c:catAx>
        <c:axId val="37934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9340784"/>
        <c:crosses val="autoZero"/>
        <c:auto val="1"/>
        <c:lblAlgn val="ctr"/>
        <c:lblOffset val="100"/>
        <c:tickLblSkip val="1"/>
        <c:tickMarkSkip val="1"/>
        <c:noMultiLvlLbl val="0"/>
      </c:catAx>
      <c:valAx>
        <c:axId val="379340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34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0.41</c:v>
                </c:pt>
                <c:pt idx="2">
                  <c:v>#N/A</c:v>
                </c:pt>
                <c:pt idx="3">
                  <c:v>0.74</c:v>
                </c:pt>
                <c:pt idx="4">
                  <c:v>#N/A</c:v>
                </c:pt>
                <c:pt idx="5">
                  <c:v>0.3</c:v>
                </c:pt>
                <c:pt idx="6">
                  <c:v>#N/A</c:v>
                </c:pt>
                <c:pt idx="7">
                  <c:v>0.32</c:v>
                </c:pt>
                <c:pt idx="8">
                  <c:v>#N/A</c:v>
                </c:pt>
                <c:pt idx="9">
                  <c:v>0.48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福島診療所事業特別会計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0.04</c:v>
                </c:pt>
                <c:pt idx="4">
                  <c:v>#N/A</c:v>
                </c:pt>
                <c:pt idx="5">
                  <c:v>0.05</c:v>
                </c:pt>
                <c:pt idx="6">
                  <c:v>#N/A</c:v>
                </c:pt>
                <c:pt idx="7">
                  <c:v>0.04</c:v>
                </c:pt>
                <c:pt idx="8">
                  <c:v>#N/A</c:v>
                </c:pt>
                <c:pt idx="9">
                  <c:v>0.32</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0.21</c:v>
                </c:pt>
                <c:pt idx="2">
                  <c:v>#N/A</c:v>
                </c:pt>
                <c:pt idx="3">
                  <c:v>0.23</c:v>
                </c:pt>
                <c:pt idx="4">
                  <c:v>#N/A</c:v>
                </c:pt>
                <c:pt idx="5">
                  <c:v>0.26</c:v>
                </c:pt>
                <c:pt idx="6">
                  <c:v>#N/A</c:v>
                </c:pt>
                <c:pt idx="7">
                  <c:v>0.32</c:v>
                </c:pt>
                <c:pt idx="8">
                  <c:v>#N/A</c:v>
                </c:pt>
                <c:pt idx="9">
                  <c:v>0.33</c:v>
                </c:pt>
              </c:numCache>
            </c:numRef>
          </c:val>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0.16</c:v>
                </c:pt>
                <c:pt idx="2">
                  <c:v>#N/A</c:v>
                </c:pt>
                <c:pt idx="3">
                  <c:v>0.12</c:v>
                </c:pt>
                <c:pt idx="4">
                  <c:v>#N/A</c:v>
                </c:pt>
                <c:pt idx="5">
                  <c:v>1.21</c:v>
                </c:pt>
                <c:pt idx="6">
                  <c:v>#N/A</c:v>
                </c:pt>
                <c:pt idx="7">
                  <c:v>0.9</c:v>
                </c:pt>
                <c:pt idx="8">
                  <c:v>#N/A</c:v>
                </c:pt>
                <c:pt idx="9">
                  <c:v>1.05</c:v>
                </c:pt>
              </c:numCache>
            </c:numRef>
          </c:val>
        </c:ser>
        <c:ser>
          <c:idx val="5"/>
          <c:order val="5"/>
          <c:tx>
            <c:strRef>
              <c:f>データシート!$A$32</c:f>
              <c:strCache>
                <c:ptCount val="1"/>
                <c:pt idx="0">
                  <c:v>臨海土地造成事業特別会計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0.52</c:v>
                </c:pt>
                <c:pt idx="2">
                  <c:v>#N/A</c:v>
                </c:pt>
                <c:pt idx="3">
                  <c:v>1.64</c:v>
                </c:pt>
                <c:pt idx="4">
                  <c:v>#N/A</c:v>
                </c:pt>
                <c:pt idx="5">
                  <c:v>1.42</c:v>
                </c:pt>
                <c:pt idx="6">
                  <c:v>#N/A</c:v>
                </c:pt>
                <c:pt idx="7">
                  <c:v>1.42</c:v>
                </c:pt>
                <c:pt idx="8">
                  <c:v>#N/A</c:v>
                </c:pt>
                <c:pt idx="9">
                  <c:v>1.32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4.63</c:v>
                </c:pt>
                <c:pt idx="2">
                  <c:v>#N/A</c:v>
                </c:pt>
                <c:pt idx="3">
                  <c:v>4.67</c:v>
                </c:pt>
                <c:pt idx="4">
                  <c:v>#N/A</c:v>
                </c:pt>
                <c:pt idx="5">
                  <c:v>4.47</c:v>
                </c:pt>
                <c:pt idx="6">
                  <c:v>#N/A</c:v>
                </c:pt>
                <c:pt idx="7">
                  <c:v>4.63</c:v>
                </c:pt>
                <c:pt idx="8">
                  <c:v>#N/A</c:v>
                </c:pt>
                <c:pt idx="9">
                  <c:v>2.2799999999999998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3.77</c:v>
                </c:pt>
                <c:pt idx="2">
                  <c:v>#N/A</c:v>
                </c:pt>
                <c:pt idx="3">
                  <c:v>3.68</c:v>
                </c:pt>
                <c:pt idx="4">
                  <c:v>#N/A</c:v>
                </c:pt>
                <c:pt idx="5">
                  <c:v>2.19</c:v>
                </c:pt>
                <c:pt idx="6">
                  <c:v>#N/A</c:v>
                </c:pt>
                <c:pt idx="7">
                  <c:v>1.79</c:v>
                </c:pt>
                <c:pt idx="8">
                  <c:v>#N/A</c:v>
                </c:pt>
                <c:pt idx="9">
                  <c:v>2.79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3.68</c:v>
                </c:pt>
                <c:pt idx="2">
                  <c:v>#N/A</c:v>
                </c:pt>
                <c:pt idx="3">
                  <c:v>3.87</c:v>
                </c:pt>
                <c:pt idx="4">
                  <c:v>#N/A</c:v>
                </c:pt>
                <c:pt idx="5">
                  <c:v>3.77</c:v>
                </c:pt>
                <c:pt idx="6">
                  <c:v>#N/A</c:v>
                </c:pt>
                <c:pt idx="7">
                  <c:v>4.1100000000000003</c:v>
                </c:pt>
                <c:pt idx="8">
                  <c:v>#N/A</c:v>
                </c:pt>
                <c:pt idx="9">
                  <c:v>3.41</c:v>
                </c:pt>
              </c:numCache>
            </c:numRef>
          </c:val>
        </c:ser>
        <c:ser>
          <c:idx val="9"/>
          <c:order val="9"/>
          <c:tx>
            <c:strRef>
              <c:f>データシート!$A$36</c:f>
              <c:strCache>
                <c:ptCount val="1"/>
                <c:pt idx="0">
                  <c:v>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2.87</c:v>
                </c:pt>
                <c:pt idx="2">
                  <c:v>#N/A</c:v>
                </c:pt>
                <c:pt idx="3">
                  <c:v>3.19</c:v>
                </c:pt>
                <c:pt idx="4">
                  <c:v>#N/A</c:v>
                </c:pt>
                <c:pt idx="5">
                  <c:v>3.51</c:v>
                </c:pt>
                <c:pt idx="6">
                  <c:v>#N/A</c:v>
                </c:pt>
                <c:pt idx="7">
                  <c:v>3.59</c:v>
                </c:pt>
                <c:pt idx="8">
                  <c:v>#N/A</c:v>
                </c:pt>
                <c:pt idx="9">
                  <c:v>3.91</c:v>
                </c:pt>
              </c:numCache>
            </c:numRef>
          </c:val>
        </c:ser>
        <c:dLbls>
          <c:showLegendKey val="0"/>
          <c:showVal val="0"/>
          <c:showCatName val="0"/>
          <c:showSerName val="0"/>
          <c:showPercent val="0"/>
          <c:showBubbleSize val="0"/>
        </c:dLbls>
        <c:gapWidth val="150"/>
        <c:overlap val="100"/>
        <c:axId val="379342352"/>
        <c:axId val="379335296"/>
      </c:barChart>
      <c:catAx>
        <c:axId val="37934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9335296"/>
        <c:crosses val="autoZero"/>
        <c:auto val="1"/>
        <c:lblAlgn val="ctr"/>
        <c:lblOffset val="100"/>
        <c:tickLblSkip val="1"/>
        <c:tickMarkSkip val="1"/>
        <c:noMultiLvlLbl val="0"/>
      </c:catAx>
      <c:valAx>
        <c:axId val="37933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342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2029</c:v>
                </c:pt>
                <c:pt idx="5">
                  <c:v>2076</c:v>
                </c:pt>
                <c:pt idx="8">
                  <c:v>2100</c:v>
                </c:pt>
                <c:pt idx="11">
                  <c:v>2069</c:v>
                </c:pt>
                <c:pt idx="14">
                  <c:v>2077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167</c:v>
                </c:pt>
                <c:pt idx="3">
                  <c:v>170</c:v>
                </c:pt>
                <c:pt idx="6">
                  <c:v>137</c:v>
                </c:pt>
                <c:pt idx="9">
                  <c:v>131</c:v>
                </c:pt>
                <c:pt idx="12">
                  <c:v>119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265</c:v>
                </c:pt>
                <c:pt idx="3">
                  <c:v>265</c:v>
                </c:pt>
                <c:pt idx="6">
                  <c:v>265</c:v>
                </c:pt>
                <c:pt idx="9">
                  <c:v>265</c:v>
                </c:pt>
                <c:pt idx="12">
                  <c:v>265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481</c:v>
                </c:pt>
                <c:pt idx="3">
                  <c:v>418</c:v>
                </c:pt>
                <c:pt idx="6">
                  <c:v>390</c:v>
                </c:pt>
                <c:pt idx="9">
                  <c:v>419</c:v>
                </c:pt>
                <c:pt idx="12">
                  <c:v>494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2105</c:v>
                </c:pt>
                <c:pt idx="3">
                  <c:v>2084</c:v>
                </c:pt>
                <c:pt idx="6">
                  <c:v>2195</c:v>
                </c:pt>
                <c:pt idx="9">
                  <c:v>2169</c:v>
                </c:pt>
                <c:pt idx="12">
                  <c:v>2158</c:v>
                </c:pt>
              </c:numCache>
            </c:numRef>
          </c:val>
        </c:ser>
        <c:dLbls>
          <c:showLegendKey val="0"/>
          <c:showVal val="0"/>
          <c:showCatName val="0"/>
          <c:showSerName val="0"/>
          <c:showPercent val="0"/>
          <c:showBubbleSize val="0"/>
        </c:dLbls>
        <c:gapWidth val="100"/>
        <c:overlap val="100"/>
        <c:axId val="379344704"/>
        <c:axId val="379340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991</c:v>
                </c:pt>
                <c:pt idx="2">
                  <c:v>#N/A</c:v>
                </c:pt>
                <c:pt idx="3">
                  <c:v>#N/A</c:v>
                </c:pt>
                <c:pt idx="4">
                  <c:v>861</c:v>
                </c:pt>
                <c:pt idx="5">
                  <c:v>#N/A</c:v>
                </c:pt>
                <c:pt idx="6">
                  <c:v>#N/A</c:v>
                </c:pt>
                <c:pt idx="7">
                  <c:v>887</c:v>
                </c:pt>
                <c:pt idx="8">
                  <c:v>#N/A</c:v>
                </c:pt>
                <c:pt idx="9">
                  <c:v>#N/A</c:v>
                </c:pt>
                <c:pt idx="10">
                  <c:v>915</c:v>
                </c:pt>
                <c:pt idx="11">
                  <c:v>#N/A</c:v>
                </c:pt>
                <c:pt idx="12">
                  <c:v>#N/A</c:v>
                </c:pt>
                <c:pt idx="13">
                  <c:v>959</c:v>
                </c:pt>
                <c:pt idx="14">
                  <c:v>#N/A</c:v>
                </c:pt>
              </c:numCache>
            </c:numRef>
          </c:val>
          <c:smooth val="0"/>
        </c:ser>
        <c:dLbls>
          <c:showLegendKey val="0"/>
          <c:showVal val="0"/>
          <c:showCatName val="0"/>
          <c:showSerName val="0"/>
          <c:showPercent val="0"/>
          <c:showBubbleSize val="0"/>
        </c:dLbls>
        <c:marker val="1"/>
        <c:smooth val="0"/>
        <c:axId val="379344704"/>
        <c:axId val="379340392"/>
      </c:lineChart>
      <c:catAx>
        <c:axId val="37934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9340392"/>
        <c:crosses val="autoZero"/>
        <c:auto val="1"/>
        <c:lblAlgn val="ctr"/>
        <c:lblOffset val="100"/>
        <c:tickLblSkip val="1"/>
        <c:tickMarkSkip val="1"/>
        <c:noMultiLvlLbl val="0"/>
      </c:catAx>
      <c:valAx>
        <c:axId val="379340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34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17949</c:v>
                </c:pt>
                <c:pt idx="5">
                  <c:v>17737</c:v>
                </c:pt>
                <c:pt idx="8">
                  <c:v>17237</c:v>
                </c:pt>
                <c:pt idx="11">
                  <c:v>16726</c:v>
                </c:pt>
                <c:pt idx="14">
                  <c:v>17001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1124</c:v>
                </c:pt>
                <c:pt idx="5">
                  <c:v>1032</c:v>
                </c:pt>
                <c:pt idx="8">
                  <c:v>881</c:v>
                </c:pt>
                <c:pt idx="11">
                  <c:v>1053</c:v>
                </c:pt>
                <c:pt idx="14">
                  <c:v>1059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3324</c:v>
                </c:pt>
                <c:pt idx="5">
                  <c:v>4128</c:v>
                </c:pt>
                <c:pt idx="8">
                  <c:v>4409</c:v>
                </c:pt>
                <c:pt idx="11">
                  <c:v>4343</c:v>
                </c:pt>
                <c:pt idx="14">
                  <c:v>4105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c:v>
                </c:pt>
                <c:pt idx="3">
                  <c:v>8</c:v>
                </c:pt>
                <c:pt idx="6">
                  <c:v>8</c:v>
                </c:pt>
                <c:pt idx="9">
                  <c:v>7</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3789</c:v>
                </c:pt>
                <c:pt idx="3">
                  <c:v>3980</c:v>
                </c:pt>
                <c:pt idx="6">
                  <c:v>3948</c:v>
                </c:pt>
                <c:pt idx="9">
                  <c:v>3638</c:v>
                </c:pt>
                <c:pt idx="12">
                  <c:v>3537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1983</c:v>
                </c:pt>
                <c:pt idx="3">
                  <c:v>1742</c:v>
                </c:pt>
                <c:pt idx="6">
                  <c:v>1498</c:v>
                </c:pt>
                <c:pt idx="9">
                  <c:v>1251</c:v>
                </c:pt>
                <c:pt idx="12">
                  <c:v>1001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6565</c:v>
                </c:pt>
                <c:pt idx="3">
                  <c:v>6009</c:v>
                </c:pt>
                <c:pt idx="6">
                  <c:v>5884</c:v>
                </c:pt>
                <c:pt idx="9">
                  <c:v>5386</c:v>
                </c:pt>
                <c:pt idx="12">
                  <c:v>5130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924</c:v>
                </c:pt>
                <c:pt idx="3">
                  <c:v>783</c:v>
                </c:pt>
                <c:pt idx="6">
                  <c:v>729</c:v>
                </c:pt>
                <c:pt idx="9">
                  <c:v>561</c:v>
                </c:pt>
                <c:pt idx="12">
                  <c:v>458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18690</c:v>
                </c:pt>
                <c:pt idx="3">
                  <c:v>18989</c:v>
                </c:pt>
                <c:pt idx="6">
                  <c:v>18182</c:v>
                </c:pt>
                <c:pt idx="9">
                  <c:v>18346</c:v>
                </c:pt>
                <c:pt idx="12">
                  <c:v>18893</c:v>
                </c:pt>
              </c:numCache>
            </c:numRef>
          </c:val>
        </c:ser>
        <c:dLbls>
          <c:showLegendKey val="0"/>
          <c:showVal val="0"/>
          <c:showCatName val="0"/>
          <c:showSerName val="0"/>
          <c:showPercent val="0"/>
          <c:showBubbleSize val="0"/>
        </c:dLbls>
        <c:gapWidth val="100"/>
        <c:overlap val="100"/>
        <c:axId val="379337256"/>
        <c:axId val="379334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9561</c:v>
                </c:pt>
                <c:pt idx="2">
                  <c:v>#N/A</c:v>
                </c:pt>
                <c:pt idx="3">
                  <c:v>#N/A</c:v>
                </c:pt>
                <c:pt idx="4">
                  <c:v>8614</c:v>
                </c:pt>
                <c:pt idx="5">
                  <c:v>#N/A</c:v>
                </c:pt>
                <c:pt idx="6">
                  <c:v>#N/A</c:v>
                </c:pt>
                <c:pt idx="7">
                  <c:v>7721</c:v>
                </c:pt>
                <c:pt idx="8">
                  <c:v>#N/A</c:v>
                </c:pt>
                <c:pt idx="9">
                  <c:v>#N/A</c:v>
                </c:pt>
                <c:pt idx="10">
                  <c:v>7067</c:v>
                </c:pt>
                <c:pt idx="11">
                  <c:v>#N/A</c:v>
                </c:pt>
                <c:pt idx="12">
                  <c:v>#N/A</c:v>
                </c:pt>
                <c:pt idx="13">
                  <c:v>6862</c:v>
                </c:pt>
                <c:pt idx="14">
                  <c:v>#N/A</c:v>
                </c:pt>
              </c:numCache>
            </c:numRef>
          </c:val>
          <c:smooth val="0"/>
        </c:ser>
        <c:dLbls>
          <c:showLegendKey val="0"/>
          <c:showVal val="0"/>
          <c:showCatName val="0"/>
          <c:showSerName val="0"/>
          <c:showPercent val="0"/>
          <c:showBubbleSize val="0"/>
        </c:dLbls>
        <c:marker val="1"/>
        <c:smooth val="0"/>
        <c:axId val="379337256"/>
        <c:axId val="379334120"/>
      </c:lineChart>
      <c:catAx>
        <c:axId val="379337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9334120"/>
        <c:crosses val="autoZero"/>
        <c:auto val="1"/>
        <c:lblAlgn val="ctr"/>
        <c:lblOffset val="100"/>
        <c:tickLblSkip val="1"/>
        <c:tickMarkSkip val="1"/>
        <c:noMultiLvlLbl val="0"/>
      </c:catAx>
      <c:valAx>
        <c:axId val="379334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337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長崎県松浦市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24,413
24,308
130.67
18,705,628
18,372,957
224,062
9,739,597
18,893,478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87.9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やや上回っていたが、これは火力発電所の固定資産税の影響が大きかったことによる。しかし、近年は償却資産の減価等により減少傾向であり、類似団体平均並みとなっている。そのため、国や県の補助金等を活用しながら、市民所得の向上や経済基盤の発展につなげるための施策に取り組んできたところである。今後も引き続き、限られた財源の有効活用と市税の徴収強化による収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166158</xdr:rowOff>
    </xdr:to>
    <xdr:cxnSp macro="">
      <xdr:nvCxnSpPr>
        <xdr:cNvPr id="67" name="直線コネクタ 66"/>
        <xdr:cNvCxnSpPr/>
      </xdr:nvCxnSpPr>
      <xdr:spPr>
        <a:xfrm>
          <a:off x="4114800" y="73268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125942</xdr:rowOff>
    </xdr:to>
    <xdr:cxnSp macro="">
      <xdr:nvCxnSpPr>
        <xdr:cNvPr id="70" name="直線コネクタ 69"/>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125942</xdr:rowOff>
    </xdr:to>
    <xdr:cxnSp macro="">
      <xdr:nvCxnSpPr>
        <xdr:cNvPr id="73" name="直線コネクタ 72"/>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105833</xdr:rowOff>
    </xdr:to>
    <xdr:cxnSp macro="">
      <xdr:nvCxnSpPr>
        <xdr:cNvPr id="76" name="直線コネクタ 75"/>
        <xdr:cNvCxnSpPr/>
      </xdr:nvCxnSpPr>
      <xdr:spPr>
        <a:xfrm>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6" name="円/楕円 85"/>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131885</xdr:rowOff>
    </xdr:from>
    <xdr:ext cx="762000" cy="259045"/>
    <xdr:sp macro="" textlink="">
      <xdr:nvSpPr>
        <xdr:cNvPr id="87"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8" name="円/楕円 87"/>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89" name="テキスト ボックス 88"/>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0" name="円/楕円 89"/>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91" name="テキスト ボックス 90"/>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2" name="円/楕円 91"/>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3" name="テキスト ボックス 92"/>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4" name="円/楕円 93"/>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5" name="テキスト ボックス 94"/>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+1.4</a:t>
          </a:r>
          <a:r>
            <a:rPr kumimoji="1" lang="ja-JP" altLang="en-US" sz="1300">
              <a:latin typeface="ＭＳ Ｐゴシック"/>
            </a:rPr>
            <a:t>％で類似団体平均を大きく上回っている。平成</a:t>
          </a:r>
          <a:r>
            <a:rPr kumimoji="1" lang="en-US" altLang="ja-JP" sz="1300">
              <a:latin typeface="ＭＳ Ｐゴシック"/>
            </a:rPr>
            <a:t>18</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に実施した繰上償還により減少していた公債費が、学校耐震化などの大型事業の実施により再び増加に転じていることや、固定資産税をはじめとした市税収入の減などにより経常収支比率は大きく増加している。今後も同様の傾向が予想され、引き続き経常経費の縮減に努めていく必要があ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101237</xdr:rowOff>
    </xdr:from>
    <xdr:to>
      <xdr:col>7</xdr:col>
      <xdr:colOff>152400</xdr:colOff>
      <xdr:row>60</xdr:row>
      <xdr:rowOff>149497</xdr:rowOff>
    </xdr:to>
    <xdr:cxnSp macro="">
      <xdr:nvCxnSpPr>
        <xdr:cNvPr id="132" name="直線コネクタ 131"/>
        <xdr:cNvCxnSpPr/>
      </xdr:nvCxnSpPr>
      <xdr:spPr>
        <a:xfrm>
          <a:off x="4114800" y="1038823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49530</xdr:rowOff>
    </xdr:from>
    <xdr:to>
      <xdr:col>6</xdr:col>
      <xdr:colOff>0</xdr:colOff>
      <xdr:row>60</xdr:row>
      <xdr:rowOff>101237</xdr:rowOff>
    </xdr:to>
    <xdr:cxnSp macro="">
      <xdr:nvCxnSpPr>
        <xdr:cNvPr id="135" name="直線コネクタ 134"/>
        <xdr:cNvCxnSpPr/>
      </xdr:nvCxnSpPr>
      <xdr:spPr>
        <a:xfrm>
          <a:off x="3225800" y="1033653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52070</xdr:rowOff>
    </xdr:from>
    <xdr:to>
      <xdr:col>4</xdr:col>
      <xdr:colOff>482600</xdr:colOff>
      <xdr:row>60</xdr:row>
      <xdr:rowOff>49530</xdr:rowOff>
    </xdr:to>
    <xdr:cxnSp macro="">
      <xdr:nvCxnSpPr>
        <xdr:cNvPr id="138" name="直線コネクタ 137"/>
        <xdr:cNvCxnSpPr/>
      </xdr:nvCxnSpPr>
      <xdr:spPr>
        <a:xfrm>
          <a:off x="2336800" y="1016762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52070</xdr:rowOff>
    </xdr:from>
    <xdr:to>
      <xdr:col>3</xdr:col>
      <xdr:colOff>279400</xdr:colOff>
      <xdr:row>59</xdr:row>
      <xdr:rowOff>58965</xdr:rowOff>
    </xdr:to>
    <xdr:cxnSp macro="">
      <xdr:nvCxnSpPr>
        <xdr:cNvPr id="141" name="直線コネクタ 140"/>
        <xdr:cNvCxnSpPr/>
      </xdr:nvCxnSpPr>
      <xdr:spPr>
        <a:xfrm flipV="1">
          <a:off x="1447800" y="1016762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98697</xdr:rowOff>
    </xdr:from>
    <xdr:to>
      <xdr:col>7</xdr:col>
      <xdr:colOff>203200</xdr:colOff>
      <xdr:row>61</xdr:row>
      <xdr:rowOff>28847</xdr:rowOff>
    </xdr:to>
    <xdr:sp macro="" textlink="">
      <xdr:nvSpPr>
        <xdr:cNvPr id="151" name="円/楕円 150"/>
        <xdr:cNvSpPr/>
      </xdr:nvSpPr>
      <xdr:spPr>
        <a:xfrm>
          <a:off x="4902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70774</xdr:rowOff>
    </xdr:from>
    <xdr:ext cx="762000" cy="259045"/>
    <xdr:sp macro="" textlink="">
      <xdr:nvSpPr>
        <xdr:cNvPr id="152" name="財政構造の弾力性該当値テキスト"/>
        <xdr:cNvSpPr txBox="1"/>
      </xdr:nvSpPr>
      <xdr:spPr>
        <a:xfrm>
          <a:off x="5041900" y="1035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50437</xdr:rowOff>
    </xdr:from>
    <xdr:to>
      <xdr:col>6</xdr:col>
      <xdr:colOff>50800</xdr:colOff>
      <xdr:row>60</xdr:row>
      <xdr:rowOff>152037</xdr:rowOff>
    </xdr:to>
    <xdr:sp macro="" textlink="">
      <xdr:nvSpPr>
        <xdr:cNvPr id="153" name="円/楕円 152"/>
        <xdr:cNvSpPr/>
      </xdr:nvSpPr>
      <xdr:spPr>
        <a:xfrm>
          <a:off x="4064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136814</xdr:rowOff>
    </xdr:from>
    <xdr:ext cx="736600" cy="259045"/>
    <xdr:sp macro="" textlink="">
      <xdr:nvSpPr>
        <xdr:cNvPr id="154" name="テキスト ボックス 153"/>
        <xdr:cNvSpPr txBox="1"/>
      </xdr:nvSpPr>
      <xdr:spPr>
        <a:xfrm>
          <a:off x="3733800" y="10423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170180</xdr:rowOff>
    </xdr:from>
    <xdr:to>
      <xdr:col>4</xdr:col>
      <xdr:colOff>533400</xdr:colOff>
      <xdr:row>60</xdr:row>
      <xdr:rowOff>100330</xdr:rowOff>
    </xdr:to>
    <xdr:sp macro="" textlink="">
      <xdr:nvSpPr>
        <xdr:cNvPr id="155" name="円/楕円 154"/>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85107</xdr:rowOff>
    </xdr:from>
    <xdr:ext cx="762000" cy="259045"/>
    <xdr:sp macro="" textlink="">
      <xdr:nvSpPr>
        <xdr:cNvPr id="156" name="テキスト ボックス 155"/>
        <xdr:cNvSpPr txBox="1"/>
      </xdr:nvSpPr>
      <xdr:spPr>
        <a:xfrm>
          <a:off x="2844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1270</xdr:rowOff>
    </xdr:from>
    <xdr:to>
      <xdr:col>3</xdr:col>
      <xdr:colOff>330200</xdr:colOff>
      <xdr:row>59</xdr:row>
      <xdr:rowOff>102870</xdr:rowOff>
    </xdr:to>
    <xdr:sp macro="" textlink="">
      <xdr:nvSpPr>
        <xdr:cNvPr id="157" name="円/楕円 156"/>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113047</xdr:rowOff>
    </xdr:from>
    <xdr:ext cx="762000" cy="259045"/>
    <xdr:sp macro="" textlink="">
      <xdr:nvSpPr>
        <xdr:cNvPr id="158" name="テキスト ボックス 157"/>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8165</xdr:rowOff>
    </xdr:from>
    <xdr:to>
      <xdr:col>2</xdr:col>
      <xdr:colOff>127000</xdr:colOff>
      <xdr:row>59</xdr:row>
      <xdr:rowOff>109765</xdr:rowOff>
    </xdr:to>
    <xdr:sp macro="" textlink="">
      <xdr:nvSpPr>
        <xdr:cNvPr id="159" name="円/楕円 158"/>
        <xdr:cNvSpPr/>
      </xdr:nvSpPr>
      <xdr:spPr>
        <a:xfrm>
          <a:off x="1397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94542</xdr:rowOff>
    </xdr:from>
    <xdr:ext cx="762000" cy="259045"/>
    <xdr:sp macro="" textlink="">
      <xdr:nvSpPr>
        <xdr:cNvPr id="160" name="テキスト ボックス 159"/>
        <xdr:cNvSpPr txBox="1"/>
      </xdr:nvSpPr>
      <xdr:spPr>
        <a:xfrm>
          <a:off x="10668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[209,528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事務事業の見直しや枠配分予算の設定等により物件費の抑制や人件費の削減に努めてきたが、今後も各種事業の廃止や縮小、賃金水準の見直し、民間委託や指定管理者制度の導入など、あらゆる角度からの削減を図っ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132322</xdr:rowOff>
    </xdr:from>
    <xdr:to>
      <xdr:col>7</xdr:col>
      <xdr:colOff>152400</xdr:colOff>
      <xdr:row>83</xdr:row>
      <xdr:rowOff>156341</xdr:rowOff>
    </xdr:to>
    <xdr:cxnSp macro="">
      <xdr:nvCxnSpPr>
        <xdr:cNvPr id="192" name="直線コネクタ 191"/>
        <xdr:cNvCxnSpPr/>
      </xdr:nvCxnSpPr>
      <xdr:spPr>
        <a:xfrm>
          <a:off x="4114800" y="14362672"/>
          <a:ext cx="838200" cy="2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131074</xdr:rowOff>
    </xdr:from>
    <xdr:to>
      <xdr:col>6</xdr:col>
      <xdr:colOff>0</xdr:colOff>
      <xdr:row>83</xdr:row>
      <xdr:rowOff>132322</xdr:rowOff>
    </xdr:to>
    <xdr:cxnSp macro="">
      <xdr:nvCxnSpPr>
        <xdr:cNvPr id="195" name="直線コネクタ 194"/>
        <xdr:cNvCxnSpPr/>
      </xdr:nvCxnSpPr>
      <xdr:spPr>
        <a:xfrm>
          <a:off x="3225800" y="14361424"/>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131074</xdr:rowOff>
    </xdr:from>
    <xdr:to>
      <xdr:col>4</xdr:col>
      <xdr:colOff>482600</xdr:colOff>
      <xdr:row>83</xdr:row>
      <xdr:rowOff>132609</xdr:rowOff>
    </xdr:to>
    <xdr:cxnSp macro="">
      <xdr:nvCxnSpPr>
        <xdr:cNvPr id="198" name="直線コネクタ 197"/>
        <xdr:cNvCxnSpPr/>
      </xdr:nvCxnSpPr>
      <xdr:spPr>
        <a:xfrm flipV="1">
          <a:off x="2336800" y="14361424"/>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116433</xdr:rowOff>
    </xdr:from>
    <xdr:to>
      <xdr:col>3</xdr:col>
      <xdr:colOff>279400</xdr:colOff>
      <xdr:row>83</xdr:row>
      <xdr:rowOff>132609</xdr:rowOff>
    </xdr:to>
    <xdr:cxnSp macro="">
      <xdr:nvCxnSpPr>
        <xdr:cNvPr id="201" name="直線コネクタ 200"/>
        <xdr:cNvCxnSpPr/>
      </xdr:nvCxnSpPr>
      <xdr:spPr>
        <a:xfrm>
          <a:off x="1447800" y="14346783"/>
          <a:ext cx="889000" cy="1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105541</xdr:rowOff>
    </xdr:from>
    <xdr:to>
      <xdr:col>7</xdr:col>
      <xdr:colOff>203200</xdr:colOff>
      <xdr:row>84</xdr:row>
      <xdr:rowOff>35691</xdr:rowOff>
    </xdr:to>
    <xdr:sp macro="" textlink="">
      <xdr:nvSpPr>
        <xdr:cNvPr id="211" name="円/楕円 210"/>
        <xdr:cNvSpPr/>
      </xdr:nvSpPr>
      <xdr:spPr>
        <a:xfrm>
          <a:off x="4902200" y="1433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77618</xdr:rowOff>
    </xdr:from>
    <xdr:ext cx="762000" cy="259045"/>
    <xdr:sp macro="" textlink="">
      <xdr:nvSpPr>
        <xdr:cNvPr id="212" name="人件費・物件費等の状況該当値テキスト"/>
        <xdr:cNvSpPr txBox="1"/>
      </xdr:nvSpPr>
      <xdr:spPr>
        <a:xfrm>
          <a:off x="5041900" y="1430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209,528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81522</xdr:rowOff>
    </xdr:from>
    <xdr:to>
      <xdr:col>6</xdr:col>
      <xdr:colOff>50800</xdr:colOff>
      <xdr:row>84</xdr:row>
      <xdr:rowOff>11672</xdr:rowOff>
    </xdr:to>
    <xdr:sp macro="" textlink="">
      <xdr:nvSpPr>
        <xdr:cNvPr id="213" name="円/楕円 212"/>
        <xdr:cNvSpPr/>
      </xdr:nvSpPr>
      <xdr:spPr>
        <a:xfrm>
          <a:off x="4064000" y="143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167899</xdr:rowOff>
    </xdr:from>
    <xdr:ext cx="736600" cy="259045"/>
    <xdr:sp macro="" textlink="">
      <xdr:nvSpPr>
        <xdr:cNvPr id="214" name="テキスト ボックス 213"/>
        <xdr:cNvSpPr txBox="1"/>
      </xdr:nvSpPr>
      <xdr:spPr>
        <a:xfrm>
          <a:off x="3733800" y="1439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199,574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80274</xdr:rowOff>
    </xdr:from>
    <xdr:to>
      <xdr:col>4</xdr:col>
      <xdr:colOff>533400</xdr:colOff>
      <xdr:row>84</xdr:row>
      <xdr:rowOff>10424</xdr:rowOff>
    </xdr:to>
    <xdr:sp macro="" textlink="">
      <xdr:nvSpPr>
        <xdr:cNvPr id="215" name="円/楕円 214"/>
        <xdr:cNvSpPr/>
      </xdr:nvSpPr>
      <xdr:spPr>
        <a:xfrm>
          <a:off x="3175000" y="1431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166651</xdr:rowOff>
    </xdr:from>
    <xdr:ext cx="762000" cy="259045"/>
    <xdr:sp macro="" textlink="">
      <xdr:nvSpPr>
        <xdr:cNvPr id="216" name="テキスト ボックス 215"/>
        <xdr:cNvSpPr txBox="1"/>
      </xdr:nvSpPr>
      <xdr:spPr>
        <a:xfrm>
          <a:off x="2844800" y="143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199,057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81809</xdr:rowOff>
    </xdr:from>
    <xdr:to>
      <xdr:col>3</xdr:col>
      <xdr:colOff>330200</xdr:colOff>
      <xdr:row>84</xdr:row>
      <xdr:rowOff>11959</xdr:rowOff>
    </xdr:to>
    <xdr:sp macro="" textlink="">
      <xdr:nvSpPr>
        <xdr:cNvPr id="217" name="円/楕円 216"/>
        <xdr:cNvSpPr/>
      </xdr:nvSpPr>
      <xdr:spPr>
        <a:xfrm>
          <a:off x="2286000" y="1431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168186</xdr:rowOff>
    </xdr:from>
    <xdr:ext cx="762000" cy="259045"/>
    <xdr:sp macro="" textlink="">
      <xdr:nvSpPr>
        <xdr:cNvPr id="218" name="テキスト ボックス 217"/>
        <xdr:cNvSpPr txBox="1"/>
      </xdr:nvSpPr>
      <xdr:spPr>
        <a:xfrm>
          <a:off x="1955800" y="1439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199,693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65633</xdr:rowOff>
    </xdr:from>
    <xdr:to>
      <xdr:col>2</xdr:col>
      <xdr:colOff>127000</xdr:colOff>
      <xdr:row>83</xdr:row>
      <xdr:rowOff>167233</xdr:rowOff>
    </xdr:to>
    <xdr:sp macro="" textlink="">
      <xdr:nvSpPr>
        <xdr:cNvPr id="219" name="円/楕円 218"/>
        <xdr:cNvSpPr/>
      </xdr:nvSpPr>
      <xdr:spPr>
        <a:xfrm>
          <a:off x="1397000" y="142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152010</xdr:rowOff>
    </xdr:from>
    <xdr:ext cx="762000" cy="259045"/>
    <xdr:sp macro="" textlink="">
      <xdr:nvSpPr>
        <xdr:cNvPr id="220" name="テキスト ボックス 219"/>
        <xdr:cNvSpPr txBox="1"/>
      </xdr:nvSpPr>
      <xdr:spPr>
        <a:xfrm>
          <a:off x="1066800" y="1438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広域消防組合の解散に伴う消防職員の追加等により、類団平均を上回っている。今後は、職能と成果を重視する給与体系への移行を図るとともに、昇進・昇給の適正化を図っていく。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86</xdr:row>
      <xdr:rowOff>72644</xdr:rowOff>
    </xdr:to>
    <xdr:cxnSp macro="">
      <xdr:nvCxnSpPr>
        <xdr:cNvPr id="252" name="直線コネクタ 251"/>
        <xdr:cNvCxnSpPr/>
      </xdr:nvCxnSpPr>
      <xdr:spPr>
        <a:xfrm flipV="1">
          <a:off x="16179800" y="147932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72644</xdr:rowOff>
    </xdr:from>
    <xdr:to>
      <xdr:col>23</xdr:col>
      <xdr:colOff>406400</xdr:colOff>
      <xdr:row>88</xdr:row>
      <xdr:rowOff>149606</xdr:rowOff>
    </xdr:to>
    <xdr:cxnSp macro="">
      <xdr:nvCxnSpPr>
        <xdr:cNvPr id="255" name="直線コネクタ 254"/>
        <xdr:cNvCxnSpPr/>
      </xdr:nvCxnSpPr>
      <xdr:spPr>
        <a:xfrm flipV="1">
          <a:off x="15290800" y="14817344"/>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149606</xdr:rowOff>
    </xdr:from>
    <xdr:to>
      <xdr:col>22</xdr:col>
      <xdr:colOff>203200</xdr:colOff>
      <xdr:row>88</xdr:row>
      <xdr:rowOff>149606</xdr:rowOff>
    </xdr:to>
    <xdr:cxnSp macro="">
      <xdr:nvCxnSpPr>
        <xdr:cNvPr id="258" name="直線コネクタ 257"/>
        <xdr:cNvCxnSpPr/>
      </xdr:nvCxnSpPr>
      <xdr:spPr>
        <a:xfrm>
          <a:off x="14401800" y="15237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91948</xdr:rowOff>
    </xdr:from>
    <xdr:to>
      <xdr:col>21</xdr:col>
      <xdr:colOff>0</xdr:colOff>
      <xdr:row>88</xdr:row>
      <xdr:rowOff>149606</xdr:rowOff>
    </xdr:to>
    <xdr:cxnSp macro="">
      <xdr:nvCxnSpPr>
        <xdr:cNvPr id="261" name="直線コネクタ 260"/>
        <xdr:cNvCxnSpPr/>
      </xdr:nvCxnSpPr>
      <xdr:spPr>
        <a:xfrm>
          <a:off x="13512800" y="14836648"/>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71" name="円/楕円 270"/>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141240</xdr:rowOff>
    </xdr:from>
    <xdr:ext cx="762000" cy="259045"/>
    <xdr:sp macro="" textlink="">
      <xdr:nvSpPr>
        <xdr:cNvPr id="272" name="給与水準   （国との比較）該当値テキスト"/>
        <xdr:cNvSpPr txBox="1"/>
      </xdr:nvSpPr>
      <xdr:spPr>
        <a:xfrm>
          <a:off x="17106900" y="147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21844</xdr:rowOff>
    </xdr:from>
    <xdr:to>
      <xdr:col>23</xdr:col>
      <xdr:colOff>457200</xdr:colOff>
      <xdr:row>86</xdr:row>
      <xdr:rowOff>123444</xdr:rowOff>
    </xdr:to>
    <xdr:sp macro="" textlink="">
      <xdr:nvSpPr>
        <xdr:cNvPr id="273" name="円/楕円 272"/>
        <xdr:cNvSpPr/>
      </xdr:nvSpPr>
      <xdr:spPr>
        <a:xfrm>
          <a:off x="16129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108221</xdr:rowOff>
    </xdr:from>
    <xdr:ext cx="736600" cy="259045"/>
    <xdr:sp macro="" textlink="">
      <xdr:nvSpPr>
        <xdr:cNvPr id="274" name="テキスト ボックス 273"/>
        <xdr:cNvSpPr txBox="1"/>
      </xdr:nvSpPr>
      <xdr:spPr>
        <a:xfrm>
          <a:off x="15798800" y="1485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98806</xdr:rowOff>
    </xdr:from>
    <xdr:to>
      <xdr:col>22</xdr:col>
      <xdr:colOff>254000</xdr:colOff>
      <xdr:row>89</xdr:row>
      <xdr:rowOff>28956</xdr:rowOff>
    </xdr:to>
    <xdr:sp macro="" textlink="">
      <xdr:nvSpPr>
        <xdr:cNvPr id="275" name="円/楕円 274"/>
        <xdr:cNvSpPr/>
      </xdr:nvSpPr>
      <xdr:spPr>
        <a:xfrm>
          <a:off x="15240000" y="151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13733</xdr:rowOff>
    </xdr:from>
    <xdr:ext cx="762000" cy="259045"/>
    <xdr:sp macro="" textlink="">
      <xdr:nvSpPr>
        <xdr:cNvPr id="276" name="テキスト ボックス 275"/>
        <xdr:cNvSpPr txBox="1"/>
      </xdr:nvSpPr>
      <xdr:spPr>
        <a:xfrm>
          <a:off x="14909800" y="1527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98806</xdr:rowOff>
    </xdr:from>
    <xdr:to>
      <xdr:col>21</xdr:col>
      <xdr:colOff>50800</xdr:colOff>
      <xdr:row>89</xdr:row>
      <xdr:rowOff>28956</xdr:rowOff>
    </xdr:to>
    <xdr:sp macro="" textlink="">
      <xdr:nvSpPr>
        <xdr:cNvPr id="277" name="円/楕円 276"/>
        <xdr:cNvSpPr/>
      </xdr:nvSpPr>
      <xdr:spPr>
        <a:xfrm>
          <a:off x="14351000" y="151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13733</xdr:rowOff>
    </xdr:from>
    <xdr:ext cx="762000" cy="259045"/>
    <xdr:sp macro="" textlink="">
      <xdr:nvSpPr>
        <xdr:cNvPr id="278" name="テキスト ボックス 277"/>
        <xdr:cNvSpPr txBox="1"/>
      </xdr:nvSpPr>
      <xdr:spPr>
        <a:xfrm>
          <a:off x="14020800" y="1527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41148</xdr:rowOff>
    </xdr:from>
    <xdr:to>
      <xdr:col>19</xdr:col>
      <xdr:colOff>533400</xdr:colOff>
      <xdr:row>86</xdr:row>
      <xdr:rowOff>142748</xdr:rowOff>
    </xdr:to>
    <xdr:sp macro="" textlink="">
      <xdr:nvSpPr>
        <xdr:cNvPr id="279" name="円/楕円 278"/>
        <xdr:cNvSpPr/>
      </xdr:nvSpPr>
      <xdr:spPr>
        <a:xfrm>
          <a:off x="13462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127525</xdr:rowOff>
    </xdr:from>
    <xdr:ext cx="762000" cy="259045"/>
    <xdr:sp macro="" textlink="">
      <xdr:nvSpPr>
        <xdr:cNvPr id="280" name="テキスト ボックス 279"/>
        <xdr:cNvSpPr txBox="1"/>
      </xdr:nvSpPr>
      <xdr:spPr>
        <a:xfrm>
          <a:off x="13131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本市は、本土地域及び飛地・離島地域による新設合併のため、各支所にもある程度の職員配置が必要なこと、また、平成</a:t>
          </a:r>
          <a:r>
            <a:rPr kumimoji="1" lang="en-US" altLang="ja-JP" sz="1300">
              <a:latin typeface="ＭＳ Ｐゴシック"/>
            </a:rPr>
            <a:t>21</a:t>
          </a:r>
          <a:r>
            <a:rPr kumimoji="1" lang="ja-JP" altLang="en-US" sz="1300">
              <a:latin typeface="ＭＳ Ｐゴシック"/>
            </a:rPr>
            <a:t>年度末に消防組合が解散したことによる消防職員の追加等により、類似団体の平均を上回っている。適正化を図る上で、職員数の大幅な削減を進める必要があり、分野ごとの軽重によってメリハリをつけながら、人口規模に見合った職員数への削減を図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16147</xdr:rowOff>
    </xdr:from>
    <xdr:to>
      <xdr:col>24</xdr:col>
      <xdr:colOff>558800</xdr:colOff>
      <xdr:row>65</xdr:row>
      <xdr:rowOff>20744</xdr:rowOff>
    </xdr:to>
    <xdr:cxnSp macro="">
      <xdr:nvCxnSpPr>
        <xdr:cNvPr id="317" name="直線コネクタ 316"/>
        <xdr:cNvCxnSpPr/>
      </xdr:nvCxnSpPr>
      <xdr:spPr>
        <a:xfrm>
          <a:off x="16179800" y="11160397"/>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16147</xdr:rowOff>
    </xdr:from>
    <xdr:to>
      <xdr:col>23</xdr:col>
      <xdr:colOff>406400</xdr:colOff>
      <xdr:row>65</xdr:row>
      <xdr:rowOff>27638</xdr:rowOff>
    </xdr:to>
    <xdr:cxnSp macro="">
      <xdr:nvCxnSpPr>
        <xdr:cNvPr id="320" name="直線コネクタ 319"/>
        <xdr:cNvCxnSpPr/>
      </xdr:nvCxnSpPr>
      <xdr:spPr>
        <a:xfrm flipV="1">
          <a:off x="15290800" y="1116039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27638</xdr:rowOff>
    </xdr:from>
    <xdr:to>
      <xdr:col>22</xdr:col>
      <xdr:colOff>203200</xdr:colOff>
      <xdr:row>65</xdr:row>
      <xdr:rowOff>51767</xdr:rowOff>
    </xdr:to>
    <xdr:cxnSp macro="">
      <xdr:nvCxnSpPr>
        <xdr:cNvPr id="323" name="直線コネクタ 322"/>
        <xdr:cNvCxnSpPr/>
      </xdr:nvCxnSpPr>
      <xdr:spPr>
        <a:xfrm flipV="1">
          <a:off x="14401800" y="1117188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18445</xdr:rowOff>
    </xdr:from>
    <xdr:to>
      <xdr:col>21</xdr:col>
      <xdr:colOff>0</xdr:colOff>
      <xdr:row>65</xdr:row>
      <xdr:rowOff>51767</xdr:rowOff>
    </xdr:to>
    <xdr:cxnSp macro="">
      <xdr:nvCxnSpPr>
        <xdr:cNvPr id="326" name="直線コネクタ 325"/>
        <xdr:cNvCxnSpPr/>
      </xdr:nvCxnSpPr>
      <xdr:spPr>
        <a:xfrm>
          <a:off x="13512800" y="11162695"/>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141394</xdr:rowOff>
    </xdr:from>
    <xdr:to>
      <xdr:col>24</xdr:col>
      <xdr:colOff>609600</xdr:colOff>
      <xdr:row>65</xdr:row>
      <xdr:rowOff>71544</xdr:rowOff>
    </xdr:to>
    <xdr:sp macro="" textlink="">
      <xdr:nvSpPr>
        <xdr:cNvPr id="336" name="円/楕円 335"/>
        <xdr:cNvSpPr/>
      </xdr:nvSpPr>
      <xdr:spPr>
        <a:xfrm>
          <a:off x="16967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113471</xdr:rowOff>
    </xdr:from>
    <xdr:ext cx="762000" cy="259045"/>
    <xdr:sp macro="" textlink="">
      <xdr:nvSpPr>
        <xdr:cNvPr id="337" name="定員管理の状況該当値テキスト"/>
        <xdr:cNvSpPr txBox="1"/>
      </xdr:nvSpPr>
      <xdr:spPr>
        <a:xfrm>
          <a:off x="17106900" y="110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136797</xdr:rowOff>
    </xdr:from>
    <xdr:to>
      <xdr:col>23</xdr:col>
      <xdr:colOff>457200</xdr:colOff>
      <xdr:row>65</xdr:row>
      <xdr:rowOff>66947</xdr:rowOff>
    </xdr:to>
    <xdr:sp macro="" textlink="">
      <xdr:nvSpPr>
        <xdr:cNvPr id="338" name="円/楕円 337"/>
        <xdr:cNvSpPr/>
      </xdr:nvSpPr>
      <xdr:spPr>
        <a:xfrm>
          <a:off x="16129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51724</xdr:rowOff>
    </xdr:from>
    <xdr:ext cx="736600" cy="259045"/>
    <xdr:sp macro="" textlink="">
      <xdr:nvSpPr>
        <xdr:cNvPr id="339" name="テキスト ボックス 338"/>
        <xdr:cNvSpPr txBox="1"/>
      </xdr:nvSpPr>
      <xdr:spPr>
        <a:xfrm>
          <a:off x="15798800" y="1119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148288</xdr:rowOff>
    </xdr:from>
    <xdr:to>
      <xdr:col>22</xdr:col>
      <xdr:colOff>254000</xdr:colOff>
      <xdr:row>65</xdr:row>
      <xdr:rowOff>78438</xdr:rowOff>
    </xdr:to>
    <xdr:sp macro="" textlink="">
      <xdr:nvSpPr>
        <xdr:cNvPr id="340" name="円/楕円 339"/>
        <xdr:cNvSpPr/>
      </xdr:nvSpPr>
      <xdr:spPr>
        <a:xfrm>
          <a:off x="15240000" y="111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63215</xdr:rowOff>
    </xdr:from>
    <xdr:ext cx="762000" cy="259045"/>
    <xdr:sp macro="" textlink="">
      <xdr:nvSpPr>
        <xdr:cNvPr id="341" name="テキスト ボックス 340"/>
        <xdr:cNvSpPr txBox="1"/>
      </xdr:nvSpPr>
      <xdr:spPr>
        <a:xfrm>
          <a:off x="14909800" y="1120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967</xdr:rowOff>
    </xdr:from>
    <xdr:to>
      <xdr:col>21</xdr:col>
      <xdr:colOff>50800</xdr:colOff>
      <xdr:row>65</xdr:row>
      <xdr:rowOff>102567</xdr:rowOff>
    </xdr:to>
    <xdr:sp macro="" textlink="">
      <xdr:nvSpPr>
        <xdr:cNvPr id="342" name="円/楕円 341"/>
        <xdr:cNvSpPr/>
      </xdr:nvSpPr>
      <xdr:spPr>
        <a:xfrm>
          <a:off x="14351000" y="111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87344</xdr:rowOff>
    </xdr:from>
    <xdr:ext cx="762000" cy="259045"/>
    <xdr:sp macro="" textlink="">
      <xdr:nvSpPr>
        <xdr:cNvPr id="343" name="テキスト ボックス 342"/>
        <xdr:cNvSpPr txBox="1"/>
      </xdr:nvSpPr>
      <xdr:spPr>
        <a:xfrm>
          <a:off x="14020800" y="1123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139095</xdr:rowOff>
    </xdr:from>
    <xdr:to>
      <xdr:col>19</xdr:col>
      <xdr:colOff>533400</xdr:colOff>
      <xdr:row>65</xdr:row>
      <xdr:rowOff>69245</xdr:rowOff>
    </xdr:to>
    <xdr:sp macro="" textlink="">
      <xdr:nvSpPr>
        <xdr:cNvPr id="344" name="円/楕円 343"/>
        <xdr:cNvSpPr/>
      </xdr:nvSpPr>
      <xdr:spPr>
        <a:xfrm>
          <a:off x="13462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54022</xdr:rowOff>
    </xdr:from>
    <xdr:ext cx="762000" cy="259045"/>
    <xdr:sp macro="" textlink="">
      <xdr:nvSpPr>
        <xdr:cNvPr id="345" name="テキスト ボックス 344"/>
        <xdr:cNvSpPr txBox="1"/>
      </xdr:nvSpPr>
      <xdr:spPr>
        <a:xfrm>
          <a:off x="13131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型事業の実施により類似団体平均を上回っており、今後はゆるやかに増加していく見込みである。今後控えている事業の厳選化・重点化を図りつつ、市債の発行にあたっても当該年度の元金償還金以下に抑制するとともに、将来の負担を検証し極力有利な起債を活用するなど公債費の抑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11430</xdr:rowOff>
    </xdr:from>
    <xdr:to>
      <xdr:col>24</xdr:col>
      <xdr:colOff>558800</xdr:colOff>
      <xdr:row>38</xdr:row>
      <xdr:rowOff>25908</xdr:rowOff>
    </xdr:to>
    <xdr:cxnSp macro="">
      <xdr:nvCxnSpPr>
        <xdr:cNvPr id="377" name="直線コネクタ 376"/>
        <xdr:cNvCxnSpPr/>
      </xdr:nvCxnSpPr>
      <xdr:spPr>
        <a:xfrm>
          <a:off x="16179800" y="652653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11430</xdr:rowOff>
    </xdr:from>
    <xdr:to>
      <xdr:col>23</xdr:col>
      <xdr:colOff>406400</xdr:colOff>
      <xdr:row>38</xdr:row>
      <xdr:rowOff>11430</xdr:rowOff>
    </xdr:to>
    <xdr:cxnSp macro="">
      <xdr:nvCxnSpPr>
        <xdr:cNvPr id="380" name="直線コネクタ 379"/>
        <xdr:cNvCxnSpPr/>
      </xdr:nvCxnSpPr>
      <xdr:spPr>
        <a:xfrm>
          <a:off x="15290800" y="6526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11430</xdr:rowOff>
    </xdr:from>
    <xdr:to>
      <xdr:col>22</xdr:col>
      <xdr:colOff>203200</xdr:colOff>
      <xdr:row>38</xdr:row>
      <xdr:rowOff>45212</xdr:rowOff>
    </xdr:to>
    <xdr:cxnSp macro="">
      <xdr:nvCxnSpPr>
        <xdr:cNvPr id="383" name="直線コネクタ 382"/>
        <xdr:cNvCxnSpPr/>
      </xdr:nvCxnSpPr>
      <xdr:spPr>
        <a:xfrm flipV="1">
          <a:off x="14401800" y="652653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45212</xdr:rowOff>
    </xdr:from>
    <xdr:to>
      <xdr:col>21</xdr:col>
      <xdr:colOff>0</xdr:colOff>
      <xdr:row>38</xdr:row>
      <xdr:rowOff>95885</xdr:rowOff>
    </xdr:to>
    <xdr:cxnSp macro="">
      <xdr:nvCxnSpPr>
        <xdr:cNvPr id="386" name="直線コネクタ 385"/>
        <xdr:cNvCxnSpPr/>
      </xdr:nvCxnSpPr>
      <xdr:spPr>
        <a:xfrm flipV="1">
          <a:off x="13512800" y="656031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146558</xdr:rowOff>
    </xdr:from>
    <xdr:to>
      <xdr:col>24</xdr:col>
      <xdr:colOff>609600</xdr:colOff>
      <xdr:row>38</xdr:row>
      <xdr:rowOff>76708</xdr:rowOff>
    </xdr:to>
    <xdr:sp macro="" textlink="">
      <xdr:nvSpPr>
        <xdr:cNvPr id="396" name="円/楕円 395"/>
        <xdr:cNvSpPr/>
      </xdr:nvSpPr>
      <xdr:spPr>
        <a:xfrm>
          <a:off x="169672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118635</xdr:rowOff>
    </xdr:from>
    <xdr:ext cx="762000" cy="259045"/>
    <xdr:sp macro="" textlink="">
      <xdr:nvSpPr>
        <xdr:cNvPr id="397" name="公債費負担の状況該当値テキスト"/>
        <xdr:cNvSpPr txBox="1"/>
      </xdr:nvSpPr>
      <xdr:spPr>
        <a:xfrm>
          <a:off x="17106900" y="646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132080</xdr:rowOff>
    </xdr:from>
    <xdr:to>
      <xdr:col>23</xdr:col>
      <xdr:colOff>457200</xdr:colOff>
      <xdr:row>38</xdr:row>
      <xdr:rowOff>62230</xdr:rowOff>
    </xdr:to>
    <xdr:sp macro="" textlink="">
      <xdr:nvSpPr>
        <xdr:cNvPr id="398" name="円/楕円 397"/>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72407</xdr:rowOff>
    </xdr:from>
    <xdr:ext cx="736600" cy="259045"/>
    <xdr:sp macro="" textlink="">
      <xdr:nvSpPr>
        <xdr:cNvPr id="399" name="テキスト ボックス 398"/>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132080</xdr:rowOff>
    </xdr:from>
    <xdr:to>
      <xdr:col>22</xdr:col>
      <xdr:colOff>254000</xdr:colOff>
      <xdr:row>38</xdr:row>
      <xdr:rowOff>62230</xdr:rowOff>
    </xdr:to>
    <xdr:sp macro="" textlink="">
      <xdr:nvSpPr>
        <xdr:cNvPr id="400" name="円/楕円 399"/>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72407</xdr:rowOff>
    </xdr:from>
    <xdr:ext cx="762000" cy="259045"/>
    <xdr:sp macro="" textlink="">
      <xdr:nvSpPr>
        <xdr:cNvPr id="401" name="テキスト ボックス 400"/>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165862</xdr:rowOff>
    </xdr:from>
    <xdr:to>
      <xdr:col>21</xdr:col>
      <xdr:colOff>50800</xdr:colOff>
      <xdr:row>38</xdr:row>
      <xdr:rowOff>96012</xdr:rowOff>
    </xdr:to>
    <xdr:sp macro="" textlink="">
      <xdr:nvSpPr>
        <xdr:cNvPr id="402" name="円/楕円 401"/>
        <xdr:cNvSpPr/>
      </xdr:nvSpPr>
      <xdr:spPr>
        <a:xfrm>
          <a:off x="14351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106189</xdr:rowOff>
    </xdr:from>
    <xdr:ext cx="762000" cy="259045"/>
    <xdr:sp macro="" textlink="">
      <xdr:nvSpPr>
        <xdr:cNvPr id="403" name="テキスト ボックス 402"/>
        <xdr:cNvSpPr txBox="1"/>
      </xdr:nvSpPr>
      <xdr:spPr>
        <a:xfrm>
          <a:off x="14020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45085</xdr:rowOff>
    </xdr:from>
    <xdr:to>
      <xdr:col>19</xdr:col>
      <xdr:colOff>533400</xdr:colOff>
      <xdr:row>38</xdr:row>
      <xdr:rowOff>146685</xdr:rowOff>
    </xdr:to>
    <xdr:sp macro="" textlink="">
      <xdr:nvSpPr>
        <xdr:cNvPr id="404" name="円/楕円 403"/>
        <xdr:cNvSpPr/>
      </xdr:nvSpPr>
      <xdr:spPr>
        <a:xfrm>
          <a:off x="134620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156862</xdr:rowOff>
    </xdr:from>
    <xdr:ext cx="762000" cy="259045"/>
    <xdr:sp macro="" textlink="">
      <xdr:nvSpPr>
        <xdr:cNvPr id="405" name="テキスト ボックス 404"/>
        <xdr:cNvSpPr txBox="1"/>
      </xdr:nvSpPr>
      <xdr:spPr>
        <a:xfrm>
          <a:off x="13131800" y="632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年度に実施した地方債の繰上償還及び新規発行地方債の抑制の効果により、前年度より</a:t>
          </a:r>
          <a:r>
            <a:rPr kumimoji="1" lang="en-US" altLang="ja-JP" sz="1300">
              <a:latin typeface="ＭＳ Ｐゴシック"/>
            </a:rPr>
            <a:t>1.5</a:t>
          </a:r>
          <a:r>
            <a:rPr kumimoji="1" lang="ja-JP" altLang="en-US" sz="1300">
              <a:latin typeface="ＭＳ Ｐゴシック"/>
            </a:rPr>
            <a:t>ポイント改善することができたが、類似団体平均を上回っている。大型事業の実施により今後は増加に転じる見込みのため、今後も引き続き公債費の抑制を図り、率の動向を注視しながら財政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147119</xdr:rowOff>
    </xdr:from>
    <xdr:to>
      <xdr:col>24</xdr:col>
      <xdr:colOff>558800</xdr:colOff>
      <xdr:row>14</xdr:row>
      <xdr:rowOff>150135</xdr:rowOff>
    </xdr:to>
    <xdr:cxnSp macro="">
      <xdr:nvCxnSpPr>
        <xdr:cNvPr id="439" name="直線コネクタ 438"/>
        <xdr:cNvCxnSpPr/>
      </xdr:nvCxnSpPr>
      <xdr:spPr>
        <a:xfrm flipV="1">
          <a:off x="16179800" y="2547419"/>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150135</xdr:rowOff>
    </xdr:from>
    <xdr:to>
      <xdr:col>23</xdr:col>
      <xdr:colOff>406400</xdr:colOff>
      <xdr:row>14</xdr:row>
      <xdr:rowOff>163608</xdr:rowOff>
    </xdr:to>
    <xdr:cxnSp macro="">
      <xdr:nvCxnSpPr>
        <xdr:cNvPr id="442" name="直線コネクタ 441"/>
        <xdr:cNvCxnSpPr/>
      </xdr:nvCxnSpPr>
      <xdr:spPr>
        <a:xfrm flipV="1">
          <a:off x="15290800" y="2550435"/>
          <a:ext cx="8890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163608</xdr:rowOff>
    </xdr:from>
    <xdr:to>
      <xdr:col>22</xdr:col>
      <xdr:colOff>203200</xdr:colOff>
      <xdr:row>15</xdr:row>
      <xdr:rowOff>9451</xdr:rowOff>
    </xdr:to>
    <xdr:cxnSp macro="">
      <xdr:nvCxnSpPr>
        <xdr:cNvPr id="445" name="直線コネクタ 444"/>
        <xdr:cNvCxnSpPr/>
      </xdr:nvCxnSpPr>
      <xdr:spPr>
        <a:xfrm flipV="1">
          <a:off x="14401800" y="2563908"/>
          <a:ext cx="889000" cy="1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9451</xdr:rowOff>
    </xdr:from>
    <xdr:to>
      <xdr:col>21</xdr:col>
      <xdr:colOff>0</xdr:colOff>
      <xdr:row>15</xdr:row>
      <xdr:rowOff>25940</xdr:rowOff>
    </xdr:to>
    <xdr:cxnSp macro="">
      <xdr:nvCxnSpPr>
        <xdr:cNvPr id="448" name="直線コネクタ 447"/>
        <xdr:cNvCxnSpPr/>
      </xdr:nvCxnSpPr>
      <xdr:spPr>
        <a:xfrm flipV="1">
          <a:off x="13512800" y="2581201"/>
          <a:ext cx="8890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96319</xdr:rowOff>
    </xdr:from>
    <xdr:to>
      <xdr:col>24</xdr:col>
      <xdr:colOff>609600</xdr:colOff>
      <xdr:row>15</xdr:row>
      <xdr:rowOff>26469</xdr:rowOff>
    </xdr:to>
    <xdr:sp macro="" textlink="">
      <xdr:nvSpPr>
        <xdr:cNvPr id="458" name="円/楕円 457"/>
        <xdr:cNvSpPr/>
      </xdr:nvSpPr>
      <xdr:spPr>
        <a:xfrm>
          <a:off x="16967200" y="249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68396</xdr:rowOff>
    </xdr:from>
    <xdr:ext cx="762000" cy="259045"/>
    <xdr:sp macro="" textlink="">
      <xdr:nvSpPr>
        <xdr:cNvPr id="459" name="将来負担の状況該当値テキスト"/>
        <xdr:cNvSpPr txBox="1"/>
      </xdr:nvSpPr>
      <xdr:spPr>
        <a:xfrm>
          <a:off x="17106900" y="24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99335</xdr:rowOff>
    </xdr:from>
    <xdr:to>
      <xdr:col>23</xdr:col>
      <xdr:colOff>457200</xdr:colOff>
      <xdr:row>15</xdr:row>
      <xdr:rowOff>29485</xdr:rowOff>
    </xdr:to>
    <xdr:sp macro="" textlink="">
      <xdr:nvSpPr>
        <xdr:cNvPr id="460" name="円/楕円 459"/>
        <xdr:cNvSpPr/>
      </xdr:nvSpPr>
      <xdr:spPr>
        <a:xfrm>
          <a:off x="16129000" y="24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14262</xdr:rowOff>
    </xdr:from>
    <xdr:ext cx="736600" cy="259045"/>
    <xdr:sp macro="" textlink="">
      <xdr:nvSpPr>
        <xdr:cNvPr id="461" name="テキスト ボックス 460"/>
        <xdr:cNvSpPr txBox="1"/>
      </xdr:nvSpPr>
      <xdr:spPr>
        <a:xfrm>
          <a:off x="15798800" y="2586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112808</xdr:rowOff>
    </xdr:from>
    <xdr:to>
      <xdr:col>22</xdr:col>
      <xdr:colOff>254000</xdr:colOff>
      <xdr:row>15</xdr:row>
      <xdr:rowOff>42958</xdr:rowOff>
    </xdr:to>
    <xdr:sp macro="" textlink="">
      <xdr:nvSpPr>
        <xdr:cNvPr id="462" name="円/楕円 461"/>
        <xdr:cNvSpPr/>
      </xdr:nvSpPr>
      <xdr:spPr>
        <a:xfrm>
          <a:off x="15240000" y="251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27735</xdr:rowOff>
    </xdr:from>
    <xdr:ext cx="762000" cy="259045"/>
    <xdr:sp macro="" textlink="">
      <xdr:nvSpPr>
        <xdr:cNvPr id="463" name="テキスト ボックス 462"/>
        <xdr:cNvSpPr txBox="1"/>
      </xdr:nvSpPr>
      <xdr:spPr>
        <a:xfrm>
          <a:off x="14909800" y="259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130101</xdr:rowOff>
    </xdr:from>
    <xdr:to>
      <xdr:col>21</xdr:col>
      <xdr:colOff>50800</xdr:colOff>
      <xdr:row>15</xdr:row>
      <xdr:rowOff>60251</xdr:rowOff>
    </xdr:to>
    <xdr:sp macro="" textlink="">
      <xdr:nvSpPr>
        <xdr:cNvPr id="464" name="円/楕円 463"/>
        <xdr:cNvSpPr/>
      </xdr:nvSpPr>
      <xdr:spPr>
        <a:xfrm>
          <a:off x="14351000" y="253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45028</xdr:rowOff>
    </xdr:from>
    <xdr:ext cx="762000" cy="259045"/>
    <xdr:sp macro="" textlink="">
      <xdr:nvSpPr>
        <xdr:cNvPr id="465" name="テキスト ボックス 464"/>
        <xdr:cNvSpPr txBox="1"/>
      </xdr:nvSpPr>
      <xdr:spPr>
        <a:xfrm>
          <a:off x="14020800" y="261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146590</xdr:rowOff>
    </xdr:from>
    <xdr:to>
      <xdr:col>19</xdr:col>
      <xdr:colOff>533400</xdr:colOff>
      <xdr:row>15</xdr:row>
      <xdr:rowOff>76740</xdr:rowOff>
    </xdr:to>
    <xdr:sp macro="" textlink="">
      <xdr:nvSpPr>
        <xdr:cNvPr id="466" name="円/楕円 465"/>
        <xdr:cNvSpPr/>
      </xdr:nvSpPr>
      <xdr:spPr>
        <a:xfrm>
          <a:off x="13462000" y="254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61517</xdr:rowOff>
    </xdr:from>
    <xdr:ext cx="762000" cy="259045"/>
    <xdr:sp macro="" textlink="">
      <xdr:nvSpPr>
        <xdr:cNvPr id="467" name="テキスト ボックス 466"/>
        <xdr:cNvSpPr txBox="1"/>
      </xdr:nvSpPr>
      <xdr:spPr>
        <a:xfrm>
          <a:off x="13131800" y="263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長崎県松浦市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24,413
24,308
130.67
18,705,628
18,372,957
224,062
9,739,597
18,893,478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87.9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時間外勤務手当の削減、各種委員の報酬の見直しや嘱託職員の見直し、退職者不補充に伴う経常人件費抑制に取り組んできたが、類似団体平均をやや上回っている。今後も引き続き各種手当の縮減を行うなど、一層の給与の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62230</xdr:rowOff>
    </xdr:from>
    <xdr:to>
      <xdr:col>7</xdr:col>
      <xdr:colOff>15875</xdr:colOff>
      <xdr:row>37</xdr:row>
      <xdr:rowOff>130810</xdr:rowOff>
    </xdr:to>
    <xdr:cxnSp macro="">
      <xdr:nvCxnSpPr>
        <xdr:cNvPr id="64" name="直線コネクタ 63"/>
        <xdr:cNvCxnSpPr/>
      </xdr:nvCxnSpPr>
      <xdr:spPr>
        <a:xfrm>
          <a:off x="3987800" y="6405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54610</xdr:rowOff>
    </xdr:from>
    <xdr:to>
      <xdr:col>5</xdr:col>
      <xdr:colOff>549275</xdr:colOff>
      <xdr:row>37</xdr:row>
      <xdr:rowOff>62230</xdr:rowOff>
    </xdr:to>
    <xdr:cxnSp macro="">
      <xdr:nvCxnSpPr>
        <xdr:cNvPr id="67" name="直線コネクタ 66"/>
        <xdr:cNvCxnSpPr/>
      </xdr:nvCxnSpPr>
      <xdr:spPr>
        <a:xfrm>
          <a:off x="3098800" y="6398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96520</xdr:rowOff>
    </xdr:from>
    <xdr:to>
      <xdr:col>4</xdr:col>
      <xdr:colOff>346075</xdr:colOff>
      <xdr:row>37</xdr:row>
      <xdr:rowOff>54610</xdr:rowOff>
    </xdr:to>
    <xdr:cxnSp macro="">
      <xdr:nvCxnSpPr>
        <xdr:cNvPr id="70" name="直線コネクタ 69"/>
        <xdr:cNvCxnSpPr/>
      </xdr:nvCxnSpPr>
      <xdr:spPr>
        <a:xfrm>
          <a:off x="2209800" y="6268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36</xdr:row>
      <xdr:rowOff>119380</xdr:rowOff>
    </xdr:to>
    <xdr:cxnSp macro="">
      <xdr:nvCxnSpPr>
        <xdr:cNvPr id="73" name="直線コネクタ 72"/>
        <xdr:cNvCxnSpPr/>
      </xdr:nvCxnSpPr>
      <xdr:spPr>
        <a:xfrm flipV="1">
          <a:off x="1320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80010</xdr:rowOff>
    </xdr:from>
    <xdr:to>
      <xdr:col>7</xdr:col>
      <xdr:colOff>66675</xdr:colOff>
      <xdr:row>38</xdr:row>
      <xdr:rowOff>10160</xdr:rowOff>
    </xdr:to>
    <xdr:sp macro="" textlink="">
      <xdr:nvSpPr>
        <xdr:cNvPr id="83" name="円/楕円 82"/>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52087</xdr:rowOff>
    </xdr:from>
    <xdr:ext cx="762000" cy="259045"/>
    <xdr:sp macro="" textlink="">
      <xdr:nvSpPr>
        <xdr:cNvPr id="84"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xdr:rowOff>
    </xdr:from>
    <xdr:to>
      <xdr:col>5</xdr:col>
      <xdr:colOff>600075</xdr:colOff>
      <xdr:row>37</xdr:row>
      <xdr:rowOff>113030</xdr:rowOff>
    </xdr:to>
    <xdr:sp macro="" textlink="">
      <xdr:nvSpPr>
        <xdr:cNvPr id="85" name="円/楕円 84"/>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97807</xdr:rowOff>
    </xdr:from>
    <xdr:ext cx="736600" cy="259045"/>
    <xdr:sp macro="" textlink="">
      <xdr:nvSpPr>
        <xdr:cNvPr id="86" name="テキスト ボックス 85"/>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7" name="円/楕円 86"/>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90187</xdr:rowOff>
    </xdr:from>
    <xdr:ext cx="762000" cy="259045"/>
    <xdr:sp macro="" textlink="">
      <xdr:nvSpPr>
        <xdr:cNvPr id="88" name="テキスト ボックス 87"/>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89" name="円/楕円 88"/>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90" name="テキスト ボックス 89"/>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1" name="円/楕円 90"/>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8907</xdr:rowOff>
    </xdr:from>
    <xdr:ext cx="762000" cy="259045"/>
    <xdr:sp macro="" textlink="">
      <xdr:nvSpPr>
        <xdr:cNvPr id="92" name="テキスト ボックス 91"/>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定員適正化を進めている中で、臨時・パート雇用が続いていること、各種機器の保守点検業務や公共施設等の維持管理業務などに多額の費用を要していることなどから、類似団体の平均を上回っている。今後、維持管理経費や内部管理経費についての見直しや、職員一人ひとりのコスト意識向上を図り削減を進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15421</xdr:rowOff>
    </xdr:from>
    <xdr:to>
      <xdr:col>24</xdr:col>
      <xdr:colOff>31750</xdr:colOff>
      <xdr:row>17</xdr:row>
      <xdr:rowOff>48079</xdr:rowOff>
    </xdr:to>
    <xdr:cxnSp macro="">
      <xdr:nvCxnSpPr>
        <xdr:cNvPr id="127" name="直線コネクタ 126"/>
        <xdr:cNvCxnSpPr/>
      </xdr:nvCxnSpPr>
      <xdr:spPr>
        <a:xfrm flipV="1">
          <a:off x="15671800" y="29300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48079</xdr:rowOff>
    </xdr:to>
    <xdr:cxnSp macro="">
      <xdr:nvCxnSpPr>
        <xdr:cNvPr id="130" name="直線コネクタ 129"/>
        <xdr:cNvCxnSpPr/>
      </xdr:nvCxnSpPr>
      <xdr:spPr>
        <a:xfrm>
          <a:off x="14782800" y="28321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88900</xdr:rowOff>
    </xdr:to>
    <xdr:cxnSp macro="">
      <xdr:nvCxnSpPr>
        <xdr:cNvPr id="133" name="直線コネクタ 132"/>
        <xdr:cNvCxnSpPr/>
      </xdr:nvCxnSpPr>
      <xdr:spPr>
        <a:xfrm>
          <a:off x="13893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121557</xdr:rowOff>
    </xdr:to>
    <xdr:cxnSp macro="">
      <xdr:nvCxnSpPr>
        <xdr:cNvPr id="136" name="直線コネクタ 135"/>
        <xdr:cNvCxnSpPr/>
      </xdr:nvCxnSpPr>
      <xdr:spPr>
        <a:xfrm flipV="1">
          <a:off x="13004800" y="283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46" name="円/楕円 145"/>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108148</xdr:rowOff>
    </xdr:from>
    <xdr:ext cx="762000" cy="259045"/>
    <xdr:sp macro="" textlink="">
      <xdr:nvSpPr>
        <xdr:cNvPr id="147" name="物件費該当値テキスト"/>
        <xdr:cNvSpPr txBox="1"/>
      </xdr:nvSpPr>
      <xdr:spPr>
        <a:xfrm>
          <a:off x="16598900" y="28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168729</xdr:rowOff>
    </xdr:from>
    <xdr:to>
      <xdr:col>22</xdr:col>
      <xdr:colOff>615950</xdr:colOff>
      <xdr:row>17</xdr:row>
      <xdr:rowOff>98879</xdr:rowOff>
    </xdr:to>
    <xdr:sp macro="" textlink="">
      <xdr:nvSpPr>
        <xdr:cNvPr id="148" name="円/楕円 147"/>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83656</xdr:rowOff>
    </xdr:from>
    <xdr:ext cx="736600" cy="259045"/>
    <xdr:sp macro="" textlink="">
      <xdr:nvSpPr>
        <xdr:cNvPr id="149" name="テキスト ボックス 148"/>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0" name="円/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1" name="テキスト ボックス 150"/>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2" name="円/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3" name="テキスト ボックス 152"/>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70757</xdr:rowOff>
    </xdr:from>
    <xdr:to>
      <xdr:col>19</xdr:col>
      <xdr:colOff>6350</xdr:colOff>
      <xdr:row>17</xdr:row>
      <xdr:rowOff>907</xdr:rowOff>
    </xdr:to>
    <xdr:sp macro="" textlink="">
      <xdr:nvSpPr>
        <xdr:cNvPr id="154" name="円/楕円 153"/>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157134</xdr:rowOff>
    </xdr:from>
    <xdr:ext cx="762000" cy="259045"/>
    <xdr:sp macro="" textlink="">
      <xdr:nvSpPr>
        <xdr:cNvPr id="155" name="テキスト ボックス 154"/>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生活保護率が高いことに加え、人口減少に伴う高齢化などにより類似団体平均を上回っている。平成</a:t>
          </a:r>
          <a:r>
            <a:rPr kumimoji="1" lang="en-US" altLang="ja-JP" sz="1300">
              <a:latin typeface="ＭＳ Ｐゴシック"/>
            </a:rPr>
            <a:t>25</a:t>
          </a:r>
          <a:r>
            <a:rPr kumimoji="1" lang="ja-JP" altLang="en-US" sz="1300">
              <a:latin typeface="ＭＳ Ｐゴシック"/>
            </a:rPr>
            <a:t>年度から生活保護受給者に対して原則後発医薬品を使用する方針となったことからやや改善したが、今後も増加傾向にある。他都市に比べ生活保護受給者比率が高い現状についての原因分析や保護者に対する支援、資格審査等の適正化により抑制を図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23585</xdr:rowOff>
    </xdr:from>
    <xdr:to>
      <xdr:col>7</xdr:col>
      <xdr:colOff>15875</xdr:colOff>
      <xdr:row>56</xdr:row>
      <xdr:rowOff>121557</xdr:rowOff>
    </xdr:to>
    <xdr:cxnSp macro="">
      <xdr:nvCxnSpPr>
        <xdr:cNvPr id="190" name="直線コネクタ 189"/>
        <xdr:cNvCxnSpPr/>
      </xdr:nvCxnSpPr>
      <xdr:spPr>
        <a:xfrm>
          <a:off x="3987800" y="96247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23585</xdr:rowOff>
    </xdr:from>
    <xdr:to>
      <xdr:col>5</xdr:col>
      <xdr:colOff>549275</xdr:colOff>
      <xdr:row>56</xdr:row>
      <xdr:rowOff>99785</xdr:rowOff>
    </xdr:to>
    <xdr:cxnSp macro="">
      <xdr:nvCxnSpPr>
        <xdr:cNvPr id="193" name="直線コネクタ 192"/>
        <xdr:cNvCxnSpPr/>
      </xdr:nvCxnSpPr>
      <xdr:spPr>
        <a:xfrm flipV="1">
          <a:off x="3098800" y="9624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99785</xdr:rowOff>
    </xdr:to>
    <xdr:cxnSp macro="">
      <xdr:nvCxnSpPr>
        <xdr:cNvPr id="196" name="直線コネクタ 195"/>
        <xdr:cNvCxnSpPr/>
      </xdr:nvCxnSpPr>
      <xdr:spPr>
        <a:xfrm>
          <a:off x="2209800" y="9613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140607</xdr:rowOff>
    </xdr:from>
    <xdr:to>
      <xdr:col>3</xdr:col>
      <xdr:colOff>142875</xdr:colOff>
      <xdr:row>56</xdr:row>
      <xdr:rowOff>12700</xdr:rowOff>
    </xdr:to>
    <xdr:cxnSp macro="">
      <xdr:nvCxnSpPr>
        <xdr:cNvPr id="199" name="直線コネクタ 198"/>
        <xdr:cNvCxnSpPr/>
      </xdr:nvCxnSpPr>
      <xdr:spPr>
        <a:xfrm>
          <a:off x="1320800" y="9570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70757</xdr:rowOff>
    </xdr:from>
    <xdr:to>
      <xdr:col>7</xdr:col>
      <xdr:colOff>66675</xdr:colOff>
      <xdr:row>57</xdr:row>
      <xdr:rowOff>907</xdr:rowOff>
    </xdr:to>
    <xdr:sp macro="" textlink="">
      <xdr:nvSpPr>
        <xdr:cNvPr id="209" name="円/楕円 208"/>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42834</xdr:rowOff>
    </xdr:from>
    <xdr:ext cx="762000" cy="259045"/>
    <xdr:sp macro="" textlink="">
      <xdr:nvSpPr>
        <xdr:cNvPr id="210" name="扶助費該当値テキスト"/>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144235</xdr:rowOff>
    </xdr:from>
    <xdr:to>
      <xdr:col>5</xdr:col>
      <xdr:colOff>600075</xdr:colOff>
      <xdr:row>56</xdr:row>
      <xdr:rowOff>74385</xdr:rowOff>
    </xdr:to>
    <xdr:sp macro="" textlink="">
      <xdr:nvSpPr>
        <xdr:cNvPr id="211" name="円/楕円 210"/>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59162</xdr:rowOff>
    </xdr:from>
    <xdr:ext cx="736600" cy="259045"/>
    <xdr:sp macro="" textlink="">
      <xdr:nvSpPr>
        <xdr:cNvPr id="212" name="テキスト ボックス 211"/>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48985</xdr:rowOff>
    </xdr:from>
    <xdr:to>
      <xdr:col>4</xdr:col>
      <xdr:colOff>396875</xdr:colOff>
      <xdr:row>56</xdr:row>
      <xdr:rowOff>150585</xdr:rowOff>
    </xdr:to>
    <xdr:sp macro="" textlink="">
      <xdr:nvSpPr>
        <xdr:cNvPr id="213" name="円/楕円 212"/>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135362</xdr:rowOff>
    </xdr:from>
    <xdr:ext cx="762000" cy="259045"/>
    <xdr:sp macro="" textlink="">
      <xdr:nvSpPr>
        <xdr:cNvPr id="214" name="テキスト ボックス 213"/>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17" name="円/楕円 216"/>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18" name="テキスト ボックス 217"/>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りほぼ同水準で推移しているが、簡易水道事業や下水道維持管理経費など特別会計への繰出金は増加傾向にある。引き続き料金の適正化や維持管理経費の削減等、経営基盤の安定化を図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50800</xdr:rowOff>
    </xdr:to>
    <xdr:cxnSp macro="">
      <xdr:nvCxnSpPr>
        <xdr:cNvPr id="251" name="直線コネクタ 250"/>
        <xdr:cNvCxnSpPr/>
      </xdr:nvCxnSpPr>
      <xdr:spPr>
        <a:xfrm>
          <a:off x="15671800" y="9621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56</xdr:row>
      <xdr:rowOff>20320</xdr:rowOff>
    </xdr:to>
    <xdr:cxnSp macro="">
      <xdr:nvCxnSpPr>
        <xdr:cNvPr id="254" name="直線コネクタ 253"/>
        <xdr:cNvCxnSpPr/>
      </xdr:nvCxnSpPr>
      <xdr:spPr>
        <a:xfrm>
          <a:off x="14782800" y="9568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138430</xdr:rowOff>
    </xdr:to>
    <xdr:cxnSp macro="">
      <xdr:nvCxnSpPr>
        <xdr:cNvPr id="257" name="直線コネクタ 256"/>
        <xdr:cNvCxnSpPr/>
      </xdr:nvCxnSpPr>
      <xdr:spPr>
        <a:xfrm>
          <a:off x="13893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146050</xdr:rowOff>
    </xdr:to>
    <xdr:cxnSp macro="">
      <xdr:nvCxnSpPr>
        <xdr:cNvPr id="260" name="直線コネクタ 259"/>
        <xdr:cNvCxnSpPr/>
      </xdr:nvCxnSpPr>
      <xdr:spPr>
        <a:xfrm flipV="1">
          <a:off x="13004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70" name="円/楕円 269"/>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71"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72" name="円/楕円 271"/>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73" name="テキスト ボックス 272"/>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74" name="円/楕円 273"/>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75" name="テキスト ボックス 27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6" name="円/楕円 275"/>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7" name="テキスト ボックス 276"/>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8" name="円/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への負担金が多額であることから、類似団体平均を上回っている。これまでも補助金や貸付金等についての見直しを行ってきているが、運営費補助の廃止を徹底するとともに、毎年度の事業成果を把握して優先度を勘案した補助額の設定を行うなど、さらなる適正かつ効果的な補助金の交付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20320</xdr:rowOff>
    </xdr:from>
    <xdr:to>
      <xdr:col>24</xdr:col>
      <xdr:colOff>31750</xdr:colOff>
      <xdr:row>36</xdr:row>
      <xdr:rowOff>35560</xdr:rowOff>
    </xdr:to>
    <xdr:cxnSp macro="">
      <xdr:nvCxnSpPr>
        <xdr:cNvPr id="311" name="直線コネクタ 310"/>
        <xdr:cNvCxnSpPr/>
      </xdr:nvCxnSpPr>
      <xdr:spPr>
        <a:xfrm>
          <a:off x="15671800" y="6192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20320</xdr:rowOff>
    </xdr:from>
    <xdr:to>
      <xdr:col>22</xdr:col>
      <xdr:colOff>565150</xdr:colOff>
      <xdr:row>36</xdr:row>
      <xdr:rowOff>31750</xdr:rowOff>
    </xdr:to>
    <xdr:cxnSp macro="">
      <xdr:nvCxnSpPr>
        <xdr:cNvPr id="314" name="直線コネクタ 313"/>
        <xdr:cNvCxnSpPr/>
      </xdr:nvCxnSpPr>
      <xdr:spPr>
        <a:xfrm flipV="1">
          <a:off x="14782800" y="6192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157480</xdr:rowOff>
    </xdr:from>
    <xdr:to>
      <xdr:col>21</xdr:col>
      <xdr:colOff>361950</xdr:colOff>
      <xdr:row>36</xdr:row>
      <xdr:rowOff>31750</xdr:rowOff>
    </xdr:to>
    <xdr:cxnSp macro="">
      <xdr:nvCxnSpPr>
        <xdr:cNvPr id="317" name="直線コネクタ 316"/>
        <xdr:cNvCxnSpPr/>
      </xdr:nvCxnSpPr>
      <xdr:spPr>
        <a:xfrm>
          <a:off x="13893800" y="6158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149860</xdr:rowOff>
    </xdr:from>
    <xdr:to>
      <xdr:col>20</xdr:col>
      <xdr:colOff>158750</xdr:colOff>
      <xdr:row>35</xdr:row>
      <xdr:rowOff>157480</xdr:rowOff>
    </xdr:to>
    <xdr:cxnSp macro="">
      <xdr:nvCxnSpPr>
        <xdr:cNvPr id="320" name="直線コネクタ 319"/>
        <xdr:cNvCxnSpPr/>
      </xdr:nvCxnSpPr>
      <xdr:spPr>
        <a:xfrm>
          <a:off x="13004800" y="61506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30" name="円/楕円 329"/>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128287</xdr:rowOff>
    </xdr:from>
    <xdr:ext cx="762000" cy="259045"/>
    <xdr:sp macro="" textlink="">
      <xdr:nvSpPr>
        <xdr:cNvPr id="331" name="補助費等該当値テキスト"/>
        <xdr:cNvSpPr txBox="1"/>
      </xdr:nvSpPr>
      <xdr:spPr>
        <a:xfrm>
          <a:off x="16598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140970</xdr:rowOff>
    </xdr:from>
    <xdr:to>
      <xdr:col>22</xdr:col>
      <xdr:colOff>615950</xdr:colOff>
      <xdr:row>36</xdr:row>
      <xdr:rowOff>71120</xdr:rowOff>
    </xdr:to>
    <xdr:sp macro="" textlink="">
      <xdr:nvSpPr>
        <xdr:cNvPr id="332" name="円/楕円 331"/>
        <xdr:cNvSpPr/>
      </xdr:nvSpPr>
      <xdr:spPr>
        <a:xfrm>
          <a:off x="15621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55897</xdr:rowOff>
    </xdr:from>
    <xdr:ext cx="736600" cy="259045"/>
    <xdr:sp macro="" textlink="">
      <xdr:nvSpPr>
        <xdr:cNvPr id="333" name="テキスト ボックス 332"/>
        <xdr:cNvSpPr txBox="1"/>
      </xdr:nvSpPr>
      <xdr:spPr>
        <a:xfrm>
          <a:off x="15290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152400</xdr:rowOff>
    </xdr:from>
    <xdr:to>
      <xdr:col>21</xdr:col>
      <xdr:colOff>412750</xdr:colOff>
      <xdr:row>36</xdr:row>
      <xdr:rowOff>82550</xdr:rowOff>
    </xdr:to>
    <xdr:sp macro="" textlink="">
      <xdr:nvSpPr>
        <xdr:cNvPr id="334" name="円/楕円 333"/>
        <xdr:cNvSpPr/>
      </xdr:nvSpPr>
      <xdr:spPr>
        <a:xfrm>
          <a:off x="14732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67327</xdr:rowOff>
    </xdr:from>
    <xdr:ext cx="762000" cy="259045"/>
    <xdr:sp macro="" textlink="">
      <xdr:nvSpPr>
        <xdr:cNvPr id="335" name="テキスト ボックス 334"/>
        <xdr:cNvSpPr txBox="1"/>
      </xdr:nvSpPr>
      <xdr:spPr>
        <a:xfrm>
          <a:off x="14401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106680</xdr:rowOff>
    </xdr:from>
    <xdr:to>
      <xdr:col>20</xdr:col>
      <xdr:colOff>209550</xdr:colOff>
      <xdr:row>36</xdr:row>
      <xdr:rowOff>36830</xdr:rowOff>
    </xdr:to>
    <xdr:sp macro="" textlink="">
      <xdr:nvSpPr>
        <xdr:cNvPr id="336" name="円/楕円 335"/>
        <xdr:cNvSpPr/>
      </xdr:nvSpPr>
      <xdr:spPr>
        <a:xfrm>
          <a:off x="13843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21607</xdr:rowOff>
    </xdr:from>
    <xdr:ext cx="762000" cy="259045"/>
    <xdr:sp macro="" textlink="">
      <xdr:nvSpPr>
        <xdr:cNvPr id="337" name="テキスト ボックス 336"/>
        <xdr:cNvSpPr txBox="1"/>
      </xdr:nvSpPr>
      <xdr:spPr>
        <a:xfrm>
          <a:off x="13512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99060</xdr:rowOff>
    </xdr:from>
    <xdr:to>
      <xdr:col>19</xdr:col>
      <xdr:colOff>6350</xdr:colOff>
      <xdr:row>36</xdr:row>
      <xdr:rowOff>29210</xdr:rowOff>
    </xdr:to>
    <xdr:sp macro="" textlink="">
      <xdr:nvSpPr>
        <xdr:cNvPr id="338" name="円/楕円 337"/>
        <xdr:cNvSpPr/>
      </xdr:nvSpPr>
      <xdr:spPr>
        <a:xfrm>
          <a:off x="12954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13987</xdr:rowOff>
    </xdr:from>
    <xdr:ext cx="762000" cy="259045"/>
    <xdr:sp macro="" textlink="">
      <xdr:nvSpPr>
        <xdr:cNvPr id="339" name="テキスト ボックス 338"/>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にかけて実施した繰上償還の効果により徐々に改善していたが、小中学校などの耐震化など大型の実施により、少しづつ増加に転じている。今後も引き続き事業の厳選・重点化を図りつつ、市債の発行に当たっても年度間の平準化を図り圧縮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18415</xdr:rowOff>
    </xdr:from>
    <xdr:to>
      <xdr:col>7</xdr:col>
      <xdr:colOff>15875</xdr:colOff>
      <xdr:row>75</xdr:row>
      <xdr:rowOff>35560</xdr:rowOff>
    </xdr:to>
    <xdr:cxnSp macro="">
      <xdr:nvCxnSpPr>
        <xdr:cNvPr id="371" name="直線コネクタ 370"/>
        <xdr:cNvCxnSpPr/>
      </xdr:nvCxnSpPr>
      <xdr:spPr>
        <a:xfrm flipV="1">
          <a:off x="3987800" y="128771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26035</xdr:rowOff>
    </xdr:from>
    <xdr:to>
      <xdr:col>5</xdr:col>
      <xdr:colOff>549275</xdr:colOff>
      <xdr:row>75</xdr:row>
      <xdr:rowOff>35560</xdr:rowOff>
    </xdr:to>
    <xdr:cxnSp macro="">
      <xdr:nvCxnSpPr>
        <xdr:cNvPr id="374" name="直線コネクタ 373"/>
        <xdr:cNvCxnSpPr/>
      </xdr:nvCxnSpPr>
      <xdr:spPr>
        <a:xfrm>
          <a:off x="3098800" y="128847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xdr:rowOff>
    </xdr:from>
    <xdr:to>
      <xdr:col>4</xdr:col>
      <xdr:colOff>346075</xdr:colOff>
      <xdr:row>75</xdr:row>
      <xdr:rowOff>26035</xdr:rowOff>
    </xdr:to>
    <xdr:cxnSp macro="">
      <xdr:nvCxnSpPr>
        <xdr:cNvPr id="377" name="直線コネクタ 376"/>
        <xdr:cNvCxnSpPr/>
      </xdr:nvCxnSpPr>
      <xdr:spPr>
        <a:xfrm>
          <a:off x="2209800" y="128657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5080</xdr:rowOff>
    </xdr:from>
    <xdr:to>
      <xdr:col>3</xdr:col>
      <xdr:colOff>142875</xdr:colOff>
      <xdr:row>75</xdr:row>
      <xdr:rowOff>6985</xdr:rowOff>
    </xdr:to>
    <xdr:cxnSp macro="">
      <xdr:nvCxnSpPr>
        <xdr:cNvPr id="380" name="直線コネクタ 379"/>
        <xdr:cNvCxnSpPr/>
      </xdr:nvCxnSpPr>
      <xdr:spPr>
        <a:xfrm>
          <a:off x="1320800" y="12863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139065</xdr:rowOff>
    </xdr:from>
    <xdr:to>
      <xdr:col>7</xdr:col>
      <xdr:colOff>66675</xdr:colOff>
      <xdr:row>75</xdr:row>
      <xdr:rowOff>69215</xdr:rowOff>
    </xdr:to>
    <xdr:sp macro="" textlink="">
      <xdr:nvSpPr>
        <xdr:cNvPr id="390" name="円/楕円 389"/>
        <xdr:cNvSpPr/>
      </xdr:nvSpPr>
      <xdr:spPr>
        <a:xfrm>
          <a:off x="47752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155592</xdr:rowOff>
    </xdr:from>
    <xdr:ext cx="762000" cy="259045"/>
    <xdr:sp macro="" textlink="">
      <xdr:nvSpPr>
        <xdr:cNvPr id="391" name="公債費該当値テキスト"/>
        <xdr:cNvSpPr txBox="1"/>
      </xdr:nvSpPr>
      <xdr:spPr>
        <a:xfrm>
          <a:off x="4914900" y="126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156210</xdr:rowOff>
    </xdr:from>
    <xdr:to>
      <xdr:col>5</xdr:col>
      <xdr:colOff>600075</xdr:colOff>
      <xdr:row>75</xdr:row>
      <xdr:rowOff>86360</xdr:rowOff>
    </xdr:to>
    <xdr:sp macro="" textlink="">
      <xdr:nvSpPr>
        <xdr:cNvPr id="392" name="円/楕円 391"/>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93" name="テキスト ボックス 392"/>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146685</xdr:rowOff>
    </xdr:from>
    <xdr:to>
      <xdr:col>4</xdr:col>
      <xdr:colOff>396875</xdr:colOff>
      <xdr:row>75</xdr:row>
      <xdr:rowOff>76835</xdr:rowOff>
    </xdr:to>
    <xdr:sp macro="" textlink="">
      <xdr:nvSpPr>
        <xdr:cNvPr id="394" name="円/楕円 393"/>
        <xdr:cNvSpPr/>
      </xdr:nvSpPr>
      <xdr:spPr>
        <a:xfrm>
          <a:off x="30480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95" name="テキスト ボックス 394"/>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127635</xdr:rowOff>
    </xdr:from>
    <xdr:to>
      <xdr:col>3</xdr:col>
      <xdr:colOff>193675</xdr:colOff>
      <xdr:row>75</xdr:row>
      <xdr:rowOff>57785</xdr:rowOff>
    </xdr:to>
    <xdr:sp macro="" textlink="">
      <xdr:nvSpPr>
        <xdr:cNvPr id="396" name="円/楕円 395"/>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67962</xdr:rowOff>
    </xdr:from>
    <xdr:ext cx="762000" cy="259045"/>
    <xdr:sp macro="" textlink="">
      <xdr:nvSpPr>
        <xdr:cNvPr id="397" name="テキスト ボックス 396"/>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125730</xdr:rowOff>
    </xdr:from>
    <xdr:to>
      <xdr:col>1</xdr:col>
      <xdr:colOff>676275</xdr:colOff>
      <xdr:row>75</xdr:row>
      <xdr:rowOff>55880</xdr:rowOff>
    </xdr:to>
    <xdr:sp macro="" textlink="">
      <xdr:nvSpPr>
        <xdr:cNvPr id="398" name="円/楕円 397"/>
        <xdr:cNvSpPr/>
      </xdr:nvSpPr>
      <xdr:spPr>
        <a:xfrm>
          <a:off x="1270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66057</xdr:rowOff>
    </xdr:from>
    <xdr:ext cx="762000" cy="259045"/>
    <xdr:sp macro="" textlink="">
      <xdr:nvSpPr>
        <xdr:cNvPr id="399" name="テキスト ボックス 398"/>
        <xdr:cNvSpPr txBox="1"/>
      </xdr:nvSpPr>
      <xdr:spPr>
        <a:xfrm>
          <a:off x="939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おり、簡易水道事業や下水道維持管理経費など特別会計への繰出金は増加傾向にある。引き続き料金の適正化や維持管理経費の削減等、経営基盤の安定化を図り、普通会計の負担を減らしていくよう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100330</xdr:rowOff>
    </xdr:to>
    <xdr:cxnSp macro="">
      <xdr:nvCxnSpPr>
        <xdr:cNvPr id="432" name="直線コネクタ 431"/>
        <xdr:cNvCxnSpPr/>
      </xdr:nvCxnSpPr>
      <xdr:spPr>
        <a:xfrm>
          <a:off x="15671800" y="133858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146050</xdr:rowOff>
    </xdr:from>
    <xdr:to>
      <xdr:col>22</xdr:col>
      <xdr:colOff>565150</xdr:colOff>
      <xdr:row>78</xdr:row>
      <xdr:rowOff>12700</xdr:rowOff>
    </xdr:to>
    <xdr:cxnSp macro="">
      <xdr:nvCxnSpPr>
        <xdr:cNvPr id="435" name="直線コネクタ 434"/>
        <xdr:cNvCxnSpPr/>
      </xdr:nvCxnSpPr>
      <xdr:spPr>
        <a:xfrm>
          <a:off x="14782800" y="1334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168911</xdr:rowOff>
    </xdr:from>
    <xdr:to>
      <xdr:col>21</xdr:col>
      <xdr:colOff>361950</xdr:colOff>
      <xdr:row>77</xdr:row>
      <xdr:rowOff>146050</xdr:rowOff>
    </xdr:to>
    <xdr:cxnSp macro="">
      <xdr:nvCxnSpPr>
        <xdr:cNvPr id="438" name="直線コネクタ 437"/>
        <xdr:cNvCxnSpPr/>
      </xdr:nvCxnSpPr>
      <xdr:spPr>
        <a:xfrm>
          <a:off x="13893800" y="1319911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168911</xdr:rowOff>
    </xdr:from>
    <xdr:to>
      <xdr:col>20</xdr:col>
      <xdr:colOff>158750</xdr:colOff>
      <xdr:row>77</xdr:row>
      <xdr:rowOff>8889</xdr:rowOff>
    </xdr:to>
    <xdr:cxnSp macro="">
      <xdr:nvCxnSpPr>
        <xdr:cNvPr id="441" name="直線コネクタ 440"/>
        <xdr:cNvCxnSpPr/>
      </xdr:nvCxnSpPr>
      <xdr:spPr>
        <a:xfrm flipV="1">
          <a:off x="13004800" y="131991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49530</xdr:rowOff>
    </xdr:from>
    <xdr:to>
      <xdr:col>24</xdr:col>
      <xdr:colOff>82550</xdr:colOff>
      <xdr:row>78</xdr:row>
      <xdr:rowOff>151130</xdr:rowOff>
    </xdr:to>
    <xdr:sp macro="" textlink="">
      <xdr:nvSpPr>
        <xdr:cNvPr id="451" name="円/楕円 450"/>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21607</xdr:rowOff>
    </xdr:from>
    <xdr:ext cx="762000" cy="259045"/>
    <xdr:sp macro="" textlink="">
      <xdr:nvSpPr>
        <xdr:cNvPr id="452" name="公債費以外該当値テキスト"/>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53" name="円/楕円 452"/>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54" name="テキスト ボックス 453"/>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95250</xdr:rowOff>
    </xdr:from>
    <xdr:to>
      <xdr:col>21</xdr:col>
      <xdr:colOff>412750</xdr:colOff>
      <xdr:row>78</xdr:row>
      <xdr:rowOff>25400</xdr:rowOff>
    </xdr:to>
    <xdr:sp macro="" textlink="">
      <xdr:nvSpPr>
        <xdr:cNvPr id="455" name="円/楕円 454"/>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10177</xdr:rowOff>
    </xdr:from>
    <xdr:ext cx="762000" cy="259045"/>
    <xdr:sp macro="" textlink="">
      <xdr:nvSpPr>
        <xdr:cNvPr id="456" name="テキスト ボックス 455"/>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118111</xdr:rowOff>
    </xdr:from>
    <xdr:to>
      <xdr:col>20</xdr:col>
      <xdr:colOff>209550</xdr:colOff>
      <xdr:row>77</xdr:row>
      <xdr:rowOff>48261</xdr:rowOff>
    </xdr:to>
    <xdr:sp macro="" textlink="">
      <xdr:nvSpPr>
        <xdr:cNvPr id="457" name="円/楕円 456"/>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58437</xdr:rowOff>
    </xdr:from>
    <xdr:ext cx="762000" cy="259045"/>
    <xdr:sp macro="" textlink="">
      <xdr:nvSpPr>
        <xdr:cNvPr id="458" name="テキスト ボックス 457"/>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59" name="円/楕円 458"/>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44466</xdr:rowOff>
    </xdr:from>
    <xdr:ext cx="762000" cy="259045"/>
    <xdr:sp macro="" textlink="">
      <xdr:nvSpPr>
        <xdr:cNvPr id="460" name="テキスト ボックス 459"/>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長崎県松浦市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13170</xdr:rowOff>
    </xdr:from>
    <xdr:to>
      <xdr:col>4</xdr:col>
      <xdr:colOff>1117600</xdr:colOff>
      <xdr:row>15</xdr:row>
      <xdr:rowOff>73215</xdr:rowOff>
    </xdr:to>
    <xdr:cxnSp macro="">
      <xdr:nvCxnSpPr>
        <xdr:cNvPr id="50" name="直線コネクタ 49"/>
        <xdr:cNvCxnSpPr/>
      </xdr:nvCxnSpPr>
      <xdr:spPr bwMode="auto">
        <a:xfrm flipV="1">
          <a:off x="5003800" y="2632545"/>
          <a:ext cx="647700" cy="60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11684</xdr:rowOff>
    </xdr:from>
    <xdr:to>
      <xdr:col>4</xdr:col>
      <xdr:colOff>469900</xdr:colOff>
      <xdr:row>15</xdr:row>
      <xdr:rowOff>73215</xdr:rowOff>
    </xdr:to>
    <xdr:cxnSp macro="">
      <xdr:nvCxnSpPr>
        <xdr:cNvPr id="53" name="直線コネクタ 52"/>
        <xdr:cNvCxnSpPr/>
      </xdr:nvCxnSpPr>
      <xdr:spPr bwMode="auto">
        <a:xfrm>
          <a:off x="4305300" y="2631059"/>
          <a:ext cx="698500" cy="61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11684</xdr:rowOff>
    </xdr:from>
    <xdr:to>
      <xdr:col>3</xdr:col>
      <xdr:colOff>904875</xdr:colOff>
      <xdr:row>15</xdr:row>
      <xdr:rowOff>31953</xdr:rowOff>
    </xdr:to>
    <xdr:cxnSp macro="">
      <xdr:nvCxnSpPr>
        <xdr:cNvPr id="56" name="直線コネクタ 55"/>
        <xdr:cNvCxnSpPr/>
      </xdr:nvCxnSpPr>
      <xdr:spPr bwMode="auto">
        <a:xfrm flipV="1">
          <a:off x="3606800" y="2631059"/>
          <a:ext cx="698500" cy="20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31953</xdr:rowOff>
    </xdr:from>
    <xdr:to>
      <xdr:col>3</xdr:col>
      <xdr:colOff>206375</xdr:colOff>
      <xdr:row>15</xdr:row>
      <xdr:rowOff>54445</xdr:rowOff>
    </xdr:to>
    <xdr:cxnSp macro="">
      <xdr:nvCxnSpPr>
        <xdr:cNvPr id="59" name="直線コネクタ 58"/>
        <xdr:cNvCxnSpPr/>
      </xdr:nvCxnSpPr>
      <xdr:spPr bwMode="auto">
        <a:xfrm flipV="1">
          <a:off x="2908300" y="2651328"/>
          <a:ext cx="698500" cy="22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133820</xdr:rowOff>
    </xdr:from>
    <xdr:to>
      <xdr:col>5</xdr:col>
      <xdr:colOff>34925</xdr:colOff>
      <xdr:row>15</xdr:row>
      <xdr:rowOff>63970</xdr:rowOff>
    </xdr:to>
    <xdr:sp macro="" textlink="">
      <xdr:nvSpPr>
        <xdr:cNvPr id="69" name="円/楕円 68"/>
        <xdr:cNvSpPr/>
      </xdr:nvSpPr>
      <xdr:spPr bwMode="auto">
        <a:xfrm>
          <a:off x="5600700" y="2581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150347</xdr:rowOff>
    </xdr:from>
    <xdr:ext cx="762000" cy="259045"/>
    <xdr:sp macro="" textlink="">
      <xdr:nvSpPr>
        <xdr:cNvPr id="70" name="人口1人当たり決算額の推移該当値テキスト130"/>
        <xdr:cNvSpPr txBox="1"/>
      </xdr:nvSpPr>
      <xdr:spPr>
        <a:xfrm>
          <a:off x="5740400" y="24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132,713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22415</xdr:rowOff>
    </xdr:from>
    <xdr:to>
      <xdr:col>4</xdr:col>
      <xdr:colOff>520700</xdr:colOff>
      <xdr:row>15</xdr:row>
      <xdr:rowOff>124015</xdr:rowOff>
    </xdr:to>
    <xdr:sp macro="" textlink="">
      <xdr:nvSpPr>
        <xdr:cNvPr id="71" name="円/楕円 70"/>
        <xdr:cNvSpPr/>
      </xdr:nvSpPr>
      <xdr:spPr bwMode="auto">
        <a:xfrm>
          <a:off x="4953000" y="2641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134192</xdr:rowOff>
    </xdr:from>
    <xdr:ext cx="736600" cy="259045"/>
    <xdr:sp macro="" textlink="">
      <xdr:nvSpPr>
        <xdr:cNvPr id="72" name="テキスト ボックス 71"/>
        <xdr:cNvSpPr txBox="1"/>
      </xdr:nvSpPr>
      <xdr:spPr>
        <a:xfrm>
          <a:off x="4622800" y="241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127,985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132334</xdr:rowOff>
    </xdr:from>
    <xdr:to>
      <xdr:col>3</xdr:col>
      <xdr:colOff>955675</xdr:colOff>
      <xdr:row>15</xdr:row>
      <xdr:rowOff>62484</xdr:rowOff>
    </xdr:to>
    <xdr:sp macro="" textlink="">
      <xdr:nvSpPr>
        <xdr:cNvPr id="73" name="円/楕円 72"/>
        <xdr:cNvSpPr/>
      </xdr:nvSpPr>
      <xdr:spPr bwMode="auto">
        <a:xfrm>
          <a:off x="4254500" y="258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72661</xdr:rowOff>
    </xdr:from>
    <xdr:ext cx="762000" cy="259045"/>
    <xdr:sp macro="" textlink="">
      <xdr:nvSpPr>
        <xdr:cNvPr id="74" name="テキスト ボックス 73"/>
        <xdr:cNvSpPr txBox="1"/>
      </xdr:nvSpPr>
      <xdr:spPr>
        <a:xfrm>
          <a:off x="3924300" y="234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132,830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152603</xdr:rowOff>
    </xdr:from>
    <xdr:to>
      <xdr:col>3</xdr:col>
      <xdr:colOff>257175</xdr:colOff>
      <xdr:row>15</xdr:row>
      <xdr:rowOff>82753</xdr:rowOff>
    </xdr:to>
    <xdr:sp macro="" textlink="">
      <xdr:nvSpPr>
        <xdr:cNvPr id="75" name="円/楕円 74"/>
        <xdr:cNvSpPr/>
      </xdr:nvSpPr>
      <xdr:spPr bwMode="auto">
        <a:xfrm>
          <a:off x="3556000" y="2600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92930</xdr:rowOff>
    </xdr:from>
    <xdr:ext cx="762000" cy="259045"/>
    <xdr:sp macro="" textlink="">
      <xdr:nvSpPr>
        <xdr:cNvPr id="76" name="テキスト ボックス 75"/>
        <xdr:cNvSpPr txBox="1"/>
      </xdr:nvSpPr>
      <xdr:spPr>
        <a:xfrm>
          <a:off x="3225800" y="23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131,234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3645</xdr:rowOff>
    </xdr:from>
    <xdr:to>
      <xdr:col>2</xdr:col>
      <xdr:colOff>692150</xdr:colOff>
      <xdr:row>15</xdr:row>
      <xdr:rowOff>105245</xdr:rowOff>
    </xdr:to>
    <xdr:sp macro="" textlink="">
      <xdr:nvSpPr>
        <xdr:cNvPr id="77" name="円/楕円 76"/>
        <xdr:cNvSpPr/>
      </xdr:nvSpPr>
      <xdr:spPr bwMode="auto">
        <a:xfrm>
          <a:off x="2857500" y="2623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115422</xdr:rowOff>
    </xdr:from>
    <xdr:ext cx="762000" cy="259045"/>
    <xdr:sp macro="" textlink="">
      <xdr:nvSpPr>
        <xdr:cNvPr id="78" name="テキスト ボックス 77"/>
        <xdr:cNvSpPr txBox="1"/>
      </xdr:nvSpPr>
      <xdr:spPr>
        <a:xfrm>
          <a:off x="2527300" y="239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282211</xdr:rowOff>
    </xdr:from>
    <xdr:to>
      <xdr:col>4</xdr:col>
      <xdr:colOff>1117600</xdr:colOff>
      <xdr:row>37</xdr:row>
      <xdr:rowOff>290723</xdr:rowOff>
    </xdr:to>
    <xdr:cxnSp macro="">
      <xdr:nvCxnSpPr>
        <xdr:cNvPr id="112" name="直線コネクタ 111"/>
        <xdr:cNvCxnSpPr/>
      </xdr:nvCxnSpPr>
      <xdr:spPr bwMode="auto">
        <a:xfrm flipV="1">
          <a:off x="5003800" y="7406911"/>
          <a:ext cx="647700" cy="8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266989</xdr:rowOff>
    </xdr:from>
    <xdr:ext cx="762000" cy="259045"/>
    <xdr:sp macro="" textlink="">
      <xdr:nvSpPr>
        <xdr:cNvPr id="113" name="人口1人当たり決算額の推移平均値テキスト445"/>
        <xdr:cNvSpPr txBox="1"/>
      </xdr:nvSpPr>
      <xdr:spPr>
        <a:xfrm>
          <a:off x="5740400" y="7391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290723</xdr:rowOff>
    </xdr:from>
    <xdr:to>
      <xdr:col>4</xdr:col>
      <xdr:colOff>469900</xdr:colOff>
      <xdr:row>37</xdr:row>
      <xdr:rowOff>295924</xdr:rowOff>
    </xdr:to>
    <xdr:cxnSp macro="">
      <xdr:nvCxnSpPr>
        <xdr:cNvPr id="115" name="直線コネクタ 114"/>
        <xdr:cNvCxnSpPr/>
      </xdr:nvCxnSpPr>
      <xdr:spPr bwMode="auto">
        <a:xfrm flipV="1">
          <a:off x="4305300" y="7415423"/>
          <a:ext cx="698500" cy="5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295924</xdr:rowOff>
    </xdr:from>
    <xdr:to>
      <xdr:col>3</xdr:col>
      <xdr:colOff>904875</xdr:colOff>
      <xdr:row>37</xdr:row>
      <xdr:rowOff>302192</xdr:rowOff>
    </xdr:to>
    <xdr:cxnSp macro="">
      <xdr:nvCxnSpPr>
        <xdr:cNvPr id="118" name="直線コネクタ 117"/>
        <xdr:cNvCxnSpPr/>
      </xdr:nvCxnSpPr>
      <xdr:spPr bwMode="auto">
        <a:xfrm flipV="1">
          <a:off x="3606800" y="7420624"/>
          <a:ext cx="698500" cy="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284018</xdr:rowOff>
    </xdr:from>
    <xdr:to>
      <xdr:col>3</xdr:col>
      <xdr:colOff>206375</xdr:colOff>
      <xdr:row>37</xdr:row>
      <xdr:rowOff>302192</xdr:rowOff>
    </xdr:to>
    <xdr:cxnSp macro="">
      <xdr:nvCxnSpPr>
        <xdr:cNvPr id="121" name="直線コネクタ 120"/>
        <xdr:cNvCxnSpPr/>
      </xdr:nvCxnSpPr>
      <xdr:spPr bwMode="auto">
        <a:xfrm>
          <a:off x="2908300" y="7408718"/>
          <a:ext cx="698500" cy="18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231411</xdr:rowOff>
    </xdr:from>
    <xdr:to>
      <xdr:col>5</xdr:col>
      <xdr:colOff>34925</xdr:colOff>
      <xdr:row>37</xdr:row>
      <xdr:rowOff>333011</xdr:rowOff>
    </xdr:to>
    <xdr:sp macro="" textlink="">
      <xdr:nvSpPr>
        <xdr:cNvPr id="131" name="円/楕円 130"/>
        <xdr:cNvSpPr/>
      </xdr:nvSpPr>
      <xdr:spPr bwMode="auto">
        <a:xfrm>
          <a:off x="5600700" y="735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76488</xdr:rowOff>
    </xdr:from>
    <xdr:ext cx="762000" cy="259045"/>
    <xdr:sp macro="" textlink="">
      <xdr:nvSpPr>
        <xdr:cNvPr id="132" name="人口1人当たり決算額の推移該当値テキスト445"/>
        <xdr:cNvSpPr txBox="1"/>
      </xdr:nvSpPr>
      <xdr:spPr>
        <a:xfrm>
          <a:off x="5740400" y="720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39,262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239923</xdr:rowOff>
    </xdr:from>
    <xdr:to>
      <xdr:col>4</xdr:col>
      <xdr:colOff>520700</xdr:colOff>
      <xdr:row>37</xdr:row>
      <xdr:rowOff>341523</xdr:rowOff>
    </xdr:to>
    <xdr:sp macro="" textlink="">
      <xdr:nvSpPr>
        <xdr:cNvPr id="133" name="円/楕円 132"/>
        <xdr:cNvSpPr/>
      </xdr:nvSpPr>
      <xdr:spPr bwMode="auto">
        <a:xfrm>
          <a:off x="4953000" y="7364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8800</xdr:rowOff>
    </xdr:from>
    <xdr:ext cx="736600" cy="259045"/>
    <xdr:sp macro="" textlink="">
      <xdr:nvSpPr>
        <xdr:cNvPr id="134" name="テキスト ボックス 133"/>
        <xdr:cNvSpPr txBox="1"/>
      </xdr:nvSpPr>
      <xdr:spPr>
        <a:xfrm>
          <a:off x="4622800" y="7133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37,028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245124</xdr:rowOff>
    </xdr:from>
    <xdr:to>
      <xdr:col>3</xdr:col>
      <xdr:colOff>955675</xdr:colOff>
      <xdr:row>38</xdr:row>
      <xdr:rowOff>3824</xdr:rowOff>
    </xdr:to>
    <xdr:sp macro="" textlink="">
      <xdr:nvSpPr>
        <xdr:cNvPr id="135" name="円/楕円 134"/>
        <xdr:cNvSpPr/>
      </xdr:nvSpPr>
      <xdr:spPr bwMode="auto">
        <a:xfrm>
          <a:off x="4254500" y="7369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14001</xdr:rowOff>
    </xdr:from>
    <xdr:ext cx="762000" cy="259045"/>
    <xdr:sp macro="" textlink="">
      <xdr:nvSpPr>
        <xdr:cNvPr id="136" name="テキスト ボックス 135"/>
        <xdr:cNvSpPr txBox="1"/>
      </xdr:nvSpPr>
      <xdr:spPr>
        <a:xfrm>
          <a:off x="3924300" y="71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35,663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251392</xdr:rowOff>
    </xdr:from>
    <xdr:to>
      <xdr:col>3</xdr:col>
      <xdr:colOff>257175</xdr:colOff>
      <xdr:row>38</xdr:row>
      <xdr:rowOff>10092</xdr:rowOff>
    </xdr:to>
    <xdr:sp macro="" textlink="">
      <xdr:nvSpPr>
        <xdr:cNvPr id="137" name="円/楕円 136"/>
        <xdr:cNvSpPr/>
      </xdr:nvSpPr>
      <xdr:spPr bwMode="auto">
        <a:xfrm>
          <a:off x="3556000" y="7376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20269</xdr:rowOff>
    </xdr:from>
    <xdr:ext cx="762000" cy="259045"/>
    <xdr:sp macro="" textlink="">
      <xdr:nvSpPr>
        <xdr:cNvPr id="138" name="テキスト ボックス 137"/>
        <xdr:cNvSpPr txBox="1"/>
      </xdr:nvSpPr>
      <xdr:spPr>
        <a:xfrm>
          <a:off x="3225800" y="7144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34,018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233218</xdr:rowOff>
    </xdr:from>
    <xdr:to>
      <xdr:col>2</xdr:col>
      <xdr:colOff>692150</xdr:colOff>
      <xdr:row>37</xdr:row>
      <xdr:rowOff>334818</xdr:rowOff>
    </xdr:to>
    <xdr:sp macro="" textlink="">
      <xdr:nvSpPr>
        <xdr:cNvPr id="139" name="円/楕円 138"/>
        <xdr:cNvSpPr/>
      </xdr:nvSpPr>
      <xdr:spPr bwMode="auto">
        <a:xfrm>
          <a:off x="2857500" y="7357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2095</xdr:rowOff>
    </xdr:from>
    <xdr:ext cx="762000" cy="259045"/>
    <xdr:sp macro="" textlink="">
      <xdr:nvSpPr>
        <xdr:cNvPr id="140" name="テキスト ボックス 139"/>
        <xdr:cNvSpPr txBox="1"/>
      </xdr:nvSpPr>
      <xdr:spPr>
        <a:xfrm>
          <a:off x="2527300" y="712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時間外手当等経常人件費の削減や繰上償還などの効果により、適正規模に転じていたが、大型事業の取り組みなどにより財政調整基金を取り崩すなどした結果、実質単年度収支は悪化傾向にある。今後も定員管理及び給与の適正化による人件費の抑制、物件費の削減、補助金等の整理合理化、市税等収納率の向上及び滞納額の縮減等の取組みを通じて、財政基盤の強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では全会計とも黒字で推移している。今後も定員管理及び給与の適正化による人件費の抑制、物件費の削減、補助金等の整理合理化、市税等収納率の向上及び滞納額の縮減等の取組みを通じて、財政基盤の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本市の地理的条件の不利（半島、過疎、離島、飛び地）を緩和するため、生活基盤整備、地域振興対策事業を積極的に実施したことにより、地方債元利償還金が高額で推移している。</a:t>
          </a:r>
        </a:p>
        <a:p>
          <a:r>
            <a:rPr kumimoji="1" lang="ja-JP" altLang="en-US" sz="1400">
              <a:latin typeface="ＭＳ ゴシック" pitchFamily="49" charset="-128"/>
              <a:ea typeface="ＭＳ ゴシック" pitchFamily="49" charset="-128"/>
            </a:rPr>
            <a:t>　下水道事業債や簡易水道事業債などの残高が多額であるため公営企業債の元利償還金に対する繰入金が高額となっている。</a:t>
          </a:r>
        </a:p>
        <a:p>
          <a:r>
            <a:rPr kumimoji="1" lang="ja-JP" altLang="en-US" sz="1400">
              <a:latin typeface="ＭＳ ゴシック" pitchFamily="49" charset="-128"/>
              <a:ea typeface="ＭＳ ゴシック" pitchFamily="49" charset="-128"/>
            </a:rPr>
            <a:t>　一部事務組合（環境組合）の施設建設にかかる地方債の元利償還金に対する負担金が高額となっている。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本市の地理的条件の不利（半島、過疎、離島、飛び地）を緩和するため、生活基盤整備、地域振興対策事業を積極的に実施したことにより、地方債残高が高額で推移している。</a:t>
          </a:r>
        </a:p>
        <a:p>
          <a:r>
            <a:rPr kumimoji="1" lang="ja-JP" altLang="en-US" sz="1400">
              <a:latin typeface="ＭＳ ゴシック" pitchFamily="49" charset="-128"/>
              <a:ea typeface="ＭＳ ゴシック" pitchFamily="49" charset="-128"/>
            </a:rPr>
            <a:t>　下水道事業債や簡易水道事業債などの残高が多額であるため公営企業債等繰入見込額が高額となっている。</a:t>
          </a:r>
        </a:p>
        <a:p>
          <a:r>
            <a:rPr kumimoji="1" lang="ja-JP" altLang="en-US" sz="1400">
              <a:latin typeface="ＭＳ ゴシック" pitchFamily="49" charset="-128"/>
              <a:ea typeface="ＭＳ ゴシック" pitchFamily="49" charset="-128"/>
            </a:rPr>
            <a:t>　本市は、本土と飛び地・離島との合併であり、合併市町間の陸路は佐賀県（伊万里市及び唐津市）を経由しなければならず地理的に行政運営が難しい状況に置かれている。このため旧町に設置されている支所の果たす役割が大きく、相当の職員を配置しているため他団体に比べ職員数が多い。このため退職手当負担見込額が高額で推移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18705628</v>
      </c>
      <c r="BO4" s="349"/>
      <c r="BP4" s="349"/>
      <c r="BQ4" s="349"/>
      <c r="BR4" s="349"/>
      <c r="BS4" s="349"/>
      <c r="BT4" s="349"/>
      <c r="BU4" s="350"/>
      <c r="BV4" s="348">
        <v>18090464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2.2999999999999998</v>
      </c>
      <c r="CU4" s="355"/>
      <c r="CV4" s="355"/>
      <c r="CW4" s="355"/>
      <c r="CX4" s="355"/>
      <c r="CY4" s="355"/>
      <c r="CZ4" s="355"/>
      <c r="DA4" s="356"/>
      <c r="DB4" s="354">
        <v>4.7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18372957</v>
      </c>
      <c r="BO5" s="386"/>
      <c r="BP5" s="386"/>
      <c r="BQ5" s="386"/>
      <c r="BR5" s="386"/>
      <c r="BS5" s="386"/>
      <c r="BT5" s="386"/>
      <c r="BU5" s="387"/>
      <c r="BV5" s="385">
        <v>17582884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94.6</v>
      </c>
      <c r="CU5" s="383"/>
      <c r="CV5" s="383"/>
      <c r="CW5" s="383"/>
      <c r="CX5" s="383"/>
      <c r="CY5" s="383"/>
      <c r="CZ5" s="383"/>
      <c r="DA5" s="384"/>
      <c r="DB5" s="382">
        <v>93.2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332671</v>
      </c>
      <c r="BO6" s="386"/>
      <c r="BP6" s="386"/>
      <c r="BQ6" s="386"/>
      <c r="BR6" s="386"/>
      <c r="BS6" s="386"/>
      <c r="BT6" s="386"/>
      <c r="BU6" s="387"/>
      <c r="BV6" s="385">
        <v>507580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101.6</v>
      </c>
      <c r="CU6" s="423"/>
      <c r="CV6" s="423"/>
      <c r="CW6" s="423"/>
      <c r="CX6" s="423"/>
      <c r="CY6" s="423"/>
      <c r="CZ6" s="423"/>
      <c r="DA6" s="424"/>
      <c r="DB6" s="422">
        <v>100.6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108609</v>
      </c>
      <c r="BO7" s="386"/>
      <c r="BP7" s="386"/>
      <c r="BQ7" s="386"/>
      <c r="BR7" s="386"/>
      <c r="BS7" s="386"/>
      <c r="BT7" s="386"/>
      <c r="BU7" s="387"/>
      <c r="BV7" s="385">
        <v>50359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9739597</v>
      </c>
      <c r="CU7" s="386"/>
      <c r="CV7" s="386"/>
      <c r="CW7" s="386"/>
      <c r="CX7" s="386"/>
      <c r="CY7" s="386"/>
      <c r="CZ7" s="386"/>
      <c r="DA7" s="387"/>
      <c r="DB7" s="385">
        <v>9832232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224062</v>
      </c>
      <c r="BO8" s="386"/>
      <c r="BP8" s="386"/>
      <c r="BQ8" s="386"/>
      <c r="BR8" s="386"/>
      <c r="BS8" s="386"/>
      <c r="BT8" s="386"/>
      <c r="BU8" s="387"/>
      <c r="BV8" s="385">
        <v>457221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0.41</v>
      </c>
      <c r="CU8" s="426"/>
      <c r="CV8" s="426"/>
      <c r="CW8" s="426"/>
      <c r="CX8" s="426"/>
      <c r="CY8" s="426"/>
      <c r="CZ8" s="426"/>
      <c r="DA8" s="427"/>
      <c r="DB8" s="425">
        <v>0.43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25145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-233159</v>
      </c>
      <c r="BO9" s="386"/>
      <c r="BP9" s="386"/>
      <c r="BQ9" s="386"/>
      <c r="BR9" s="386"/>
      <c r="BS9" s="386"/>
      <c r="BT9" s="386"/>
      <c r="BU9" s="387"/>
      <c r="BV9" s="385">
        <v>8956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15.1</v>
      </c>
      <c r="CU9" s="383"/>
      <c r="CV9" s="383"/>
      <c r="CW9" s="383"/>
      <c r="CX9" s="383"/>
      <c r="CY9" s="383"/>
      <c r="CZ9" s="383"/>
      <c r="DA9" s="384"/>
      <c r="DB9" s="382">
        <v>16.100000000000001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26993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558027</v>
      </c>
      <c r="BO10" s="386"/>
      <c r="BP10" s="386"/>
      <c r="BQ10" s="386"/>
      <c r="BR10" s="386"/>
      <c r="BS10" s="386"/>
      <c r="BT10" s="386"/>
      <c r="BU10" s="387"/>
      <c r="BV10" s="385">
        <v>492158</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24413</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739462</v>
      </c>
      <c r="BO12" s="386"/>
      <c r="BP12" s="386"/>
      <c r="BQ12" s="386"/>
      <c r="BR12" s="386"/>
      <c r="BS12" s="386"/>
      <c r="BT12" s="386"/>
      <c r="BU12" s="387"/>
      <c r="BV12" s="385">
        <v>488554</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24308</v>
      </c>
      <c r="S13" s="467"/>
      <c r="T13" s="467"/>
      <c r="U13" s="467"/>
      <c r="V13" s="468"/>
      <c r="W13" s="401" t="s">
        <v>122</v>
      </c>
      <c r="X13" s="402"/>
      <c r="Y13" s="402"/>
      <c r="Z13" s="402"/>
      <c r="AA13" s="402"/>
      <c r="AB13" s="392"/>
      <c r="AC13" s="436">
        <v>1662</v>
      </c>
      <c r="AD13" s="437"/>
      <c r="AE13" s="437"/>
      <c r="AF13" s="437"/>
      <c r="AG13" s="476"/>
      <c r="AH13" s="436">
        <v>2183</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-414594</v>
      </c>
      <c r="BO13" s="386"/>
      <c r="BP13" s="386"/>
      <c r="BQ13" s="386"/>
      <c r="BR13" s="386"/>
      <c r="BS13" s="386"/>
      <c r="BT13" s="386"/>
      <c r="BU13" s="387"/>
      <c r="BV13" s="385">
        <v>12560</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11.6</v>
      </c>
      <c r="CU13" s="383"/>
      <c r="CV13" s="383"/>
      <c r="CW13" s="383"/>
      <c r="CX13" s="383"/>
      <c r="CY13" s="383"/>
      <c r="CZ13" s="383"/>
      <c r="DA13" s="384"/>
      <c r="DB13" s="382">
        <v>11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24710</v>
      </c>
      <c r="S14" s="467"/>
      <c r="T14" s="467"/>
      <c r="U14" s="467"/>
      <c r="V14" s="468"/>
      <c r="W14" s="375"/>
      <c r="X14" s="376"/>
      <c r="Y14" s="376"/>
      <c r="Z14" s="376"/>
      <c r="AA14" s="376"/>
      <c r="AB14" s="365"/>
      <c r="AC14" s="469">
        <v>14.4</v>
      </c>
      <c r="AD14" s="470"/>
      <c r="AE14" s="470"/>
      <c r="AF14" s="470"/>
      <c r="AG14" s="471"/>
      <c r="AH14" s="469">
        <v>17.100000000000001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87.9</v>
      </c>
      <c r="CU14" s="481"/>
      <c r="CV14" s="481"/>
      <c r="CW14" s="481"/>
      <c r="CX14" s="481"/>
      <c r="CY14" s="481"/>
      <c r="CZ14" s="481"/>
      <c r="DA14" s="482"/>
      <c r="DB14" s="480">
        <v>89.4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24603</v>
      </c>
      <c r="S15" s="467"/>
      <c r="T15" s="467"/>
      <c r="U15" s="467"/>
      <c r="V15" s="468"/>
      <c r="W15" s="401" t="s">
        <v>129</v>
      </c>
      <c r="X15" s="402"/>
      <c r="Y15" s="402"/>
      <c r="Z15" s="402"/>
      <c r="AA15" s="402"/>
      <c r="AB15" s="392"/>
      <c r="AC15" s="436">
        <v>3163</v>
      </c>
      <c r="AD15" s="437"/>
      <c r="AE15" s="437"/>
      <c r="AF15" s="437"/>
      <c r="AG15" s="476"/>
      <c r="AH15" s="436">
        <v>3406</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2985117</v>
      </c>
      <c r="BO15" s="349"/>
      <c r="BP15" s="349"/>
      <c r="BQ15" s="349"/>
      <c r="BR15" s="349"/>
      <c r="BS15" s="349"/>
      <c r="BT15" s="349"/>
      <c r="BU15" s="350"/>
      <c r="BV15" s="348">
        <v>3011256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27.3</v>
      </c>
      <c r="AD16" s="470"/>
      <c r="AE16" s="470"/>
      <c r="AF16" s="470"/>
      <c r="AG16" s="471"/>
      <c r="AH16" s="469">
        <v>26.7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7420941</v>
      </c>
      <c r="BO16" s="386"/>
      <c r="BP16" s="386"/>
      <c r="BQ16" s="386"/>
      <c r="BR16" s="386"/>
      <c r="BS16" s="386"/>
      <c r="BT16" s="386"/>
      <c r="BU16" s="387"/>
      <c r="BV16" s="385">
        <v>7324225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6742</v>
      </c>
      <c r="AD17" s="437"/>
      <c r="AE17" s="437"/>
      <c r="AF17" s="437"/>
      <c r="AG17" s="476"/>
      <c r="AH17" s="436">
        <v>7170</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3829815</v>
      </c>
      <c r="BO17" s="386"/>
      <c r="BP17" s="386"/>
      <c r="BQ17" s="386"/>
      <c r="BR17" s="386"/>
      <c r="BS17" s="386"/>
      <c r="BT17" s="386"/>
      <c r="BU17" s="387"/>
      <c r="BV17" s="385">
        <v>3886322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130.66999999999999</v>
      </c>
      <c r="M18" s="498"/>
      <c r="N18" s="498"/>
      <c r="O18" s="498"/>
      <c r="P18" s="498"/>
      <c r="Q18" s="498"/>
      <c r="R18" s="499"/>
      <c r="S18" s="499"/>
      <c r="T18" s="499"/>
      <c r="U18" s="499"/>
      <c r="V18" s="500"/>
      <c r="W18" s="403"/>
      <c r="X18" s="404"/>
      <c r="Y18" s="404"/>
      <c r="Z18" s="404"/>
      <c r="AA18" s="404"/>
      <c r="AB18" s="395"/>
      <c r="AC18" s="501">
        <v>58.3</v>
      </c>
      <c r="AD18" s="502"/>
      <c r="AE18" s="502"/>
      <c r="AF18" s="502"/>
      <c r="AG18" s="503"/>
      <c r="AH18" s="501">
        <v>56.1</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9238644</v>
      </c>
      <c r="BO18" s="386"/>
      <c r="BP18" s="386"/>
      <c r="BQ18" s="386"/>
      <c r="BR18" s="386"/>
      <c r="BS18" s="386"/>
      <c r="BT18" s="386"/>
      <c r="BU18" s="387"/>
      <c r="BV18" s="385">
        <v>9176104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192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12495830</v>
      </c>
      <c r="BO19" s="386"/>
      <c r="BP19" s="386"/>
      <c r="BQ19" s="386"/>
      <c r="BR19" s="386"/>
      <c r="BS19" s="386"/>
      <c r="BT19" s="386"/>
      <c r="BU19" s="387"/>
      <c r="BV19" s="385">
        <v>12364054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9214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18893478</v>
      </c>
      <c r="BO23" s="386"/>
      <c r="BP23" s="386"/>
      <c r="BQ23" s="386"/>
      <c r="BR23" s="386"/>
      <c r="BS23" s="386"/>
      <c r="BT23" s="386"/>
      <c r="BU23" s="387"/>
      <c r="BV23" s="385">
        <v>18346374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7200</v>
      </c>
      <c r="R24" s="437"/>
      <c r="S24" s="437"/>
      <c r="T24" s="437"/>
      <c r="U24" s="437"/>
      <c r="V24" s="476"/>
      <c r="W24" s="531"/>
      <c r="X24" s="519"/>
      <c r="Y24" s="520"/>
      <c r="Z24" s="435" t="s">
        <v>152</v>
      </c>
      <c r="AA24" s="415"/>
      <c r="AB24" s="415"/>
      <c r="AC24" s="415"/>
      <c r="AD24" s="415"/>
      <c r="AE24" s="415"/>
      <c r="AF24" s="415"/>
      <c r="AG24" s="416"/>
      <c r="AH24" s="436">
        <v>327</v>
      </c>
      <c r="AI24" s="437"/>
      <c r="AJ24" s="437"/>
      <c r="AK24" s="437"/>
      <c r="AL24" s="476"/>
      <c r="AM24" s="436">
        <v>1042149</v>
      </c>
      <c r="AN24" s="437"/>
      <c r="AO24" s="437"/>
      <c r="AP24" s="437"/>
      <c r="AQ24" s="437"/>
      <c r="AR24" s="476"/>
      <c r="AS24" s="436">
        <v>3187</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14576807</v>
      </c>
      <c r="BO24" s="386"/>
      <c r="BP24" s="386"/>
      <c r="BQ24" s="386"/>
      <c r="BR24" s="386"/>
      <c r="BS24" s="386"/>
      <c r="BT24" s="386"/>
      <c r="BU24" s="387"/>
      <c r="BV24" s="385">
        <v>14679528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5904</v>
      </c>
      <c r="R25" s="437"/>
      <c r="S25" s="437"/>
      <c r="T25" s="437"/>
      <c r="U25" s="437"/>
      <c r="V25" s="476"/>
      <c r="W25" s="531"/>
      <c r="X25" s="519"/>
      <c r="Y25" s="520"/>
      <c r="Z25" s="435" t="s">
        <v>155</v>
      </c>
      <c r="AA25" s="415"/>
      <c r="AB25" s="415"/>
      <c r="AC25" s="415"/>
      <c r="AD25" s="415"/>
      <c r="AE25" s="415"/>
      <c r="AF25" s="415"/>
      <c r="AG25" s="416"/>
      <c r="AH25" s="436">
        <v>67</v>
      </c>
      <c r="AI25" s="437"/>
      <c r="AJ25" s="437"/>
      <c r="AK25" s="437"/>
      <c r="AL25" s="476"/>
      <c r="AM25" s="436">
        <v>182441</v>
      </c>
      <c r="AN25" s="437"/>
      <c r="AO25" s="437"/>
      <c r="AP25" s="437"/>
      <c r="AQ25" s="437"/>
      <c r="AR25" s="476"/>
      <c r="AS25" s="436">
        <v>2723</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629247</v>
      </c>
      <c r="BO25" s="349"/>
      <c r="BP25" s="349"/>
      <c r="BQ25" s="349"/>
      <c r="BR25" s="349"/>
      <c r="BS25" s="349"/>
      <c r="BT25" s="349"/>
      <c r="BU25" s="350"/>
      <c r="BV25" s="348">
        <v>827143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5256</v>
      </c>
      <c r="R26" s="437"/>
      <c r="S26" s="437"/>
      <c r="T26" s="437"/>
      <c r="U26" s="437"/>
      <c r="V26" s="476"/>
      <c r="W26" s="531"/>
      <c r="X26" s="519"/>
      <c r="Y26" s="520"/>
      <c r="Z26" s="435" t="s">
        <v>158</v>
      </c>
      <c r="AA26" s="555"/>
      <c r="AB26" s="555"/>
      <c r="AC26" s="555"/>
      <c r="AD26" s="555"/>
      <c r="AE26" s="555"/>
      <c r="AF26" s="555"/>
      <c r="AG26" s="556"/>
      <c r="AH26" s="436" t="s">
        <v>120</v>
      </c>
      <c r="AI26" s="437"/>
      <c r="AJ26" s="437"/>
      <c r="AK26" s="437"/>
      <c r="AL26" s="476"/>
      <c r="AM26" s="436" t="s">
        <v>120</v>
      </c>
      <c r="AN26" s="437"/>
      <c r="AO26" s="437"/>
      <c r="AP26" s="437"/>
      <c r="AQ26" s="437"/>
      <c r="AR26" s="476"/>
      <c r="AS26" s="436" t="s">
        <v>120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4130</v>
      </c>
      <c r="R27" s="437"/>
      <c r="S27" s="437"/>
      <c r="T27" s="437"/>
      <c r="U27" s="437"/>
      <c r="V27" s="476"/>
      <c r="W27" s="531"/>
      <c r="X27" s="519"/>
      <c r="Y27" s="520"/>
      <c r="Z27" s="435" t="s">
        <v>161</v>
      </c>
      <c r="AA27" s="415"/>
      <c r="AB27" s="415"/>
      <c r="AC27" s="415"/>
      <c r="AD27" s="415"/>
      <c r="AE27" s="415"/>
      <c r="AF27" s="415"/>
      <c r="AG27" s="416"/>
      <c r="AH27" s="436">
        <v>8</v>
      </c>
      <c r="AI27" s="437"/>
      <c r="AJ27" s="437"/>
      <c r="AK27" s="437"/>
      <c r="AL27" s="476"/>
      <c r="AM27" s="436">
        <v>35952</v>
      </c>
      <c r="AN27" s="437"/>
      <c r="AO27" s="437"/>
      <c r="AP27" s="437"/>
      <c r="AQ27" s="437"/>
      <c r="AR27" s="476"/>
      <c r="AS27" s="436">
        <v>4494</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865156</v>
      </c>
      <c r="BO27" s="553"/>
      <c r="BP27" s="553"/>
      <c r="BQ27" s="553"/>
      <c r="BR27" s="553"/>
      <c r="BS27" s="553"/>
      <c r="BT27" s="553"/>
      <c r="BU27" s="554"/>
      <c r="BV27" s="552">
        <v>865151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3400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1772723</v>
      </c>
      <c r="BO28" s="349"/>
      <c r="BP28" s="349"/>
      <c r="BQ28" s="349"/>
      <c r="BR28" s="349"/>
      <c r="BS28" s="349"/>
      <c r="BT28" s="349"/>
      <c r="BU28" s="350"/>
      <c r="BV28" s="348">
        <v>1954158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16</v>
      </c>
      <c r="M29" s="437"/>
      <c r="N29" s="437"/>
      <c r="O29" s="437"/>
      <c r="P29" s="476"/>
      <c r="Q29" s="436">
        <v>3220</v>
      </c>
      <c r="R29" s="437"/>
      <c r="S29" s="437"/>
      <c r="T29" s="437"/>
      <c r="U29" s="437"/>
      <c r="V29" s="476"/>
      <c r="W29" s="532"/>
      <c r="X29" s="533"/>
      <c r="Y29" s="534"/>
      <c r="Z29" s="435" t="s">
        <v>168</v>
      </c>
      <c r="AA29" s="415"/>
      <c r="AB29" s="415"/>
      <c r="AC29" s="415"/>
      <c r="AD29" s="415"/>
      <c r="AE29" s="415"/>
      <c r="AF29" s="415"/>
      <c r="AG29" s="416"/>
      <c r="AH29" s="436">
        <v>335</v>
      </c>
      <c r="AI29" s="437"/>
      <c r="AJ29" s="437"/>
      <c r="AK29" s="437"/>
      <c r="AL29" s="476"/>
      <c r="AM29" s="436">
        <v>1078101</v>
      </c>
      <c r="AN29" s="437"/>
      <c r="AO29" s="437"/>
      <c r="AP29" s="437"/>
      <c r="AQ29" s="437"/>
      <c r="AR29" s="476"/>
      <c r="AS29" s="436">
        <v>3218</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635920</v>
      </c>
      <c r="BO29" s="386"/>
      <c r="BP29" s="386"/>
      <c r="BQ29" s="386"/>
      <c r="BR29" s="386"/>
      <c r="BS29" s="386"/>
      <c r="BT29" s="386"/>
      <c r="BU29" s="387"/>
      <c r="BV29" s="385">
        <v>533952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98.9</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171</v>
      </c>
      <c r="BD30" s="550"/>
      <c r="BE30" s="550"/>
      <c r="BF30" s="550"/>
      <c r="BG30" s="550"/>
      <c r="BH30" s="550"/>
      <c r="BI30" s="550"/>
      <c r="BJ30" s="550"/>
      <c r="BK30" s="550"/>
      <c r="BL30" s="550"/>
      <c r="BM30" s="551"/>
      <c r="BN30" s="552">
        <v>4330745</v>
      </c>
      <c r="BO30" s="553"/>
      <c r="BP30" s="553"/>
      <c r="BQ30" s="553"/>
      <c r="BR30" s="553"/>
      <c r="BS30" s="553"/>
      <c r="BT30" s="553"/>
      <c r="BU30" s="554"/>
      <c r="BV30" s="552">
        <v>4278769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IF('各会計、関係団体の財政状況及び健全化判断比率'!B34="","",'各会計、関係団体の財政状況及び健全化判断比率'!B34)</f>
        <v>水道事業会計</v>
      </c>
      <c r="AP34" s="567"/>
      <c r="AQ34" s="567"/>
      <c r="AR34" s="567"/>
      <c r="AS34" s="567"/>
      <c r="AT34" s="567"/>
      <c r="AU34" s="567"/>
      <c r="AV34" s="567"/>
      <c r="AW34" s="567"/>
      <c r="AX34" s="567"/>
      <c r="AY34" s="567"/>
      <c r="AZ34" s="567"/>
      <c r="BA34" s="567"/>
      <c r="BB34" s="567"/>
      <c r="BC34" s="567"/>
      <c r="BD34" s="165"/>
      <c r="BE34" s="566">
        <f>IF(BG34="","",MAX(C34:D43,U34:V43,AM34:AN43)+1)</f>
        <v>14</v>
      </c>
      <c r="BF34" s="566"/>
      <c r="BG34" s="567" t="str">
        <f>IF('各会計、関係団体の財政状況及び健全化判断比率'!B38="","",'各会計、関係団体の財政状況及び健全化判断比率'!B38)</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19</v>
      </c>
      <c r="BX34" s="566"/>
      <c r="BY34" s="567" t="str">
        <f>IF('各会計、関係団体の財政状況及び健全化判断比率'!B68="","",'各会計、関係団体の財政状況及び健全化判断比率'!B68)</f>
        <v>北松北部環境組合</v>
      </c>
      <c r="BZ34" s="567"/>
      <c r="CA34" s="567"/>
      <c r="CB34" s="567"/>
      <c r="CC34" s="567"/>
      <c r="CD34" s="567"/>
      <c r="CE34" s="567"/>
      <c r="CF34" s="567"/>
      <c r="CG34" s="567"/>
      <c r="CH34" s="567"/>
      <c r="CI34" s="567"/>
      <c r="CJ34" s="567"/>
      <c r="CK34" s="567"/>
      <c r="CL34" s="567"/>
      <c r="CM34" s="567"/>
      <c r="CN34" s="165"/>
      <c r="CO34" s="566">
        <f>IF(CQ34="","",MAX(C34:D43,U34:V43,AM34:AN43,BE34:BF43,BW34:BX43)+1)</f>
        <v>27</v>
      </c>
      <c r="CP34" s="566"/>
      <c r="CQ34" s="567" t="str">
        <f>IF('各会計、関係団体の財政状況及び健全化判断比率'!BS7="","",'各会計、関係団体の財政状況及び健全化判断比率'!BS7)</f>
        <v>長崎県林業公社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青島診療所事業特別会計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11</v>
      </c>
      <c r="AN35" s="566"/>
      <c r="AO35" s="567" t="str">
        <f>IF('各会計、関係団体の財政状況及び健全化判断比率'!B35="","",'各会計、関係団体の財政状況及び健全化判断比率'!B35)</f>
        <v>工業用水道事業会計</v>
      </c>
      <c r="AP35" s="567"/>
      <c r="AQ35" s="567"/>
      <c r="AR35" s="567"/>
      <c r="AS35" s="567"/>
      <c r="AT35" s="567"/>
      <c r="AU35" s="567"/>
      <c r="AV35" s="567"/>
      <c r="AW35" s="567"/>
      <c r="AX35" s="567"/>
      <c r="AY35" s="567"/>
      <c r="AZ35" s="567"/>
      <c r="BA35" s="567"/>
      <c r="BB35" s="567"/>
      <c r="BC35" s="567"/>
      <c r="BD35" s="165"/>
      <c r="BE35" s="566">
        <f t="shared" ref="BE35:BE43" si="1">IF(BG35="","",BE34+1)</f>
        <v>15</v>
      </c>
      <c r="BF35" s="566"/>
      <c r="BG35" s="567" t="str">
        <f>IF('各会計、関係団体の財政状況及び健全化判断比率'!B39="","",'各会計、関係団体の財政状況及び健全化判断比率'!B39)</f>
        <v>松浦魚市場特別会計</v>
      </c>
      <c r="BH35" s="567"/>
      <c r="BI35" s="567"/>
      <c r="BJ35" s="567"/>
      <c r="BK35" s="567"/>
      <c r="BL35" s="567"/>
      <c r="BM35" s="567"/>
      <c r="BN35" s="567"/>
      <c r="BO35" s="567"/>
      <c r="BP35" s="567"/>
      <c r="BQ35" s="567"/>
      <c r="BR35" s="567"/>
      <c r="BS35" s="567"/>
      <c r="BT35" s="567"/>
      <c r="BU35" s="567"/>
      <c r="BV35" s="165"/>
      <c r="BW35" s="566">
        <f t="shared" ref="BW35:BW43" si="2">IF(BY35="","",BW34+1)</f>
        <v>20</v>
      </c>
      <c r="BX35" s="566"/>
      <c r="BY35" s="567" t="str">
        <f>IF('各会計、関係団体の財政状況及び健全化判断比率'!B69="","",'各会計、関係団体の財政状況及び健全化判断比率'!B69)</f>
        <v>長崎県市町村総合事務組合（一般会計）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鉱害復旧灌漑用水施設維持管理事業特別会計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介護保険特別会計（保険事業勘定）</v>
      </c>
      <c r="X36" s="567"/>
      <c r="Y36" s="567"/>
      <c r="Z36" s="567"/>
      <c r="AA36" s="567"/>
      <c r="AB36" s="567"/>
      <c r="AC36" s="567"/>
      <c r="AD36" s="567"/>
      <c r="AE36" s="567"/>
      <c r="AF36" s="567"/>
      <c r="AG36" s="567"/>
      <c r="AH36" s="567"/>
      <c r="AI36" s="567"/>
      <c r="AJ36" s="567"/>
      <c r="AK36" s="567"/>
      <c r="AL36" s="165"/>
      <c r="AM36" s="566">
        <f t="shared" si="0"/>
        <v>12</v>
      </c>
      <c r="AN36" s="566"/>
      <c r="AO36" s="567" t="str">
        <f>IF('各会計、関係団体の財政状況及び健全化判断比率'!B36="","",'各会計、関係団体の財政状況及び健全化判断比率'!B36)</f>
        <v>交通事業会計</v>
      </c>
      <c r="AP36" s="567"/>
      <c r="AQ36" s="567"/>
      <c r="AR36" s="567"/>
      <c r="AS36" s="567"/>
      <c r="AT36" s="567"/>
      <c r="AU36" s="567"/>
      <c r="AV36" s="567"/>
      <c r="AW36" s="567"/>
      <c r="AX36" s="567"/>
      <c r="AY36" s="567"/>
      <c r="AZ36" s="567"/>
      <c r="BA36" s="567"/>
      <c r="BB36" s="567"/>
      <c r="BC36" s="567"/>
      <c r="BD36" s="165"/>
      <c r="BE36" s="566">
        <f t="shared" si="1"/>
        <v>16</v>
      </c>
      <c r="BF36" s="566"/>
      <c r="BG36" s="567" t="str">
        <f>IF('各会計、関係団体の財政状況及び健全化判断比率'!B40="","",'各会計、関係団体の財政状況及び健全化判断比率'!B40)</f>
        <v>下水道事業特別会計</v>
      </c>
      <c r="BH36" s="567"/>
      <c r="BI36" s="567"/>
      <c r="BJ36" s="567"/>
      <c r="BK36" s="567"/>
      <c r="BL36" s="567"/>
      <c r="BM36" s="567"/>
      <c r="BN36" s="567"/>
      <c r="BO36" s="567"/>
      <c r="BP36" s="567"/>
      <c r="BQ36" s="567"/>
      <c r="BR36" s="567"/>
      <c r="BS36" s="567"/>
      <c r="BT36" s="567"/>
      <c r="BU36" s="567"/>
      <c r="BV36" s="165"/>
      <c r="BW36" s="566">
        <f t="shared" si="2"/>
        <v>21</v>
      </c>
      <c r="BX36" s="566"/>
      <c r="BY36" s="567" t="str">
        <f>IF('各会計、関係団体の財政状況及び健全化判断比率'!B70="","",'各会計、関係団体の財政状況及び健全化判断比率'!B70)</f>
        <v>長崎県市町村総合事務組合（市町村会館管理事業特別会計）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介護保険特別会計（サービス事業勘定）</v>
      </c>
      <c r="X37" s="567"/>
      <c r="Y37" s="567"/>
      <c r="Z37" s="567"/>
      <c r="AA37" s="567"/>
      <c r="AB37" s="567"/>
      <c r="AC37" s="567"/>
      <c r="AD37" s="567"/>
      <c r="AE37" s="567"/>
      <c r="AF37" s="567"/>
      <c r="AG37" s="567"/>
      <c r="AH37" s="567"/>
      <c r="AI37" s="567"/>
      <c r="AJ37" s="567"/>
      <c r="AK37" s="567"/>
      <c r="AL37" s="165"/>
      <c r="AM37" s="566">
        <f t="shared" si="0"/>
        <v>13</v>
      </c>
      <c r="AN37" s="566"/>
      <c r="AO37" s="567" t="str">
        <f>IF('各会計、関係団体の財政状況及び健全化判断比率'!B37="","",'各会計、関係団体の財政状況及び健全化判断比率'!B37)</f>
        <v>下水道事業会計</v>
      </c>
      <c r="AP37" s="567"/>
      <c r="AQ37" s="567"/>
      <c r="AR37" s="567"/>
      <c r="AS37" s="567"/>
      <c r="AT37" s="567"/>
      <c r="AU37" s="567"/>
      <c r="AV37" s="567"/>
      <c r="AW37" s="567"/>
      <c r="AX37" s="567"/>
      <c r="AY37" s="567"/>
      <c r="AZ37" s="567"/>
      <c r="BA37" s="567"/>
      <c r="BB37" s="567"/>
      <c r="BC37" s="567"/>
      <c r="BD37" s="165"/>
      <c r="BE37" s="566">
        <f t="shared" si="1"/>
        <v>17</v>
      </c>
      <c r="BF37" s="566"/>
      <c r="BG37" s="567" t="str">
        <f>IF('各会計、関係団体の財政状況及び健全化判断比率'!B41="","",'各会計、関係団体の財政状況及び健全化判断比率'!B41)</f>
        <v>臨海土地造成事業特別会計</v>
      </c>
      <c r="BH37" s="567"/>
      <c r="BI37" s="567"/>
      <c r="BJ37" s="567"/>
      <c r="BK37" s="567"/>
      <c r="BL37" s="567"/>
      <c r="BM37" s="567"/>
      <c r="BN37" s="567"/>
      <c r="BO37" s="567"/>
      <c r="BP37" s="567"/>
      <c r="BQ37" s="567"/>
      <c r="BR37" s="567"/>
      <c r="BS37" s="567"/>
      <c r="BT37" s="567"/>
      <c r="BU37" s="567"/>
      <c r="BV37" s="165"/>
      <c r="BW37" s="566">
        <f t="shared" si="2"/>
        <v>22</v>
      </c>
      <c r="BX37" s="566"/>
      <c r="BY37" s="567" t="str">
        <f>IF('各会計、関係団体の財政状況及び健全化判断比率'!B71="","",'各会計、関係団体の財政状況及び健全化判断比率'!B71)</f>
        <v>長崎県市町村総合事務組合（市町村会館馬町別館管理事業特別会計）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福島診療所事業特別会計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18</v>
      </c>
      <c r="BF38" s="566"/>
      <c r="BG38" s="567" t="str">
        <f>IF('各会計、関係団体の財政状況及び健全化判断比率'!B42="","",'各会計、関係団体の財政状況及び健全化判断比率'!B42)</f>
        <v>工業団地造成事業特別会計</v>
      </c>
      <c r="BH38" s="567"/>
      <c r="BI38" s="567"/>
      <c r="BJ38" s="567"/>
      <c r="BK38" s="567"/>
      <c r="BL38" s="567"/>
      <c r="BM38" s="567"/>
      <c r="BN38" s="567"/>
      <c r="BO38" s="567"/>
      <c r="BP38" s="567"/>
      <c r="BQ38" s="567"/>
      <c r="BR38" s="567"/>
      <c r="BS38" s="567"/>
      <c r="BT38" s="567"/>
      <c r="BU38" s="567"/>
      <c r="BV38" s="165"/>
      <c r="BW38" s="566">
        <f t="shared" si="2"/>
        <v>23</v>
      </c>
      <c r="BX38" s="566"/>
      <c r="BY38" s="567" t="str">
        <f>IF('各会計、関係団体の財政状況及び健全化判断比率'!B72="","",'各会計、関係団体の財政状況及び健全化判断比率'!B72)</f>
        <v>長崎県市町村総合事務組合（公平委員会特別会計）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9</v>
      </c>
      <c r="V39" s="566"/>
      <c r="W39" s="567" t="str">
        <f>IF('各会計、関係団体の財政状況及び健全化判断比率'!B33="","",'各会計、関係団体の財政状況及び健全化判断比率'!B33)</f>
        <v>鷹島診療所事業特別会計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24</v>
      </c>
      <c r="BX39" s="566"/>
      <c r="BY39" s="567" t="str">
        <f>IF('各会計、関係団体の財政状況及び健全化判断比率'!B73="","",'各会計、関係団体の財政状況及び健全化判断比率'!B73)</f>
        <v>長崎県市町村総合事務組合（交通災害共済事業特別会計）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25</v>
      </c>
      <c r="BX40" s="566"/>
      <c r="BY40" s="567" t="str">
        <f>IF('各会計、関係団体の財政状況及び健全化判断比率'!B74="","",'各会計、関係団体の財政状況及び健全化判断比率'!B74)</f>
        <v>長崎県後期高齢者医療広域連合（普通会計）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26</v>
      </c>
      <c r="BX41" s="566"/>
      <c r="BY41" s="567" t="str">
        <f>IF('各会計、関係団体の財政状況及び健全化判断比率'!B75="","",'各会計、関係団体の財政状況及び健全化判断比率'!B75)</f>
        <v>長崎県後期高齢者医療広域連合（事業会計）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9" t="s">
        <v>24</v>
      </c>
      <c r="C41" s="1170"/>
      <c r="D41" s="81"/>
      <c r="E41" s="1175" t="s">
        <v>25</v>
      </c>
      <c r="F41" s="1175"/>
      <c r="G41" s="1175"/>
      <c r="H41" s="1176"/>
      <c r="I41" s="82">
        <v>18690</v>
      </c>
      <c r="J41" s="83">
        <v>18989</v>
      </c>
      <c r="K41" s="83">
        <v>18182</v>
      </c>
      <c r="L41" s="83">
        <v>18346</v>
      </c>
      <c r="M41" s="84">
        <v>18893</v>
      </c>
    </row>
    <row r="42" spans="2:13" ht="27.75" customHeight="1">
      <c r="B42" s="1171"/>
      <c r="C42" s="1172"/>
      <c r="D42" s="85"/>
      <c r="E42" s="1177" t="s">
        <v>26</v>
      </c>
      <c r="F42" s="1177"/>
      <c r="G42" s="1177"/>
      <c r="H42" s="1178"/>
      <c r="I42" s="86">
        <v>924</v>
      </c>
      <c r="J42" s="87">
        <v>783</v>
      </c>
      <c r="K42" s="87">
        <v>729</v>
      </c>
      <c r="L42" s="87">
        <v>561</v>
      </c>
      <c r="M42" s="88">
        <v>458</v>
      </c>
    </row>
    <row r="43" spans="2:13" ht="27.75" customHeight="1">
      <c r="B43" s="1171"/>
      <c r="C43" s="1172"/>
      <c r="D43" s="85"/>
      <c r="E43" s="1177" t="s">
        <v>27</v>
      </c>
      <c r="F43" s="1177"/>
      <c r="G43" s="1177"/>
      <c r="H43" s="1178"/>
      <c r="I43" s="86">
        <v>6565</v>
      </c>
      <c r="J43" s="87">
        <v>6009</v>
      </c>
      <c r="K43" s="87">
        <v>5884</v>
      </c>
      <c r="L43" s="87">
        <v>5386</v>
      </c>
      <c r="M43" s="88">
        <v>5130</v>
      </c>
    </row>
    <row r="44" spans="2:13" ht="27.75" customHeight="1">
      <c r="B44" s="1171"/>
      <c r="C44" s="1172"/>
      <c r="D44" s="85"/>
      <c r="E44" s="1177" t="s">
        <v>28</v>
      </c>
      <c r="F44" s="1177"/>
      <c r="G44" s="1177"/>
      <c r="H44" s="1178"/>
      <c r="I44" s="86">
        <v>1983</v>
      </c>
      <c r="J44" s="87">
        <v>1742</v>
      </c>
      <c r="K44" s="87">
        <v>1498</v>
      </c>
      <c r="L44" s="87">
        <v>1251</v>
      </c>
      <c r="M44" s="88">
        <v>1001</v>
      </c>
    </row>
    <row r="45" spans="2:13" ht="27.75" customHeight="1">
      <c r="B45" s="1171"/>
      <c r="C45" s="1172"/>
      <c r="D45" s="85"/>
      <c r="E45" s="1177" t="s">
        <v>29</v>
      </c>
      <c r="F45" s="1177"/>
      <c r="G45" s="1177"/>
      <c r="H45" s="1178"/>
      <c r="I45" s="86">
        <v>3789</v>
      </c>
      <c r="J45" s="87">
        <v>3980</v>
      </c>
      <c r="K45" s="87">
        <v>3948</v>
      </c>
      <c r="L45" s="87">
        <v>3638</v>
      </c>
      <c r="M45" s="88">
        <v>3537</v>
      </c>
    </row>
    <row r="46" spans="2:13" ht="27.75" customHeight="1">
      <c r="B46" s="1171"/>
      <c r="C46" s="1172"/>
      <c r="D46" s="85"/>
      <c r="E46" s="1177" t="s">
        <v>30</v>
      </c>
      <c r="F46" s="1177"/>
      <c r="G46" s="1177"/>
      <c r="H46" s="1178"/>
      <c r="I46" s="86">
        <v>8</v>
      </c>
      <c r="J46" s="87">
        <v>8</v>
      </c>
      <c r="K46" s="87">
        <v>8</v>
      </c>
      <c r="L46" s="87">
        <v>7</v>
      </c>
      <c r="M46" s="88">
        <v>7</v>
      </c>
    </row>
    <row r="47" spans="2:13" ht="27.75" customHeight="1">
      <c r="B47" s="1171"/>
      <c r="C47" s="1172"/>
      <c r="D47" s="85"/>
      <c r="E47" s="1177" t="s">
        <v>31</v>
      </c>
      <c r="F47" s="1177"/>
      <c r="G47" s="1177"/>
      <c r="H47" s="1178"/>
      <c r="I47" s="86" t="s">
        <v>482</v>
      </c>
      <c r="J47" s="87" t="s">
        <v>482</v>
      </c>
      <c r="K47" s="87" t="s">
        <v>482</v>
      </c>
      <c r="L47" s="87" t="s">
        <v>482</v>
      </c>
      <c r="M47" s="88" t="s">
        <v>482</v>
      </c>
    </row>
    <row r="48" spans="2:13" ht="27.75" customHeight="1">
      <c r="B48" s="1173"/>
      <c r="C48" s="1174"/>
      <c r="D48" s="85"/>
      <c r="E48" s="1177" t="s">
        <v>32</v>
      </c>
      <c r="F48" s="1177"/>
      <c r="G48" s="1177"/>
      <c r="H48" s="1178"/>
      <c r="I48" s="86" t="s">
        <v>482</v>
      </c>
      <c r="J48" s="87" t="s">
        <v>482</v>
      </c>
      <c r="K48" s="87" t="s">
        <v>482</v>
      </c>
      <c r="L48" s="87" t="s">
        <v>482</v>
      </c>
      <c r="M48" s="88" t="s">
        <v>482</v>
      </c>
    </row>
    <row r="49" spans="2:13" ht="27.75" customHeight="1">
      <c r="B49" s="1179" t="s">
        <v>33</v>
      </c>
      <c r="C49" s="1180"/>
      <c r="D49" s="89"/>
      <c r="E49" s="1177" t="s">
        <v>34</v>
      </c>
      <c r="F49" s="1177"/>
      <c r="G49" s="1177"/>
      <c r="H49" s="1178"/>
      <c r="I49" s="86">
        <v>3324</v>
      </c>
      <c r="J49" s="87">
        <v>4128</v>
      </c>
      <c r="K49" s="87">
        <v>4409</v>
      </c>
      <c r="L49" s="87">
        <v>4343</v>
      </c>
      <c r="M49" s="88">
        <v>4105</v>
      </c>
    </row>
    <row r="50" spans="2:13" ht="27.75" customHeight="1">
      <c r="B50" s="1171"/>
      <c r="C50" s="1172"/>
      <c r="D50" s="85"/>
      <c r="E50" s="1177" t="s">
        <v>35</v>
      </c>
      <c r="F50" s="1177"/>
      <c r="G50" s="1177"/>
      <c r="H50" s="1178"/>
      <c r="I50" s="86">
        <v>1124</v>
      </c>
      <c r="J50" s="87">
        <v>1032</v>
      </c>
      <c r="K50" s="87">
        <v>881</v>
      </c>
      <c r="L50" s="87">
        <v>1053</v>
      </c>
      <c r="M50" s="88">
        <v>1059</v>
      </c>
    </row>
    <row r="51" spans="2:13" ht="27.75" customHeight="1">
      <c r="B51" s="1173"/>
      <c r="C51" s="1174"/>
      <c r="D51" s="85"/>
      <c r="E51" s="1177" t="s">
        <v>36</v>
      </c>
      <c r="F51" s="1177"/>
      <c r="G51" s="1177"/>
      <c r="H51" s="1178"/>
      <c r="I51" s="86">
        <v>17949</v>
      </c>
      <c r="J51" s="87">
        <v>17737</v>
      </c>
      <c r="K51" s="87">
        <v>17237</v>
      </c>
      <c r="L51" s="87">
        <v>16726</v>
      </c>
      <c r="M51" s="88">
        <v>17001</v>
      </c>
    </row>
    <row r="52" spans="2:13" ht="27.75" customHeight="1" thickBot="1">
      <c r="B52" s="1181" t="s">
        <v>21</v>
      </c>
      <c r="C52" s="1182"/>
      <c r="D52" s="90"/>
      <c r="E52" s="1183" t="s">
        <v>37</v>
      </c>
      <c r="F52" s="1183"/>
      <c r="G52" s="1183"/>
      <c r="H52" s="1184"/>
      <c r="I52" s="91">
        <v>9561</v>
      </c>
      <c r="J52" s="92">
        <v>8614</v>
      </c>
      <c r="K52" s="92">
        <v>7721</v>
      </c>
      <c r="L52" s="92">
        <v>7067</v>
      </c>
      <c r="M52" s="93">
        <v>6862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150307</v>
      </c>
      <c r="E3" s="116"/>
      <c r="F3" s="117">
        <v>78670</v>
      </c>
      <c r="G3" s="118"/>
      <c r="H3" s="119"/>
    </row>
    <row r="4" spans="1:8">
      <c r="A4" s="120"/>
      <c r="B4" s="121"/>
      <c r="C4" s="122"/>
      <c r="D4" s="123">
        <v>77270</v>
      </c>
      <c r="E4" s="124"/>
      <c r="F4" s="125">
        <v>38094</v>
      </c>
      <c r="G4" s="126"/>
      <c r="H4" s="127"/>
    </row>
    <row r="5" spans="1:8">
      <c r="A5" s="108" t="s">
        <v>515</v>
      </c>
      <c r="B5" s="113"/>
      <c r="C5" s="114"/>
      <c r="D5" s="115">
        <v>82775</v>
      </c>
      <c r="E5" s="116"/>
      <c r="F5" s="117">
        <v>67201</v>
      </c>
      <c r="G5" s="118"/>
      <c r="H5" s="119"/>
    </row>
    <row r="6" spans="1:8">
      <c r="A6" s="120"/>
      <c r="B6" s="121"/>
      <c r="C6" s="122"/>
      <c r="D6" s="123">
        <v>30119</v>
      </c>
      <c r="E6" s="124"/>
      <c r="F6" s="125">
        <v>35210</v>
      </c>
      <c r="G6" s="126"/>
      <c r="H6" s="127"/>
    </row>
    <row r="7" spans="1:8">
      <c r="A7" s="108" t="s">
        <v>516</v>
      </c>
      <c r="B7" s="113"/>
      <c r="C7" s="114"/>
      <c r="D7" s="115">
        <v>59573</v>
      </c>
      <c r="E7" s="116"/>
      <c r="F7" s="117">
        <v>75709</v>
      </c>
      <c r="G7" s="118"/>
      <c r="H7" s="119"/>
    </row>
    <row r="8" spans="1:8">
      <c r="A8" s="120"/>
      <c r="B8" s="121"/>
      <c r="C8" s="122"/>
      <c r="D8" s="123">
        <v>32860</v>
      </c>
      <c r="E8" s="124"/>
      <c r="F8" s="125">
        <v>35212</v>
      </c>
      <c r="G8" s="126"/>
      <c r="H8" s="127"/>
    </row>
    <row r="9" spans="1:8">
      <c r="A9" s="108" t="s">
        <v>517</v>
      </c>
      <c r="B9" s="113"/>
      <c r="C9" s="114"/>
      <c r="D9" s="115">
        <v>85983</v>
      </c>
      <c r="E9" s="116"/>
      <c r="F9" s="117">
        <v>90961</v>
      </c>
      <c r="G9" s="118"/>
      <c r="H9" s="119"/>
    </row>
    <row r="10" spans="1:8">
      <c r="A10" s="120"/>
      <c r="B10" s="121"/>
      <c r="C10" s="122"/>
      <c r="D10" s="123">
        <v>32136</v>
      </c>
      <c r="E10" s="124"/>
      <c r="F10" s="125">
        <v>37720</v>
      </c>
      <c r="G10" s="126"/>
      <c r="H10" s="127"/>
    </row>
    <row r="11" spans="1:8">
      <c r="A11" s="108" t="s">
        <v>518</v>
      </c>
      <c r="B11" s="113"/>
      <c r="C11" s="114"/>
      <c r="D11" s="115">
        <v>101693</v>
      </c>
      <c r="E11" s="116"/>
      <c r="F11" s="117">
        <v>106614</v>
      </c>
      <c r="G11" s="118"/>
      <c r="H11" s="119"/>
    </row>
    <row r="12" spans="1:8">
      <c r="A12" s="120"/>
      <c r="B12" s="121"/>
      <c r="C12" s="128"/>
      <c r="D12" s="123">
        <v>48146</v>
      </c>
      <c r="E12" s="124"/>
      <c r="F12" s="125">
        <v>45545</v>
      </c>
      <c r="G12" s="126"/>
      <c r="H12" s="127"/>
    </row>
    <row r="13" spans="1:8">
      <c r="A13" s="108"/>
      <c r="B13" s="113"/>
      <c r="C13" s="129"/>
      <c r="D13" s="130">
        <v>96066</v>
      </c>
      <c r="E13" s="131"/>
      <c r="F13" s="132">
        <v>83831</v>
      </c>
      <c r="G13" s="133"/>
      <c r="H13" s="119"/>
    </row>
    <row r="14" spans="1:8">
      <c r="A14" s="120"/>
      <c r="B14" s="121"/>
      <c r="C14" s="122"/>
      <c r="D14" s="123">
        <v>44106</v>
      </c>
      <c r="E14" s="124"/>
      <c r="F14" s="125">
        <v>38356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4.67</v>
      </c>
      <c r="C19" s="134">
        <f>ROUND(VALUE(SUBSTITUTE(実質収支比率等に係る経年分析!G$48,"▲","-")),2)</f>
        <v>4.6900000000000004</v>
      </c>
      <c r="D19" s="134">
        <f>ROUND(VALUE(SUBSTITUTE(実質収支比率等に係る経年分析!H$48,"▲","-")),2)</f>
        <v>4.5</v>
      </c>
      <c r="E19" s="134">
        <f>ROUND(VALUE(SUBSTITUTE(実質収支比率等に係る経年分析!I$48,"▲","-")),2)</f>
        <v>4.6500000000000004</v>
      </c>
      <c r="F19" s="134">
        <f>ROUND(VALUE(SUBSTITUTE(実質収支比率等に係る経年分析!J$48,"▲","-")),2)</f>
        <v>2.2999999999999998</v>
      </c>
    </row>
    <row r="20" spans="1:11">
      <c r="A20" s="134" t="s">
        <v>42</v>
      </c>
      <c r="B20" s="134">
        <f>ROUND(VALUE(SUBSTITUTE(実質収支比率等に係る経年分析!F$47,"▲","-")),2)</f>
        <v>13.65</v>
      </c>
      <c r="C20" s="134">
        <f>ROUND(VALUE(SUBSTITUTE(実質収支比率等に係る経年分析!G$47,"▲","-")),2)</f>
        <v>19.8</v>
      </c>
      <c r="D20" s="134">
        <f>ROUND(VALUE(SUBSTITUTE(実質収支比率等に係る経年分析!H$47,"▲","-")),2)</f>
        <v>19.57</v>
      </c>
      <c r="E20" s="134">
        <f>ROUND(VALUE(SUBSTITUTE(実質収支比率等に係る経年分析!I$47,"▲","-")),2)</f>
        <v>19.88</v>
      </c>
      <c r="F20" s="134">
        <f>ROUND(VALUE(SUBSTITUTE(実質収支比率等に係る経年分析!J$47,"▲","-")),2)</f>
        <v>18.2</v>
      </c>
    </row>
    <row r="21" spans="1:11">
      <c r="A21" s="134" t="s">
        <v>43</v>
      </c>
      <c r="B21" s="134">
        <f>IF(ISNUMBER(VALUE(SUBSTITUTE(実質収支比率等に係る経年分析!F$49,"▲","-"))),ROUND(VALUE(SUBSTITUTE(実質収支比率等に係る経年分析!F$49,"▲","-")),2),NA())</f>
        <v>4.91</v>
      </c>
      <c r="C21" s="134">
        <f>IF(ISNUMBER(VALUE(SUBSTITUTE(実質収支比率等に係る経年分析!G$49,"▲","-"))),ROUND(VALUE(SUBSTITUTE(実質収支比率等に係る経年分析!G$49,"▲","-")),2),NA())</f>
        <v>5.8</v>
      </c>
      <c r="D21" s="134">
        <f>IF(ISNUMBER(VALUE(SUBSTITUTE(実質収支比率等に係る経年分析!H$49,"▲","-"))),ROUND(VALUE(SUBSTITUTE(実質収支比率等に係る経年分析!H$49,"▲","-")),2),NA())</f>
        <v>-0.84</v>
      </c>
      <c r="E21" s="134">
        <f>IF(ISNUMBER(VALUE(SUBSTITUTE(実質収支比率等に係る経年分析!I$49,"▲","-"))),ROUND(VALUE(SUBSTITUTE(実質収支比率等に係る経年分析!I$49,"▲","-")),2),NA())</f>
        <v>0.13</v>
      </c>
      <c r="F21" s="134">
        <f>IF(ISNUMBER(VALUE(SUBSTITUTE(実質収支比率等に係る経年分析!J$49,"▲","-"))),ROUND(VALUE(SUBSTITUTE(実質収支比率等に係る経年分析!J$49,"▲","-")),2),NA())</f>
        <v>-4.26</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0.74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福島診療所事業特別会計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0.32</v>
      </c>
    </row>
    <row r="30" spans="1:11">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0.33</v>
      </c>
    </row>
    <row r="31" spans="1:11">
      <c r="A31" s="135" t="str">
        <f>IF(連結実質赤字比率に係る赤字・黒字の構成分析!C$39="",NA(),連結実質赤字比率に係る赤字・黒字の構成分析!C$39)</f>
        <v>介護保険特別会計（保険事業勘定）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1.05</v>
      </c>
    </row>
    <row r="32" spans="1:11">
      <c r="A32" s="135" t="str">
        <f>IF(連結実質赤字比率に係る赤字・黒字の構成分析!C$38="",NA(),連結実質赤字比率に係る赤字・黒字の構成分析!C$38)</f>
        <v>臨海土地造成事業特別会計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1.32</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4.67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2.2799999999999998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4.1100000000000003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3.41</v>
      </c>
    </row>
    <row r="36" spans="1:16">
      <c r="A36" s="135" t="str">
        <f>IF(連結実質赤字比率に係る赤字・黒字の構成分析!C$34="",NA(),連結実質赤字比率に係る赤字・黒字の構成分析!C$34)</f>
        <v>工業用水道事業会計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3.91</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2029</v>
      </c>
      <c r="E42" s="136"/>
      <c r="F42" s="136"/>
      <c r="G42" s="136">
        <f>'実質公債費比率（分子）の構造'!L$52</f>
        <v>2076</v>
      </c>
      <c r="H42" s="136"/>
      <c r="I42" s="136"/>
      <c r="J42" s="136">
        <f>'実質公債費比率（分子）の構造'!M$52</f>
        <v>2100</v>
      </c>
      <c r="K42" s="136"/>
      <c r="L42" s="136"/>
      <c r="M42" s="136">
        <f>'実質公債費比率（分子）の構造'!N$52</f>
        <v>2069</v>
      </c>
      <c r="N42" s="136"/>
      <c r="O42" s="136"/>
      <c r="P42" s="136">
        <f>'実質公債費比率（分子）の構造'!O$52</f>
        <v>2077</v>
      </c>
    </row>
    <row r="43" spans="1:16">
      <c r="A43" s="136" t="s">
        <v>51</v>
      </c>
      <c r="B43" s="136">
        <f>'実質公債費比率（分子）の構造'!K$51</f>
        <v>2</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167</v>
      </c>
      <c r="C44" s="136"/>
      <c r="D44" s="136"/>
      <c r="E44" s="136">
        <f>'実質公債費比率（分子）の構造'!L$50</f>
        <v>170</v>
      </c>
      <c r="F44" s="136"/>
      <c r="G44" s="136"/>
      <c r="H44" s="136">
        <f>'実質公債費比率（分子）の構造'!M$50</f>
        <v>137</v>
      </c>
      <c r="I44" s="136"/>
      <c r="J44" s="136"/>
      <c r="K44" s="136">
        <f>'実質公債費比率（分子）の構造'!N$50</f>
        <v>131</v>
      </c>
      <c r="L44" s="136"/>
      <c r="M44" s="136"/>
      <c r="N44" s="136">
        <f>'実質公債費比率（分子）の構造'!O$50</f>
        <v>119</v>
      </c>
      <c r="O44" s="136"/>
      <c r="P44" s="136"/>
    </row>
    <row r="45" spans="1:16">
      <c r="A45" s="136" t="s">
        <v>53</v>
      </c>
      <c r="B45" s="136">
        <f>'実質公債費比率（分子）の構造'!K$49</f>
        <v>265</v>
      </c>
      <c r="C45" s="136"/>
      <c r="D45" s="136"/>
      <c r="E45" s="136">
        <f>'実質公債費比率（分子）の構造'!L$49</f>
        <v>265</v>
      </c>
      <c r="F45" s="136"/>
      <c r="G45" s="136"/>
      <c r="H45" s="136">
        <f>'実質公債費比率（分子）の構造'!M$49</f>
        <v>265</v>
      </c>
      <c r="I45" s="136"/>
      <c r="J45" s="136"/>
      <c r="K45" s="136">
        <f>'実質公債費比率（分子）の構造'!N$49</f>
        <v>265</v>
      </c>
      <c r="L45" s="136"/>
      <c r="M45" s="136"/>
      <c r="N45" s="136">
        <f>'実質公債費比率（分子）の構造'!O$49</f>
        <v>265</v>
      </c>
      <c r="O45" s="136"/>
      <c r="P45" s="136"/>
    </row>
    <row r="46" spans="1:16">
      <c r="A46" s="136" t="s">
        <v>54</v>
      </c>
      <c r="B46" s="136">
        <f>'実質公債費比率（分子）の構造'!K$48</f>
        <v>481</v>
      </c>
      <c r="C46" s="136"/>
      <c r="D46" s="136"/>
      <c r="E46" s="136">
        <f>'実質公債費比率（分子）の構造'!L$48</f>
        <v>418</v>
      </c>
      <c r="F46" s="136"/>
      <c r="G46" s="136"/>
      <c r="H46" s="136">
        <f>'実質公債費比率（分子）の構造'!M$48</f>
        <v>390</v>
      </c>
      <c r="I46" s="136"/>
      <c r="J46" s="136"/>
      <c r="K46" s="136">
        <f>'実質公債費比率（分子）の構造'!N$48</f>
        <v>419</v>
      </c>
      <c r="L46" s="136"/>
      <c r="M46" s="136"/>
      <c r="N46" s="136">
        <f>'実質公債費比率（分子）の構造'!O$48</f>
        <v>494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2105</v>
      </c>
      <c r="C49" s="136"/>
      <c r="D49" s="136"/>
      <c r="E49" s="136">
        <f>'実質公債費比率（分子）の構造'!L$45</f>
        <v>2084</v>
      </c>
      <c r="F49" s="136"/>
      <c r="G49" s="136"/>
      <c r="H49" s="136">
        <f>'実質公債費比率（分子）の構造'!M$45</f>
        <v>2195</v>
      </c>
      <c r="I49" s="136"/>
      <c r="J49" s="136"/>
      <c r="K49" s="136">
        <f>'実質公債費比率（分子）の構造'!N$45</f>
        <v>2169</v>
      </c>
      <c r="L49" s="136"/>
      <c r="M49" s="136"/>
      <c r="N49" s="136">
        <f>'実質公債費比率（分子）の構造'!O$45</f>
        <v>2158</v>
      </c>
      <c r="O49" s="136"/>
      <c r="P49" s="136"/>
    </row>
    <row r="50" spans="1:16">
      <c r="A50" s="136" t="s">
        <v>58</v>
      </c>
      <c r="B50" s="136" t="e">
        <f>NA()</f>
        <v>#N/A</v>
      </c>
      <c r="C50" s="136">
        <f>IF(ISNUMBER('実質公債費比率（分子）の構造'!K$53),'実質公債費比率（分子）の構造'!K$53,NA())</f>
        <v>991</v>
      </c>
      <c r="D50" s="136" t="e">
        <f>NA()</f>
        <v>#N/A</v>
      </c>
      <c r="E50" s="136" t="e">
        <f>NA()</f>
        <v>#N/A</v>
      </c>
      <c r="F50" s="136">
        <f>IF(ISNUMBER('実質公債費比率（分子）の構造'!L$53),'実質公債費比率（分子）の構造'!L$53,NA())</f>
        <v>861</v>
      </c>
      <c r="G50" s="136" t="e">
        <f>NA()</f>
        <v>#N/A</v>
      </c>
      <c r="H50" s="136" t="e">
        <f>NA()</f>
        <v>#N/A</v>
      </c>
      <c r="I50" s="136">
        <f>IF(ISNUMBER('実質公債費比率（分子）の構造'!M$53),'実質公債費比率（分子）の構造'!M$53,NA())</f>
        <v>887</v>
      </c>
      <c r="J50" s="136" t="e">
        <f>NA()</f>
        <v>#N/A</v>
      </c>
      <c r="K50" s="136" t="e">
        <f>NA()</f>
        <v>#N/A</v>
      </c>
      <c r="L50" s="136">
        <f>IF(ISNUMBER('実質公債費比率（分子）の構造'!N$53),'実質公債費比率（分子）の構造'!N$53,NA())</f>
        <v>915</v>
      </c>
      <c r="M50" s="136" t="e">
        <f>NA()</f>
        <v>#N/A</v>
      </c>
      <c r="N50" s="136" t="e">
        <f>NA()</f>
        <v>#N/A</v>
      </c>
      <c r="O50" s="136">
        <f>IF(ISNUMBER('実質公債費比率（分子）の構造'!O$53),'実質公債費比率（分子）の構造'!O$53,NA())</f>
        <v>959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17949</v>
      </c>
      <c r="E56" s="135"/>
      <c r="F56" s="135"/>
      <c r="G56" s="135">
        <f>'将来負担比率（分子）の構造'!J$51</f>
        <v>17737</v>
      </c>
      <c r="H56" s="135"/>
      <c r="I56" s="135"/>
      <c r="J56" s="135">
        <f>'将来負担比率（分子）の構造'!K$51</f>
        <v>17237</v>
      </c>
      <c r="K56" s="135"/>
      <c r="L56" s="135"/>
      <c r="M56" s="135">
        <f>'将来負担比率（分子）の構造'!L$51</f>
        <v>16726</v>
      </c>
      <c r="N56" s="135"/>
      <c r="O56" s="135"/>
      <c r="P56" s="135">
        <f>'将来負担比率（分子）の構造'!M$51</f>
        <v>17001</v>
      </c>
    </row>
    <row r="57" spans="1:16">
      <c r="A57" s="135" t="s">
        <v>35</v>
      </c>
      <c r="B57" s="135"/>
      <c r="C57" s="135"/>
      <c r="D57" s="135">
        <f>'将来負担比率（分子）の構造'!I$50</f>
        <v>1124</v>
      </c>
      <c r="E57" s="135"/>
      <c r="F57" s="135"/>
      <c r="G57" s="135">
        <f>'将来負担比率（分子）の構造'!J$50</f>
        <v>1032</v>
      </c>
      <c r="H57" s="135"/>
      <c r="I57" s="135"/>
      <c r="J57" s="135">
        <f>'将来負担比率（分子）の構造'!K$50</f>
        <v>881</v>
      </c>
      <c r="K57" s="135"/>
      <c r="L57" s="135"/>
      <c r="M57" s="135">
        <f>'将来負担比率（分子）の構造'!L$50</f>
        <v>1053</v>
      </c>
      <c r="N57" s="135"/>
      <c r="O57" s="135"/>
      <c r="P57" s="135">
        <f>'将来負担比率（分子）の構造'!M$50</f>
        <v>1059</v>
      </c>
    </row>
    <row r="58" spans="1:16">
      <c r="A58" s="135" t="s">
        <v>34</v>
      </c>
      <c r="B58" s="135"/>
      <c r="C58" s="135"/>
      <c r="D58" s="135">
        <f>'将来負担比率（分子）の構造'!I$49</f>
        <v>3324</v>
      </c>
      <c r="E58" s="135"/>
      <c r="F58" s="135"/>
      <c r="G58" s="135">
        <f>'将来負担比率（分子）の構造'!J$49</f>
        <v>4128</v>
      </c>
      <c r="H58" s="135"/>
      <c r="I58" s="135"/>
      <c r="J58" s="135">
        <f>'将来負担比率（分子）の構造'!K$49</f>
        <v>4409</v>
      </c>
      <c r="K58" s="135"/>
      <c r="L58" s="135"/>
      <c r="M58" s="135">
        <f>'将来負担比率（分子）の構造'!L$49</f>
        <v>4343</v>
      </c>
      <c r="N58" s="135"/>
      <c r="O58" s="135"/>
      <c r="P58" s="135">
        <f>'将来負担比率（分子）の構造'!M$49</f>
        <v>4105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v>
      </c>
      <c r="C61" s="135"/>
      <c r="D61" s="135"/>
      <c r="E61" s="135">
        <f>'将来負担比率（分子）の構造'!J$46</f>
        <v>8</v>
      </c>
      <c r="F61" s="135"/>
      <c r="G61" s="135"/>
      <c r="H61" s="135">
        <f>'将来負担比率（分子）の構造'!K$46</f>
        <v>8</v>
      </c>
      <c r="I61" s="135"/>
      <c r="J61" s="135"/>
      <c r="K61" s="135">
        <f>'将来負担比率（分子）の構造'!L$46</f>
        <v>7</v>
      </c>
      <c r="L61" s="135"/>
      <c r="M61" s="135"/>
      <c r="N61" s="135">
        <f>'将来負担比率（分子）の構造'!M$46</f>
        <v>7</v>
      </c>
      <c r="O61" s="135"/>
      <c r="P61" s="135"/>
    </row>
    <row r="62" spans="1:16">
      <c r="A62" s="135" t="s">
        <v>29</v>
      </c>
      <c r="B62" s="135">
        <f>'将来負担比率（分子）の構造'!I$45</f>
        <v>3789</v>
      </c>
      <c r="C62" s="135"/>
      <c r="D62" s="135"/>
      <c r="E62" s="135">
        <f>'将来負担比率（分子）の構造'!J$45</f>
        <v>3980</v>
      </c>
      <c r="F62" s="135"/>
      <c r="G62" s="135"/>
      <c r="H62" s="135">
        <f>'将来負担比率（分子）の構造'!K$45</f>
        <v>3948</v>
      </c>
      <c r="I62" s="135"/>
      <c r="J62" s="135"/>
      <c r="K62" s="135">
        <f>'将来負担比率（分子）の構造'!L$45</f>
        <v>3638</v>
      </c>
      <c r="L62" s="135"/>
      <c r="M62" s="135"/>
      <c r="N62" s="135">
        <f>'将来負担比率（分子）の構造'!M$45</f>
        <v>3537</v>
      </c>
      <c r="O62" s="135"/>
      <c r="P62" s="135"/>
    </row>
    <row r="63" spans="1:16">
      <c r="A63" s="135" t="s">
        <v>28</v>
      </c>
      <c r="B63" s="135">
        <f>'将来負担比率（分子）の構造'!I$44</f>
        <v>1983</v>
      </c>
      <c r="C63" s="135"/>
      <c r="D63" s="135"/>
      <c r="E63" s="135">
        <f>'将来負担比率（分子）の構造'!J$44</f>
        <v>1742</v>
      </c>
      <c r="F63" s="135"/>
      <c r="G63" s="135"/>
      <c r="H63" s="135">
        <f>'将来負担比率（分子）の構造'!K$44</f>
        <v>1498</v>
      </c>
      <c r="I63" s="135"/>
      <c r="J63" s="135"/>
      <c r="K63" s="135">
        <f>'将来負担比率（分子）の構造'!L$44</f>
        <v>1251</v>
      </c>
      <c r="L63" s="135"/>
      <c r="M63" s="135"/>
      <c r="N63" s="135">
        <f>'将来負担比率（分子）の構造'!M$44</f>
        <v>1001</v>
      </c>
      <c r="O63" s="135"/>
      <c r="P63" s="135"/>
    </row>
    <row r="64" spans="1:16">
      <c r="A64" s="135" t="s">
        <v>27</v>
      </c>
      <c r="B64" s="135">
        <f>'将来負担比率（分子）の構造'!I$43</f>
        <v>6565</v>
      </c>
      <c r="C64" s="135"/>
      <c r="D64" s="135"/>
      <c r="E64" s="135">
        <f>'将来負担比率（分子）の構造'!J$43</f>
        <v>6009</v>
      </c>
      <c r="F64" s="135"/>
      <c r="G64" s="135"/>
      <c r="H64" s="135">
        <f>'将来負担比率（分子）の構造'!K$43</f>
        <v>5884</v>
      </c>
      <c r="I64" s="135"/>
      <c r="J64" s="135"/>
      <c r="K64" s="135">
        <f>'将来負担比率（分子）の構造'!L$43</f>
        <v>5386</v>
      </c>
      <c r="L64" s="135"/>
      <c r="M64" s="135"/>
      <c r="N64" s="135">
        <f>'将来負担比率（分子）の構造'!M$43</f>
        <v>5130</v>
      </c>
      <c r="O64" s="135"/>
      <c r="P64" s="135"/>
    </row>
    <row r="65" spans="1:16">
      <c r="A65" s="135" t="s">
        <v>26</v>
      </c>
      <c r="B65" s="135">
        <f>'将来負担比率（分子）の構造'!I$42</f>
        <v>924</v>
      </c>
      <c r="C65" s="135"/>
      <c r="D65" s="135"/>
      <c r="E65" s="135">
        <f>'将来負担比率（分子）の構造'!J$42</f>
        <v>783</v>
      </c>
      <c r="F65" s="135"/>
      <c r="G65" s="135"/>
      <c r="H65" s="135">
        <f>'将来負担比率（分子）の構造'!K$42</f>
        <v>729</v>
      </c>
      <c r="I65" s="135"/>
      <c r="J65" s="135"/>
      <c r="K65" s="135">
        <f>'将来負担比率（分子）の構造'!L$42</f>
        <v>561</v>
      </c>
      <c r="L65" s="135"/>
      <c r="M65" s="135"/>
      <c r="N65" s="135">
        <f>'将来負担比率（分子）の構造'!M$42</f>
        <v>458</v>
      </c>
      <c r="O65" s="135"/>
      <c r="P65" s="135"/>
    </row>
    <row r="66" spans="1:16">
      <c r="A66" s="135" t="s">
        <v>25</v>
      </c>
      <c r="B66" s="135">
        <f>'将来負担比率（分子）の構造'!I$41</f>
        <v>18690</v>
      </c>
      <c r="C66" s="135"/>
      <c r="D66" s="135"/>
      <c r="E66" s="135">
        <f>'将来負担比率（分子）の構造'!J$41</f>
        <v>18989</v>
      </c>
      <c r="F66" s="135"/>
      <c r="G66" s="135"/>
      <c r="H66" s="135">
        <f>'将来負担比率（分子）の構造'!K$41</f>
        <v>18182</v>
      </c>
      <c r="I66" s="135"/>
      <c r="J66" s="135"/>
      <c r="K66" s="135">
        <f>'将来負担比率（分子）の構造'!L$41</f>
        <v>18346</v>
      </c>
      <c r="L66" s="135"/>
      <c r="M66" s="135"/>
      <c r="N66" s="135">
        <f>'将来負担比率（分子）の構造'!M$41</f>
        <v>18893</v>
      </c>
      <c r="O66" s="135"/>
      <c r="P66" s="135"/>
    </row>
    <row r="67" spans="1:16">
      <c r="A67" s="135" t="s">
        <v>62</v>
      </c>
      <c r="B67" s="135" t="e">
        <f>NA()</f>
        <v>#N/A</v>
      </c>
      <c r="C67" s="135">
        <f>IF(ISNUMBER('将来負担比率（分子）の構造'!I$52), IF('将来負担比率（分子）の構造'!I$52 &lt; 0, 0, '将来負担比率（分子）の構造'!I$52), NA())</f>
        <v>9561</v>
      </c>
      <c r="D67" s="135" t="e">
        <f>NA()</f>
        <v>#N/A</v>
      </c>
      <c r="E67" s="135" t="e">
        <f>NA()</f>
        <v>#N/A</v>
      </c>
      <c r="F67" s="135">
        <f>IF(ISNUMBER('将来負担比率（分子）の構造'!J$52), IF('将来負担比率（分子）の構造'!J$52 &lt; 0, 0, '将来負担比率（分子）の構造'!J$52), NA())</f>
        <v>8614</v>
      </c>
      <c r="G67" s="135" t="e">
        <f>NA()</f>
        <v>#N/A</v>
      </c>
      <c r="H67" s="135" t="e">
        <f>NA()</f>
        <v>#N/A</v>
      </c>
      <c r="I67" s="135">
        <f>IF(ISNUMBER('将来負担比率（分子）の構造'!K$52), IF('将来負担比率（分子）の構造'!K$52 &lt; 0, 0, '将来負担比率（分子）の構造'!K$52), NA())</f>
        <v>7721</v>
      </c>
      <c r="J67" s="135" t="e">
        <f>NA()</f>
        <v>#N/A</v>
      </c>
      <c r="K67" s="135" t="e">
        <f>NA()</f>
        <v>#N/A</v>
      </c>
      <c r="L67" s="135">
        <f>IF(ISNUMBER('将来負担比率（分子）の構造'!L$52), IF('将来負担比率（分子）の構造'!L$52 &lt; 0, 0, '将来負担比率（分子）の構造'!L$52), NA())</f>
        <v>7067</v>
      </c>
      <c r="M67" s="135" t="e">
        <f>NA()</f>
        <v>#N/A</v>
      </c>
      <c r="N67" s="135" t="e">
        <f>NA()</f>
        <v>#N/A</v>
      </c>
      <c r="O67" s="135">
        <f>IF(ISNUMBER('将来負担比率（分子）の構造'!M$52), IF('将来負担比率（分子）の構造'!M$52 &lt; 0, 0, '将来負担比率（分子）の構造'!M$52), NA())</f>
        <v>6862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3358938</v>
      </c>
      <c r="S5" s="583"/>
      <c r="T5" s="583"/>
      <c r="U5" s="583"/>
      <c r="V5" s="583"/>
      <c r="W5" s="583"/>
      <c r="X5" s="583"/>
      <c r="Y5" s="584"/>
      <c r="Z5" s="585">
        <v>18</v>
      </c>
      <c r="AA5" s="585"/>
      <c r="AB5" s="585"/>
      <c r="AC5" s="585"/>
      <c r="AD5" s="586">
        <v>3358877</v>
      </c>
      <c r="AE5" s="586"/>
      <c r="AF5" s="586"/>
      <c r="AG5" s="586"/>
      <c r="AH5" s="586"/>
      <c r="AI5" s="586"/>
      <c r="AJ5" s="586"/>
      <c r="AK5" s="586"/>
      <c r="AL5" s="587">
        <v>36.9</v>
      </c>
      <c r="AM5" s="588"/>
      <c r="AN5" s="588"/>
      <c r="AO5" s="589"/>
      <c r="AP5" s="579" t="s">
        <v>206</v>
      </c>
      <c r="AQ5" s="580"/>
      <c r="AR5" s="580"/>
      <c r="AS5" s="580"/>
      <c r="AT5" s="580"/>
      <c r="AU5" s="580"/>
      <c r="AV5" s="580"/>
      <c r="AW5" s="580"/>
      <c r="AX5" s="580"/>
      <c r="AY5" s="580"/>
      <c r="AZ5" s="580"/>
      <c r="BA5" s="580"/>
      <c r="BB5" s="580"/>
      <c r="BC5" s="580"/>
      <c r="BD5" s="580"/>
      <c r="BE5" s="580"/>
      <c r="BF5" s="581"/>
      <c r="BG5" s="593">
        <v>3357895</v>
      </c>
      <c r="BH5" s="594"/>
      <c r="BI5" s="594"/>
      <c r="BJ5" s="594"/>
      <c r="BK5" s="594"/>
      <c r="BL5" s="594"/>
      <c r="BM5" s="594"/>
      <c r="BN5" s="595"/>
      <c r="BO5" s="596">
        <v>100</v>
      </c>
      <c r="BP5" s="596"/>
      <c r="BQ5" s="596"/>
      <c r="BR5" s="596"/>
      <c r="BS5" s="597">
        <v>19553</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193789</v>
      </c>
      <c r="S6" s="594"/>
      <c r="T6" s="594"/>
      <c r="U6" s="594"/>
      <c r="V6" s="594"/>
      <c r="W6" s="594"/>
      <c r="X6" s="594"/>
      <c r="Y6" s="595"/>
      <c r="Z6" s="596">
        <v>1</v>
      </c>
      <c r="AA6" s="596"/>
      <c r="AB6" s="596"/>
      <c r="AC6" s="596"/>
      <c r="AD6" s="597">
        <v>193789</v>
      </c>
      <c r="AE6" s="597"/>
      <c r="AF6" s="597"/>
      <c r="AG6" s="597"/>
      <c r="AH6" s="597"/>
      <c r="AI6" s="597"/>
      <c r="AJ6" s="597"/>
      <c r="AK6" s="597"/>
      <c r="AL6" s="598">
        <v>2.1</v>
      </c>
      <c r="AM6" s="599"/>
      <c r="AN6" s="599"/>
      <c r="AO6" s="600"/>
      <c r="AP6" s="590" t="s">
        <v>211</v>
      </c>
      <c r="AQ6" s="591"/>
      <c r="AR6" s="591"/>
      <c r="AS6" s="591"/>
      <c r="AT6" s="591"/>
      <c r="AU6" s="591"/>
      <c r="AV6" s="591"/>
      <c r="AW6" s="591"/>
      <c r="AX6" s="591"/>
      <c r="AY6" s="591"/>
      <c r="AZ6" s="591"/>
      <c r="BA6" s="591"/>
      <c r="BB6" s="591"/>
      <c r="BC6" s="591"/>
      <c r="BD6" s="591"/>
      <c r="BE6" s="591"/>
      <c r="BF6" s="592"/>
      <c r="BG6" s="593">
        <v>3357895</v>
      </c>
      <c r="BH6" s="594"/>
      <c r="BI6" s="594"/>
      <c r="BJ6" s="594"/>
      <c r="BK6" s="594"/>
      <c r="BL6" s="594"/>
      <c r="BM6" s="594"/>
      <c r="BN6" s="595"/>
      <c r="BO6" s="596">
        <v>100</v>
      </c>
      <c r="BP6" s="596"/>
      <c r="BQ6" s="596"/>
      <c r="BR6" s="596"/>
      <c r="BS6" s="597">
        <v>19553</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180327</v>
      </c>
      <c r="CS6" s="594"/>
      <c r="CT6" s="594"/>
      <c r="CU6" s="594"/>
      <c r="CV6" s="594"/>
      <c r="CW6" s="594"/>
      <c r="CX6" s="594"/>
      <c r="CY6" s="595"/>
      <c r="CZ6" s="596">
        <v>1</v>
      </c>
      <c r="DA6" s="596"/>
      <c r="DB6" s="596"/>
      <c r="DC6" s="596"/>
      <c r="DD6" s="602" t="s">
        <v>213</v>
      </c>
      <c r="DE6" s="594"/>
      <c r="DF6" s="594"/>
      <c r="DG6" s="594"/>
      <c r="DH6" s="594"/>
      <c r="DI6" s="594"/>
      <c r="DJ6" s="594"/>
      <c r="DK6" s="594"/>
      <c r="DL6" s="594"/>
      <c r="DM6" s="594"/>
      <c r="DN6" s="594"/>
      <c r="DO6" s="594"/>
      <c r="DP6" s="595"/>
      <c r="DQ6" s="602">
        <v>180314</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3379</v>
      </c>
      <c r="S7" s="594"/>
      <c r="T7" s="594"/>
      <c r="U7" s="594"/>
      <c r="V7" s="594"/>
      <c r="W7" s="594"/>
      <c r="X7" s="594"/>
      <c r="Y7" s="595"/>
      <c r="Z7" s="596">
        <v>0</v>
      </c>
      <c r="AA7" s="596"/>
      <c r="AB7" s="596"/>
      <c r="AC7" s="596"/>
      <c r="AD7" s="597">
        <v>3379</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854734</v>
      </c>
      <c r="BH7" s="594"/>
      <c r="BI7" s="594"/>
      <c r="BJ7" s="594"/>
      <c r="BK7" s="594"/>
      <c r="BL7" s="594"/>
      <c r="BM7" s="594"/>
      <c r="BN7" s="595"/>
      <c r="BO7" s="596">
        <v>25.4</v>
      </c>
      <c r="BP7" s="596"/>
      <c r="BQ7" s="596"/>
      <c r="BR7" s="596"/>
      <c r="BS7" s="597">
        <v>19553</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2753546</v>
      </c>
      <c r="CS7" s="594"/>
      <c r="CT7" s="594"/>
      <c r="CU7" s="594"/>
      <c r="CV7" s="594"/>
      <c r="CW7" s="594"/>
      <c r="CX7" s="594"/>
      <c r="CY7" s="595"/>
      <c r="CZ7" s="596">
        <v>15</v>
      </c>
      <c r="DA7" s="596"/>
      <c r="DB7" s="596"/>
      <c r="DC7" s="596"/>
      <c r="DD7" s="602">
        <v>29421</v>
      </c>
      <c r="DE7" s="594"/>
      <c r="DF7" s="594"/>
      <c r="DG7" s="594"/>
      <c r="DH7" s="594"/>
      <c r="DI7" s="594"/>
      <c r="DJ7" s="594"/>
      <c r="DK7" s="594"/>
      <c r="DL7" s="594"/>
      <c r="DM7" s="594"/>
      <c r="DN7" s="594"/>
      <c r="DO7" s="594"/>
      <c r="DP7" s="595"/>
      <c r="DQ7" s="602">
        <v>2300800</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10841</v>
      </c>
      <c r="S8" s="594"/>
      <c r="T8" s="594"/>
      <c r="U8" s="594"/>
      <c r="V8" s="594"/>
      <c r="W8" s="594"/>
      <c r="X8" s="594"/>
      <c r="Y8" s="595"/>
      <c r="Z8" s="596">
        <v>0.1</v>
      </c>
      <c r="AA8" s="596"/>
      <c r="AB8" s="596"/>
      <c r="AC8" s="596"/>
      <c r="AD8" s="597">
        <v>10841</v>
      </c>
      <c r="AE8" s="597"/>
      <c r="AF8" s="597"/>
      <c r="AG8" s="597"/>
      <c r="AH8" s="597"/>
      <c r="AI8" s="597"/>
      <c r="AJ8" s="597"/>
      <c r="AK8" s="597"/>
      <c r="AL8" s="598">
        <v>0.1</v>
      </c>
      <c r="AM8" s="599"/>
      <c r="AN8" s="599"/>
      <c r="AO8" s="600"/>
      <c r="AP8" s="590" t="s">
        <v>218</v>
      </c>
      <c r="AQ8" s="591"/>
      <c r="AR8" s="591"/>
      <c r="AS8" s="591"/>
      <c r="AT8" s="591"/>
      <c r="AU8" s="591"/>
      <c r="AV8" s="591"/>
      <c r="AW8" s="591"/>
      <c r="AX8" s="591"/>
      <c r="AY8" s="591"/>
      <c r="AZ8" s="591"/>
      <c r="BA8" s="591"/>
      <c r="BB8" s="591"/>
      <c r="BC8" s="591"/>
      <c r="BD8" s="591"/>
      <c r="BE8" s="591"/>
      <c r="BF8" s="592"/>
      <c r="BG8" s="593">
        <v>36043</v>
      </c>
      <c r="BH8" s="594"/>
      <c r="BI8" s="594"/>
      <c r="BJ8" s="594"/>
      <c r="BK8" s="594"/>
      <c r="BL8" s="594"/>
      <c r="BM8" s="594"/>
      <c r="BN8" s="595"/>
      <c r="BO8" s="596">
        <v>1.1000000000000001</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5389325</v>
      </c>
      <c r="CS8" s="594"/>
      <c r="CT8" s="594"/>
      <c r="CU8" s="594"/>
      <c r="CV8" s="594"/>
      <c r="CW8" s="594"/>
      <c r="CX8" s="594"/>
      <c r="CY8" s="595"/>
      <c r="CZ8" s="596">
        <v>29.3</v>
      </c>
      <c r="DA8" s="596"/>
      <c r="DB8" s="596"/>
      <c r="DC8" s="596"/>
      <c r="DD8" s="602">
        <v>145632</v>
      </c>
      <c r="DE8" s="594"/>
      <c r="DF8" s="594"/>
      <c r="DG8" s="594"/>
      <c r="DH8" s="594"/>
      <c r="DI8" s="594"/>
      <c r="DJ8" s="594"/>
      <c r="DK8" s="594"/>
      <c r="DL8" s="594"/>
      <c r="DM8" s="594"/>
      <c r="DN8" s="594"/>
      <c r="DO8" s="594"/>
      <c r="DP8" s="595"/>
      <c r="DQ8" s="602">
        <v>2708249</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6014</v>
      </c>
      <c r="S9" s="594"/>
      <c r="T9" s="594"/>
      <c r="U9" s="594"/>
      <c r="V9" s="594"/>
      <c r="W9" s="594"/>
      <c r="X9" s="594"/>
      <c r="Y9" s="595"/>
      <c r="Z9" s="596">
        <v>0</v>
      </c>
      <c r="AA9" s="596"/>
      <c r="AB9" s="596"/>
      <c r="AC9" s="596"/>
      <c r="AD9" s="597">
        <v>6014</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637838</v>
      </c>
      <c r="BH9" s="594"/>
      <c r="BI9" s="594"/>
      <c r="BJ9" s="594"/>
      <c r="BK9" s="594"/>
      <c r="BL9" s="594"/>
      <c r="BM9" s="594"/>
      <c r="BN9" s="595"/>
      <c r="BO9" s="596">
        <v>19</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1876134</v>
      </c>
      <c r="CS9" s="594"/>
      <c r="CT9" s="594"/>
      <c r="CU9" s="594"/>
      <c r="CV9" s="594"/>
      <c r="CW9" s="594"/>
      <c r="CX9" s="594"/>
      <c r="CY9" s="595"/>
      <c r="CZ9" s="596">
        <v>10.199999999999999</v>
      </c>
      <c r="DA9" s="596"/>
      <c r="DB9" s="596"/>
      <c r="DC9" s="596"/>
      <c r="DD9" s="602">
        <v>32852</v>
      </c>
      <c r="DE9" s="594"/>
      <c r="DF9" s="594"/>
      <c r="DG9" s="594"/>
      <c r="DH9" s="594"/>
      <c r="DI9" s="594"/>
      <c r="DJ9" s="594"/>
      <c r="DK9" s="594"/>
      <c r="DL9" s="594"/>
      <c r="DM9" s="594"/>
      <c r="DN9" s="594"/>
      <c r="DO9" s="594"/>
      <c r="DP9" s="595"/>
      <c r="DQ9" s="602">
        <v>1766571</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267902</v>
      </c>
      <c r="S10" s="594"/>
      <c r="T10" s="594"/>
      <c r="U10" s="594"/>
      <c r="V10" s="594"/>
      <c r="W10" s="594"/>
      <c r="X10" s="594"/>
      <c r="Y10" s="595"/>
      <c r="Z10" s="596">
        <v>1.4</v>
      </c>
      <c r="AA10" s="596"/>
      <c r="AB10" s="596"/>
      <c r="AC10" s="596"/>
      <c r="AD10" s="597">
        <v>267902</v>
      </c>
      <c r="AE10" s="597"/>
      <c r="AF10" s="597"/>
      <c r="AG10" s="597"/>
      <c r="AH10" s="597"/>
      <c r="AI10" s="597"/>
      <c r="AJ10" s="597"/>
      <c r="AK10" s="597"/>
      <c r="AL10" s="598">
        <v>2.9</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59236</v>
      </c>
      <c r="BH10" s="594"/>
      <c r="BI10" s="594"/>
      <c r="BJ10" s="594"/>
      <c r="BK10" s="594"/>
      <c r="BL10" s="594"/>
      <c r="BM10" s="594"/>
      <c r="BN10" s="595"/>
      <c r="BO10" s="596">
        <v>1.8</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13011</v>
      </c>
      <c r="CS10" s="594"/>
      <c r="CT10" s="594"/>
      <c r="CU10" s="594"/>
      <c r="CV10" s="594"/>
      <c r="CW10" s="594"/>
      <c r="CX10" s="594"/>
      <c r="CY10" s="595"/>
      <c r="CZ10" s="596">
        <v>0.1</v>
      </c>
      <c r="DA10" s="596"/>
      <c r="DB10" s="596"/>
      <c r="DC10" s="596"/>
      <c r="DD10" s="602" t="s">
        <v>219</v>
      </c>
      <c r="DE10" s="594"/>
      <c r="DF10" s="594"/>
      <c r="DG10" s="594"/>
      <c r="DH10" s="594"/>
      <c r="DI10" s="594"/>
      <c r="DJ10" s="594"/>
      <c r="DK10" s="594"/>
      <c r="DL10" s="594"/>
      <c r="DM10" s="594"/>
      <c r="DN10" s="594"/>
      <c r="DO10" s="594"/>
      <c r="DP10" s="595"/>
      <c r="DQ10" s="602">
        <v>10637</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219</v>
      </c>
      <c r="S11" s="594"/>
      <c r="T11" s="594"/>
      <c r="U11" s="594"/>
      <c r="V11" s="594"/>
      <c r="W11" s="594"/>
      <c r="X11" s="594"/>
      <c r="Y11" s="595"/>
      <c r="Z11" s="596" t="s">
        <v>219</v>
      </c>
      <c r="AA11" s="596"/>
      <c r="AB11" s="596"/>
      <c r="AC11" s="596"/>
      <c r="AD11" s="597" t="s">
        <v>219</v>
      </c>
      <c r="AE11" s="597"/>
      <c r="AF11" s="597"/>
      <c r="AG11" s="597"/>
      <c r="AH11" s="597"/>
      <c r="AI11" s="597"/>
      <c r="AJ11" s="597"/>
      <c r="AK11" s="597"/>
      <c r="AL11" s="598" t="s">
        <v>219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121617</v>
      </c>
      <c r="BH11" s="594"/>
      <c r="BI11" s="594"/>
      <c r="BJ11" s="594"/>
      <c r="BK11" s="594"/>
      <c r="BL11" s="594"/>
      <c r="BM11" s="594"/>
      <c r="BN11" s="595"/>
      <c r="BO11" s="596">
        <v>3.6</v>
      </c>
      <c r="BP11" s="596"/>
      <c r="BQ11" s="596"/>
      <c r="BR11" s="596"/>
      <c r="BS11" s="602">
        <v>19553</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1052958</v>
      </c>
      <c r="CS11" s="594"/>
      <c r="CT11" s="594"/>
      <c r="CU11" s="594"/>
      <c r="CV11" s="594"/>
      <c r="CW11" s="594"/>
      <c r="CX11" s="594"/>
      <c r="CY11" s="595"/>
      <c r="CZ11" s="596">
        <v>5.7</v>
      </c>
      <c r="DA11" s="596"/>
      <c r="DB11" s="596"/>
      <c r="DC11" s="596"/>
      <c r="DD11" s="602">
        <v>136097</v>
      </c>
      <c r="DE11" s="594"/>
      <c r="DF11" s="594"/>
      <c r="DG11" s="594"/>
      <c r="DH11" s="594"/>
      <c r="DI11" s="594"/>
      <c r="DJ11" s="594"/>
      <c r="DK11" s="594"/>
      <c r="DL11" s="594"/>
      <c r="DM11" s="594"/>
      <c r="DN11" s="594"/>
      <c r="DO11" s="594"/>
      <c r="DP11" s="595"/>
      <c r="DQ11" s="602">
        <v>592051</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2266308</v>
      </c>
      <c r="BH12" s="594"/>
      <c r="BI12" s="594"/>
      <c r="BJ12" s="594"/>
      <c r="BK12" s="594"/>
      <c r="BL12" s="594"/>
      <c r="BM12" s="594"/>
      <c r="BN12" s="595"/>
      <c r="BO12" s="596">
        <v>67.5</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545904</v>
      </c>
      <c r="CS12" s="594"/>
      <c r="CT12" s="594"/>
      <c r="CU12" s="594"/>
      <c r="CV12" s="594"/>
      <c r="CW12" s="594"/>
      <c r="CX12" s="594"/>
      <c r="CY12" s="595"/>
      <c r="CZ12" s="596">
        <v>3</v>
      </c>
      <c r="DA12" s="596"/>
      <c r="DB12" s="596"/>
      <c r="DC12" s="596"/>
      <c r="DD12" s="602">
        <v>46690</v>
      </c>
      <c r="DE12" s="594"/>
      <c r="DF12" s="594"/>
      <c r="DG12" s="594"/>
      <c r="DH12" s="594"/>
      <c r="DI12" s="594"/>
      <c r="DJ12" s="594"/>
      <c r="DK12" s="594"/>
      <c r="DL12" s="594"/>
      <c r="DM12" s="594"/>
      <c r="DN12" s="594"/>
      <c r="DO12" s="594"/>
      <c r="DP12" s="595"/>
      <c r="DQ12" s="602">
        <v>455686</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10835</v>
      </c>
      <c r="S13" s="594"/>
      <c r="T13" s="594"/>
      <c r="U13" s="594"/>
      <c r="V13" s="594"/>
      <c r="W13" s="594"/>
      <c r="X13" s="594"/>
      <c r="Y13" s="595"/>
      <c r="Z13" s="596">
        <v>0.1</v>
      </c>
      <c r="AA13" s="596"/>
      <c r="AB13" s="596"/>
      <c r="AC13" s="596"/>
      <c r="AD13" s="597">
        <v>10835</v>
      </c>
      <c r="AE13" s="597"/>
      <c r="AF13" s="597"/>
      <c r="AG13" s="597"/>
      <c r="AH13" s="597"/>
      <c r="AI13" s="597"/>
      <c r="AJ13" s="597"/>
      <c r="AK13" s="597"/>
      <c r="AL13" s="598">
        <v>0.1</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2080408</v>
      </c>
      <c r="BH13" s="594"/>
      <c r="BI13" s="594"/>
      <c r="BJ13" s="594"/>
      <c r="BK13" s="594"/>
      <c r="BL13" s="594"/>
      <c r="BM13" s="594"/>
      <c r="BN13" s="595"/>
      <c r="BO13" s="596">
        <v>61.9</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1165526</v>
      </c>
      <c r="CS13" s="594"/>
      <c r="CT13" s="594"/>
      <c r="CU13" s="594"/>
      <c r="CV13" s="594"/>
      <c r="CW13" s="594"/>
      <c r="CX13" s="594"/>
      <c r="CY13" s="595"/>
      <c r="CZ13" s="596">
        <v>6.3</v>
      </c>
      <c r="DA13" s="596"/>
      <c r="DB13" s="596"/>
      <c r="DC13" s="596"/>
      <c r="DD13" s="602">
        <v>675320</v>
      </c>
      <c r="DE13" s="594"/>
      <c r="DF13" s="594"/>
      <c r="DG13" s="594"/>
      <c r="DH13" s="594"/>
      <c r="DI13" s="594"/>
      <c r="DJ13" s="594"/>
      <c r="DK13" s="594"/>
      <c r="DL13" s="594"/>
      <c r="DM13" s="594"/>
      <c r="DN13" s="594"/>
      <c r="DO13" s="594"/>
      <c r="DP13" s="595"/>
      <c r="DQ13" s="602">
        <v>502284</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70003</v>
      </c>
      <c r="BH14" s="594"/>
      <c r="BI14" s="594"/>
      <c r="BJ14" s="594"/>
      <c r="BK14" s="594"/>
      <c r="BL14" s="594"/>
      <c r="BM14" s="594"/>
      <c r="BN14" s="595"/>
      <c r="BO14" s="596">
        <v>2.1</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1339671</v>
      </c>
      <c r="CS14" s="594"/>
      <c r="CT14" s="594"/>
      <c r="CU14" s="594"/>
      <c r="CV14" s="594"/>
      <c r="CW14" s="594"/>
      <c r="CX14" s="594"/>
      <c r="CY14" s="595"/>
      <c r="CZ14" s="596">
        <v>7.3</v>
      </c>
      <c r="DA14" s="596"/>
      <c r="DB14" s="596"/>
      <c r="DC14" s="596"/>
      <c r="DD14" s="602">
        <v>755474</v>
      </c>
      <c r="DE14" s="594"/>
      <c r="DF14" s="594"/>
      <c r="DG14" s="594"/>
      <c r="DH14" s="594"/>
      <c r="DI14" s="594"/>
      <c r="DJ14" s="594"/>
      <c r="DK14" s="594"/>
      <c r="DL14" s="594"/>
      <c r="DM14" s="594"/>
      <c r="DN14" s="594"/>
      <c r="DO14" s="594"/>
      <c r="DP14" s="595"/>
      <c r="DQ14" s="602">
        <v>676961</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5634</v>
      </c>
      <c r="S15" s="594"/>
      <c r="T15" s="594"/>
      <c r="U15" s="594"/>
      <c r="V15" s="594"/>
      <c r="W15" s="594"/>
      <c r="X15" s="594"/>
      <c r="Y15" s="595"/>
      <c r="Z15" s="596">
        <v>0</v>
      </c>
      <c r="AA15" s="596"/>
      <c r="AB15" s="596"/>
      <c r="AC15" s="596"/>
      <c r="AD15" s="597">
        <v>5634</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166850</v>
      </c>
      <c r="BH15" s="594"/>
      <c r="BI15" s="594"/>
      <c r="BJ15" s="594"/>
      <c r="BK15" s="594"/>
      <c r="BL15" s="594"/>
      <c r="BM15" s="594"/>
      <c r="BN15" s="595"/>
      <c r="BO15" s="596">
        <v>5</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1645371</v>
      </c>
      <c r="CS15" s="594"/>
      <c r="CT15" s="594"/>
      <c r="CU15" s="594"/>
      <c r="CV15" s="594"/>
      <c r="CW15" s="594"/>
      <c r="CX15" s="594"/>
      <c r="CY15" s="595"/>
      <c r="CZ15" s="596">
        <v>9</v>
      </c>
      <c r="DA15" s="596"/>
      <c r="DB15" s="596"/>
      <c r="DC15" s="596"/>
      <c r="DD15" s="602">
        <v>661147</v>
      </c>
      <c r="DE15" s="594"/>
      <c r="DF15" s="594"/>
      <c r="DG15" s="594"/>
      <c r="DH15" s="594"/>
      <c r="DI15" s="594"/>
      <c r="DJ15" s="594"/>
      <c r="DK15" s="594"/>
      <c r="DL15" s="594"/>
      <c r="DM15" s="594"/>
      <c r="DN15" s="594"/>
      <c r="DO15" s="594"/>
      <c r="DP15" s="595"/>
      <c r="DQ15" s="602">
        <v>982176</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6385555</v>
      </c>
      <c r="S16" s="594"/>
      <c r="T16" s="594"/>
      <c r="U16" s="594"/>
      <c r="V16" s="594"/>
      <c r="W16" s="594"/>
      <c r="X16" s="594"/>
      <c r="Y16" s="595"/>
      <c r="Z16" s="596">
        <v>34.1</v>
      </c>
      <c r="AA16" s="596"/>
      <c r="AB16" s="596"/>
      <c r="AC16" s="596"/>
      <c r="AD16" s="597">
        <v>5231063</v>
      </c>
      <c r="AE16" s="597"/>
      <c r="AF16" s="597"/>
      <c r="AG16" s="597"/>
      <c r="AH16" s="597"/>
      <c r="AI16" s="597"/>
      <c r="AJ16" s="597"/>
      <c r="AK16" s="597"/>
      <c r="AL16" s="598">
        <v>57.5</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326523</v>
      </c>
      <c r="CS16" s="594"/>
      <c r="CT16" s="594"/>
      <c r="CU16" s="594"/>
      <c r="CV16" s="594"/>
      <c r="CW16" s="594"/>
      <c r="CX16" s="594"/>
      <c r="CY16" s="595"/>
      <c r="CZ16" s="596">
        <v>1.8</v>
      </c>
      <c r="DA16" s="596"/>
      <c r="DB16" s="596"/>
      <c r="DC16" s="596"/>
      <c r="DD16" s="602" t="s">
        <v>219</v>
      </c>
      <c r="DE16" s="594"/>
      <c r="DF16" s="594"/>
      <c r="DG16" s="594"/>
      <c r="DH16" s="594"/>
      <c r="DI16" s="594"/>
      <c r="DJ16" s="594"/>
      <c r="DK16" s="594"/>
      <c r="DL16" s="594"/>
      <c r="DM16" s="594"/>
      <c r="DN16" s="594"/>
      <c r="DO16" s="594"/>
      <c r="DP16" s="595"/>
      <c r="DQ16" s="602">
        <v>104098</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5231063</v>
      </c>
      <c r="S17" s="594"/>
      <c r="T17" s="594"/>
      <c r="U17" s="594"/>
      <c r="V17" s="594"/>
      <c r="W17" s="594"/>
      <c r="X17" s="594"/>
      <c r="Y17" s="595"/>
      <c r="Z17" s="596">
        <v>28</v>
      </c>
      <c r="AA17" s="596"/>
      <c r="AB17" s="596"/>
      <c r="AC17" s="596"/>
      <c r="AD17" s="597">
        <v>5231063</v>
      </c>
      <c r="AE17" s="597"/>
      <c r="AF17" s="597"/>
      <c r="AG17" s="597"/>
      <c r="AH17" s="597"/>
      <c r="AI17" s="597"/>
      <c r="AJ17" s="597"/>
      <c r="AK17" s="597"/>
      <c r="AL17" s="598">
        <v>57.5</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2084334</v>
      </c>
      <c r="CS17" s="594"/>
      <c r="CT17" s="594"/>
      <c r="CU17" s="594"/>
      <c r="CV17" s="594"/>
      <c r="CW17" s="594"/>
      <c r="CX17" s="594"/>
      <c r="CY17" s="595"/>
      <c r="CZ17" s="596">
        <v>11.3</v>
      </c>
      <c r="DA17" s="596"/>
      <c r="DB17" s="596"/>
      <c r="DC17" s="596"/>
      <c r="DD17" s="602" t="s">
        <v>219</v>
      </c>
      <c r="DE17" s="594"/>
      <c r="DF17" s="594"/>
      <c r="DG17" s="594"/>
      <c r="DH17" s="594"/>
      <c r="DI17" s="594"/>
      <c r="DJ17" s="594"/>
      <c r="DK17" s="594"/>
      <c r="DL17" s="594"/>
      <c r="DM17" s="594"/>
      <c r="DN17" s="594"/>
      <c r="DO17" s="594"/>
      <c r="DP17" s="595"/>
      <c r="DQ17" s="602">
        <v>1883005</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1154492</v>
      </c>
      <c r="S18" s="594"/>
      <c r="T18" s="594"/>
      <c r="U18" s="594"/>
      <c r="V18" s="594"/>
      <c r="W18" s="594"/>
      <c r="X18" s="594"/>
      <c r="Y18" s="595"/>
      <c r="Z18" s="596">
        <v>6.2</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v>327</v>
      </c>
      <c r="CS18" s="594"/>
      <c r="CT18" s="594"/>
      <c r="CU18" s="594"/>
      <c r="CV18" s="594"/>
      <c r="CW18" s="594"/>
      <c r="CX18" s="594"/>
      <c r="CY18" s="595"/>
      <c r="CZ18" s="596">
        <v>0</v>
      </c>
      <c r="DA18" s="596"/>
      <c r="DB18" s="596"/>
      <c r="DC18" s="596"/>
      <c r="DD18" s="602" t="s">
        <v>219</v>
      </c>
      <c r="DE18" s="594"/>
      <c r="DF18" s="594"/>
      <c r="DG18" s="594"/>
      <c r="DH18" s="594"/>
      <c r="DI18" s="594"/>
      <c r="DJ18" s="594"/>
      <c r="DK18" s="594"/>
      <c r="DL18" s="594"/>
      <c r="DM18" s="594"/>
      <c r="DN18" s="594"/>
      <c r="DO18" s="594"/>
      <c r="DP18" s="595"/>
      <c r="DQ18" s="602">
        <v>327</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1043</v>
      </c>
      <c r="BH19" s="594"/>
      <c r="BI19" s="594"/>
      <c r="BJ19" s="594"/>
      <c r="BK19" s="594"/>
      <c r="BL19" s="594"/>
      <c r="BM19" s="594"/>
      <c r="BN19" s="595"/>
      <c r="BO19" s="596">
        <v>0</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10242887</v>
      </c>
      <c r="S20" s="594"/>
      <c r="T20" s="594"/>
      <c r="U20" s="594"/>
      <c r="V20" s="594"/>
      <c r="W20" s="594"/>
      <c r="X20" s="594"/>
      <c r="Y20" s="595"/>
      <c r="Z20" s="596">
        <v>54.8</v>
      </c>
      <c r="AA20" s="596"/>
      <c r="AB20" s="596"/>
      <c r="AC20" s="596"/>
      <c r="AD20" s="597">
        <v>9088334</v>
      </c>
      <c r="AE20" s="597"/>
      <c r="AF20" s="597"/>
      <c r="AG20" s="597"/>
      <c r="AH20" s="597"/>
      <c r="AI20" s="597"/>
      <c r="AJ20" s="597"/>
      <c r="AK20" s="597"/>
      <c r="AL20" s="598">
        <v>100</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1043</v>
      </c>
      <c r="BH20" s="594"/>
      <c r="BI20" s="594"/>
      <c r="BJ20" s="594"/>
      <c r="BK20" s="594"/>
      <c r="BL20" s="594"/>
      <c r="BM20" s="594"/>
      <c r="BN20" s="595"/>
      <c r="BO20" s="596">
        <v>0</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18372957</v>
      </c>
      <c r="CS20" s="594"/>
      <c r="CT20" s="594"/>
      <c r="CU20" s="594"/>
      <c r="CV20" s="594"/>
      <c r="CW20" s="594"/>
      <c r="CX20" s="594"/>
      <c r="CY20" s="595"/>
      <c r="CZ20" s="596">
        <v>100</v>
      </c>
      <c r="DA20" s="596"/>
      <c r="DB20" s="596"/>
      <c r="DC20" s="596"/>
      <c r="DD20" s="602">
        <v>2482633</v>
      </c>
      <c r="DE20" s="594"/>
      <c r="DF20" s="594"/>
      <c r="DG20" s="594"/>
      <c r="DH20" s="594"/>
      <c r="DI20" s="594"/>
      <c r="DJ20" s="594"/>
      <c r="DK20" s="594"/>
      <c r="DL20" s="594"/>
      <c r="DM20" s="594"/>
      <c r="DN20" s="594"/>
      <c r="DO20" s="594"/>
      <c r="DP20" s="595"/>
      <c r="DQ20" s="602">
        <v>12163159</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2434</v>
      </c>
      <c r="S21" s="594"/>
      <c r="T21" s="594"/>
      <c r="U21" s="594"/>
      <c r="V21" s="594"/>
      <c r="W21" s="594"/>
      <c r="X21" s="594"/>
      <c r="Y21" s="595"/>
      <c r="Z21" s="596">
        <v>0</v>
      </c>
      <c r="AA21" s="596"/>
      <c r="AB21" s="596"/>
      <c r="AC21" s="596"/>
      <c r="AD21" s="597">
        <v>2434</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982</v>
      </c>
      <c r="BH21" s="594"/>
      <c r="BI21" s="594"/>
      <c r="BJ21" s="594"/>
      <c r="BK21" s="594"/>
      <c r="BL21" s="594"/>
      <c r="BM21" s="594"/>
      <c r="BN21" s="595"/>
      <c r="BO21" s="596">
        <v>0</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112376</v>
      </c>
      <c r="S22" s="594"/>
      <c r="T22" s="594"/>
      <c r="U22" s="594"/>
      <c r="V22" s="594"/>
      <c r="W22" s="594"/>
      <c r="X22" s="594"/>
      <c r="Y22" s="595"/>
      <c r="Z22" s="596">
        <v>0.6</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327314</v>
      </c>
      <c r="S23" s="594"/>
      <c r="T23" s="594"/>
      <c r="U23" s="594"/>
      <c r="V23" s="594"/>
      <c r="W23" s="594"/>
      <c r="X23" s="594"/>
      <c r="Y23" s="595"/>
      <c r="Z23" s="596">
        <v>1.7</v>
      </c>
      <c r="AA23" s="596"/>
      <c r="AB23" s="596"/>
      <c r="AC23" s="596"/>
      <c r="AD23" s="597" t="s">
        <v>219</v>
      </c>
      <c r="AE23" s="597"/>
      <c r="AF23" s="597"/>
      <c r="AG23" s="597"/>
      <c r="AH23" s="597"/>
      <c r="AI23" s="597"/>
      <c r="AJ23" s="597"/>
      <c r="AK23" s="597"/>
      <c r="AL23" s="598" t="s">
        <v>219</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61</v>
      </c>
      <c r="BH23" s="594"/>
      <c r="BI23" s="594"/>
      <c r="BJ23" s="594"/>
      <c r="BK23" s="594"/>
      <c r="BL23" s="594"/>
      <c r="BM23" s="594"/>
      <c r="BN23" s="595"/>
      <c r="BO23" s="596">
        <v>0</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90330</v>
      </c>
      <c r="S24" s="594"/>
      <c r="T24" s="594"/>
      <c r="U24" s="594"/>
      <c r="V24" s="594"/>
      <c r="W24" s="594"/>
      <c r="X24" s="594"/>
      <c r="Y24" s="595"/>
      <c r="Z24" s="596">
        <v>0.5</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8161496</v>
      </c>
      <c r="CS24" s="583"/>
      <c r="CT24" s="583"/>
      <c r="CU24" s="583"/>
      <c r="CV24" s="583"/>
      <c r="CW24" s="583"/>
      <c r="CX24" s="583"/>
      <c r="CY24" s="584"/>
      <c r="CZ24" s="624">
        <v>44.4</v>
      </c>
      <c r="DA24" s="625"/>
      <c r="DB24" s="625"/>
      <c r="DC24" s="626"/>
      <c r="DD24" s="623">
        <v>5662391</v>
      </c>
      <c r="DE24" s="583"/>
      <c r="DF24" s="583"/>
      <c r="DG24" s="583"/>
      <c r="DH24" s="583"/>
      <c r="DI24" s="583"/>
      <c r="DJ24" s="583"/>
      <c r="DK24" s="584"/>
      <c r="DL24" s="623">
        <v>5327179</v>
      </c>
      <c r="DM24" s="583"/>
      <c r="DN24" s="583"/>
      <c r="DO24" s="583"/>
      <c r="DP24" s="583"/>
      <c r="DQ24" s="583"/>
      <c r="DR24" s="583"/>
      <c r="DS24" s="583"/>
      <c r="DT24" s="583"/>
      <c r="DU24" s="583"/>
      <c r="DV24" s="584"/>
      <c r="DW24" s="587">
        <v>54.5</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2133441</v>
      </c>
      <c r="S25" s="594"/>
      <c r="T25" s="594"/>
      <c r="U25" s="594"/>
      <c r="V25" s="594"/>
      <c r="W25" s="594"/>
      <c r="X25" s="594"/>
      <c r="Y25" s="595"/>
      <c r="Z25" s="596">
        <v>11.4</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2958384</v>
      </c>
      <c r="CS25" s="619"/>
      <c r="CT25" s="619"/>
      <c r="CU25" s="619"/>
      <c r="CV25" s="619"/>
      <c r="CW25" s="619"/>
      <c r="CX25" s="619"/>
      <c r="CY25" s="620"/>
      <c r="CZ25" s="627">
        <v>16.100000000000001</v>
      </c>
      <c r="DA25" s="628"/>
      <c r="DB25" s="628"/>
      <c r="DC25" s="629"/>
      <c r="DD25" s="602">
        <v>2824937</v>
      </c>
      <c r="DE25" s="619"/>
      <c r="DF25" s="619"/>
      <c r="DG25" s="619"/>
      <c r="DH25" s="619"/>
      <c r="DI25" s="619"/>
      <c r="DJ25" s="619"/>
      <c r="DK25" s="620"/>
      <c r="DL25" s="602">
        <v>2524847</v>
      </c>
      <c r="DM25" s="619"/>
      <c r="DN25" s="619"/>
      <c r="DO25" s="619"/>
      <c r="DP25" s="619"/>
      <c r="DQ25" s="619"/>
      <c r="DR25" s="619"/>
      <c r="DS25" s="619"/>
      <c r="DT25" s="619"/>
      <c r="DU25" s="619"/>
      <c r="DV25" s="620"/>
      <c r="DW25" s="598">
        <v>25.8</v>
      </c>
      <c r="DX25" s="621"/>
      <c r="DY25" s="621"/>
      <c r="DZ25" s="621"/>
      <c r="EA25" s="621"/>
      <c r="EB25" s="621"/>
      <c r="EC25" s="622"/>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1896519</v>
      </c>
      <c r="CS26" s="594"/>
      <c r="CT26" s="594"/>
      <c r="CU26" s="594"/>
      <c r="CV26" s="594"/>
      <c r="CW26" s="594"/>
      <c r="CX26" s="594"/>
      <c r="CY26" s="595"/>
      <c r="CZ26" s="627">
        <v>10.3</v>
      </c>
      <c r="DA26" s="628"/>
      <c r="DB26" s="628"/>
      <c r="DC26" s="629"/>
      <c r="DD26" s="602">
        <v>1797284</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1"/>
      <c r="DY26" s="621"/>
      <c r="DZ26" s="621"/>
      <c r="EA26" s="621"/>
      <c r="EB26" s="621"/>
      <c r="EC26" s="622"/>
    </row>
    <row r="27" spans="2:133" ht="11.25" customHeight="1">
      <c r="B27" s="590" t="s">
        <v>278</v>
      </c>
      <c r="C27" s="591"/>
      <c r="D27" s="591"/>
      <c r="E27" s="591"/>
      <c r="F27" s="591"/>
      <c r="G27" s="591"/>
      <c r="H27" s="591"/>
      <c r="I27" s="591"/>
      <c r="J27" s="591"/>
      <c r="K27" s="591"/>
      <c r="L27" s="591"/>
      <c r="M27" s="591"/>
      <c r="N27" s="591"/>
      <c r="O27" s="591"/>
      <c r="P27" s="591"/>
      <c r="Q27" s="592"/>
      <c r="R27" s="593">
        <v>1487334</v>
      </c>
      <c r="S27" s="594"/>
      <c r="T27" s="594"/>
      <c r="U27" s="594"/>
      <c r="V27" s="594"/>
      <c r="W27" s="594"/>
      <c r="X27" s="594"/>
      <c r="Y27" s="595"/>
      <c r="Z27" s="596">
        <v>8</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3358938</v>
      </c>
      <c r="BH27" s="594"/>
      <c r="BI27" s="594"/>
      <c r="BJ27" s="594"/>
      <c r="BK27" s="594"/>
      <c r="BL27" s="594"/>
      <c r="BM27" s="594"/>
      <c r="BN27" s="595"/>
      <c r="BO27" s="596">
        <v>100</v>
      </c>
      <c r="BP27" s="596"/>
      <c r="BQ27" s="596"/>
      <c r="BR27" s="596"/>
      <c r="BS27" s="602">
        <v>19553</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3118778</v>
      </c>
      <c r="CS27" s="619"/>
      <c r="CT27" s="619"/>
      <c r="CU27" s="619"/>
      <c r="CV27" s="619"/>
      <c r="CW27" s="619"/>
      <c r="CX27" s="619"/>
      <c r="CY27" s="620"/>
      <c r="CZ27" s="627">
        <v>17</v>
      </c>
      <c r="DA27" s="628"/>
      <c r="DB27" s="628"/>
      <c r="DC27" s="629"/>
      <c r="DD27" s="602">
        <v>954449</v>
      </c>
      <c r="DE27" s="619"/>
      <c r="DF27" s="619"/>
      <c r="DG27" s="619"/>
      <c r="DH27" s="619"/>
      <c r="DI27" s="619"/>
      <c r="DJ27" s="619"/>
      <c r="DK27" s="620"/>
      <c r="DL27" s="602">
        <v>919327</v>
      </c>
      <c r="DM27" s="619"/>
      <c r="DN27" s="619"/>
      <c r="DO27" s="619"/>
      <c r="DP27" s="619"/>
      <c r="DQ27" s="619"/>
      <c r="DR27" s="619"/>
      <c r="DS27" s="619"/>
      <c r="DT27" s="619"/>
      <c r="DU27" s="619"/>
      <c r="DV27" s="620"/>
      <c r="DW27" s="598">
        <v>9.4</v>
      </c>
      <c r="DX27" s="621"/>
      <c r="DY27" s="621"/>
      <c r="DZ27" s="621"/>
      <c r="EA27" s="621"/>
      <c r="EB27" s="621"/>
      <c r="EC27" s="622"/>
    </row>
    <row r="28" spans="2:133" ht="11.25" customHeight="1">
      <c r="B28" s="590" t="s">
        <v>281</v>
      </c>
      <c r="C28" s="591"/>
      <c r="D28" s="591"/>
      <c r="E28" s="591"/>
      <c r="F28" s="591"/>
      <c r="G28" s="591"/>
      <c r="H28" s="591"/>
      <c r="I28" s="591"/>
      <c r="J28" s="591"/>
      <c r="K28" s="591"/>
      <c r="L28" s="591"/>
      <c r="M28" s="591"/>
      <c r="N28" s="591"/>
      <c r="O28" s="591"/>
      <c r="P28" s="591"/>
      <c r="Q28" s="592"/>
      <c r="R28" s="593">
        <v>42768</v>
      </c>
      <c r="S28" s="594"/>
      <c r="T28" s="594"/>
      <c r="U28" s="594"/>
      <c r="V28" s="594"/>
      <c r="W28" s="594"/>
      <c r="X28" s="594"/>
      <c r="Y28" s="595"/>
      <c r="Z28" s="596">
        <v>0.2</v>
      </c>
      <c r="AA28" s="596"/>
      <c r="AB28" s="596"/>
      <c r="AC28" s="596"/>
      <c r="AD28" s="597" t="s">
        <v>219</v>
      </c>
      <c r="AE28" s="597"/>
      <c r="AF28" s="597"/>
      <c r="AG28" s="597"/>
      <c r="AH28" s="597"/>
      <c r="AI28" s="597"/>
      <c r="AJ28" s="597"/>
      <c r="AK28" s="597"/>
      <c r="AL28" s="598" t="s">
        <v>219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2084334</v>
      </c>
      <c r="CS28" s="594"/>
      <c r="CT28" s="594"/>
      <c r="CU28" s="594"/>
      <c r="CV28" s="594"/>
      <c r="CW28" s="594"/>
      <c r="CX28" s="594"/>
      <c r="CY28" s="595"/>
      <c r="CZ28" s="627">
        <v>11.3</v>
      </c>
      <c r="DA28" s="628"/>
      <c r="DB28" s="628"/>
      <c r="DC28" s="629"/>
      <c r="DD28" s="602">
        <v>1883005</v>
      </c>
      <c r="DE28" s="594"/>
      <c r="DF28" s="594"/>
      <c r="DG28" s="594"/>
      <c r="DH28" s="594"/>
      <c r="DI28" s="594"/>
      <c r="DJ28" s="594"/>
      <c r="DK28" s="595"/>
      <c r="DL28" s="602">
        <v>1883005</v>
      </c>
      <c r="DM28" s="594"/>
      <c r="DN28" s="594"/>
      <c r="DO28" s="594"/>
      <c r="DP28" s="594"/>
      <c r="DQ28" s="594"/>
      <c r="DR28" s="594"/>
      <c r="DS28" s="594"/>
      <c r="DT28" s="594"/>
      <c r="DU28" s="594"/>
      <c r="DV28" s="595"/>
      <c r="DW28" s="598">
        <v>19.3</v>
      </c>
      <c r="DX28" s="621"/>
      <c r="DY28" s="621"/>
      <c r="DZ28" s="621"/>
      <c r="EA28" s="621"/>
      <c r="EB28" s="621"/>
      <c r="EC28" s="622"/>
    </row>
    <row r="29" spans="2:133" ht="11.25" customHeight="1">
      <c r="B29" s="590" t="s">
        <v>283</v>
      </c>
      <c r="C29" s="591"/>
      <c r="D29" s="591"/>
      <c r="E29" s="591"/>
      <c r="F29" s="591"/>
      <c r="G29" s="591"/>
      <c r="H29" s="591"/>
      <c r="I29" s="591"/>
      <c r="J29" s="591"/>
      <c r="K29" s="591"/>
      <c r="L29" s="591"/>
      <c r="M29" s="591"/>
      <c r="N29" s="591"/>
      <c r="O29" s="591"/>
      <c r="P29" s="591"/>
      <c r="Q29" s="592"/>
      <c r="R29" s="593">
        <v>42992</v>
      </c>
      <c r="S29" s="594"/>
      <c r="T29" s="594"/>
      <c r="U29" s="594"/>
      <c r="V29" s="594"/>
      <c r="W29" s="594"/>
      <c r="X29" s="594"/>
      <c r="Y29" s="595"/>
      <c r="Z29" s="596">
        <v>0.2</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2084313</v>
      </c>
      <c r="CS29" s="619"/>
      <c r="CT29" s="619"/>
      <c r="CU29" s="619"/>
      <c r="CV29" s="619"/>
      <c r="CW29" s="619"/>
      <c r="CX29" s="619"/>
      <c r="CY29" s="620"/>
      <c r="CZ29" s="627">
        <v>11.3</v>
      </c>
      <c r="DA29" s="628"/>
      <c r="DB29" s="628"/>
      <c r="DC29" s="629"/>
      <c r="DD29" s="602">
        <v>1882984</v>
      </c>
      <c r="DE29" s="619"/>
      <c r="DF29" s="619"/>
      <c r="DG29" s="619"/>
      <c r="DH29" s="619"/>
      <c r="DI29" s="619"/>
      <c r="DJ29" s="619"/>
      <c r="DK29" s="620"/>
      <c r="DL29" s="602">
        <v>1882984</v>
      </c>
      <c r="DM29" s="619"/>
      <c r="DN29" s="619"/>
      <c r="DO29" s="619"/>
      <c r="DP29" s="619"/>
      <c r="DQ29" s="619"/>
      <c r="DR29" s="619"/>
      <c r="DS29" s="619"/>
      <c r="DT29" s="619"/>
      <c r="DU29" s="619"/>
      <c r="DV29" s="620"/>
      <c r="DW29" s="598">
        <v>19.3</v>
      </c>
      <c r="DX29" s="621"/>
      <c r="DY29" s="621"/>
      <c r="DZ29" s="621"/>
      <c r="EA29" s="621"/>
      <c r="EB29" s="621"/>
      <c r="EC29" s="622"/>
    </row>
    <row r="30" spans="2:133" ht="11.25" customHeight="1">
      <c r="B30" s="590" t="s">
        <v>288</v>
      </c>
      <c r="C30" s="591"/>
      <c r="D30" s="591"/>
      <c r="E30" s="591"/>
      <c r="F30" s="591"/>
      <c r="G30" s="591"/>
      <c r="H30" s="591"/>
      <c r="I30" s="591"/>
      <c r="J30" s="591"/>
      <c r="K30" s="591"/>
      <c r="L30" s="591"/>
      <c r="M30" s="591"/>
      <c r="N30" s="591"/>
      <c r="O30" s="591"/>
      <c r="P30" s="591"/>
      <c r="Q30" s="592"/>
      <c r="R30" s="593">
        <v>1026911</v>
      </c>
      <c r="S30" s="594"/>
      <c r="T30" s="594"/>
      <c r="U30" s="594"/>
      <c r="V30" s="594"/>
      <c r="W30" s="594"/>
      <c r="X30" s="594"/>
      <c r="Y30" s="595"/>
      <c r="Z30" s="596">
        <v>5.5</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99.7</v>
      </c>
      <c r="BH30" s="652"/>
      <c r="BI30" s="652"/>
      <c r="BJ30" s="652"/>
      <c r="BK30" s="652"/>
      <c r="BL30" s="652"/>
      <c r="BM30" s="588">
        <v>97.7</v>
      </c>
      <c r="BN30" s="652"/>
      <c r="BO30" s="652"/>
      <c r="BP30" s="652"/>
      <c r="BQ30" s="653"/>
      <c r="BR30" s="651">
        <v>99.6</v>
      </c>
      <c r="BS30" s="652"/>
      <c r="BT30" s="652"/>
      <c r="BU30" s="652"/>
      <c r="BV30" s="652"/>
      <c r="BW30" s="652"/>
      <c r="BX30" s="588">
        <v>97.1</v>
      </c>
      <c r="BY30" s="652"/>
      <c r="BZ30" s="652"/>
      <c r="CA30" s="652"/>
      <c r="CB30" s="653"/>
      <c r="CD30" s="656"/>
      <c r="CE30" s="657"/>
      <c r="CF30" s="607" t="s">
        <v>291</v>
      </c>
      <c r="CG30" s="608"/>
      <c r="CH30" s="608"/>
      <c r="CI30" s="608"/>
      <c r="CJ30" s="608"/>
      <c r="CK30" s="608"/>
      <c r="CL30" s="608"/>
      <c r="CM30" s="608"/>
      <c r="CN30" s="608"/>
      <c r="CO30" s="608"/>
      <c r="CP30" s="608"/>
      <c r="CQ30" s="609"/>
      <c r="CR30" s="593">
        <v>1848196</v>
      </c>
      <c r="CS30" s="594"/>
      <c r="CT30" s="594"/>
      <c r="CU30" s="594"/>
      <c r="CV30" s="594"/>
      <c r="CW30" s="594"/>
      <c r="CX30" s="594"/>
      <c r="CY30" s="595"/>
      <c r="CZ30" s="627">
        <v>10.1</v>
      </c>
      <c r="DA30" s="628"/>
      <c r="DB30" s="628"/>
      <c r="DC30" s="629"/>
      <c r="DD30" s="602">
        <v>1674505</v>
      </c>
      <c r="DE30" s="594"/>
      <c r="DF30" s="594"/>
      <c r="DG30" s="594"/>
      <c r="DH30" s="594"/>
      <c r="DI30" s="594"/>
      <c r="DJ30" s="594"/>
      <c r="DK30" s="595"/>
      <c r="DL30" s="602">
        <v>1674505</v>
      </c>
      <c r="DM30" s="594"/>
      <c r="DN30" s="594"/>
      <c r="DO30" s="594"/>
      <c r="DP30" s="594"/>
      <c r="DQ30" s="594"/>
      <c r="DR30" s="594"/>
      <c r="DS30" s="594"/>
      <c r="DT30" s="594"/>
      <c r="DU30" s="594"/>
      <c r="DV30" s="595"/>
      <c r="DW30" s="598">
        <v>17.100000000000001</v>
      </c>
      <c r="DX30" s="621"/>
      <c r="DY30" s="621"/>
      <c r="DZ30" s="621"/>
      <c r="EA30" s="621"/>
      <c r="EB30" s="621"/>
      <c r="EC30" s="622"/>
    </row>
    <row r="31" spans="2:133" ht="11.25" customHeight="1">
      <c r="B31" s="590" t="s">
        <v>292</v>
      </c>
      <c r="C31" s="591"/>
      <c r="D31" s="591"/>
      <c r="E31" s="591"/>
      <c r="F31" s="591"/>
      <c r="G31" s="591"/>
      <c r="H31" s="591"/>
      <c r="I31" s="591"/>
      <c r="J31" s="591"/>
      <c r="K31" s="591"/>
      <c r="L31" s="591"/>
      <c r="M31" s="591"/>
      <c r="N31" s="591"/>
      <c r="O31" s="591"/>
      <c r="P31" s="591"/>
      <c r="Q31" s="592"/>
      <c r="R31" s="593">
        <v>507580</v>
      </c>
      <c r="S31" s="594"/>
      <c r="T31" s="594"/>
      <c r="U31" s="594"/>
      <c r="V31" s="594"/>
      <c r="W31" s="594"/>
      <c r="X31" s="594"/>
      <c r="Y31" s="595"/>
      <c r="Z31" s="596">
        <v>2.7</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99.5</v>
      </c>
      <c r="BH31" s="619"/>
      <c r="BI31" s="619"/>
      <c r="BJ31" s="619"/>
      <c r="BK31" s="619"/>
      <c r="BL31" s="619"/>
      <c r="BM31" s="599">
        <v>96.8</v>
      </c>
      <c r="BN31" s="649"/>
      <c r="BO31" s="649"/>
      <c r="BP31" s="649"/>
      <c r="BQ31" s="650"/>
      <c r="BR31" s="648">
        <v>99.2</v>
      </c>
      <c r="BS31" s="619"/>
      <c r="BT31" s="619"/>
      <c r="BU31" s="619"/>
      <c r="BV31" s="619"/>
      <c r="BW31" s="619"/>
      <c r="BX31" s="599">
        <v>95.7</v>
      </c>
      <c r="BY31" s="649"/>
      <c r="BZ31" s="649"/>
      <c r="CA31" s="649"/>
      <c r="CB31" s="650"/>
      <c r="CD31" s="656"/>
      <c r="CE31" s="657"/>
      <c r="CF31" s="607" t="s">
        <v>295</v>
      </c>
      <c r="CG31" s="608"/>
      <c r="CH31" s="608"/>
      <c r="CI31" s="608"/>
      <c r="CJ31" s="608"/>
      <c r="CK31" s="608"/>
      <c r="CL31" s="608"/>
      <c r="CM31" s="608"/>
      <c r="CN31" s="608"/>
      <c r="CO31" s="608"/>
      <c r="CP31" s="608"/>
      <c r="CQ31" s="609"/>
      <c r="CR31" s="593">
        <v>236117</v>
      </c>
      <c r="CS31" s="619"/>
      <c r="CT31" s="619"/>
      <c r="CU31" s="619"/>
      <c r="CV31" s="619"/>
      <c r="CW31" s="619"/>
      <c r="CX31" s="619"/>
      <c r="CY31" s="620"/>
      <c r="CZ31" s="627">
        <v>1.3</v>
      </c>
      <c r="DA31" s="628"/>
      <c r="DB31" s="628"/>
      <c r="DC31" s="629"/>
      <c r="DD31" s="602">
        <v>208479</v>
      </c>
      <c r="DE31" s="619"/>
      <c r="DF31" s="619"/>
      <c r="DG31" s="619"/>
      <c r="DH31" s="619"/>
      <c r="DI31" s="619"/>
      <c r="DJ31" s="619"/>
      <c r="DK31" s="620"/>
      <c r="DL31" s="602">
        <v>208479</v>
      </c>
      <c r="DM31" s="619"/>
      <c r="DN31" s="619"/>
      <c r="DO31" s="619"/>
      <c r="DP31" s="619"/>
      <c r="DQ31" s="619"/>
      <c r="DR31" s="619"/>
      <c r="DS31" s="619"/>
      <c r="DT31" s="619"/>
      <c r="DU31" s="619"/>
      <c r="DV31" s="620"/>
      <c r="DW31" s="598">
        <v>2.1</v>
      </c>
      <c r="DX31" s="621"/>
      <c r="DY31" s="621"/>
      <c r="DZ31" s="621"/>
      <c r="EA31" s="621"/>
      <c r="EB31" s="621"/>
      <c r="EC31" s="622"/>
    </row>
    <row r="32" spans="2:133" ht="11.25" customHeight="1">
      <c r="B32" s="590" t="s">
        <v>296</v>
      </c>
      <c r="C32" s="591"/>
      <c r="D32" s="591"/>
      <c r="E32" s="591"/>
      <c r="F32" s="591"/>
      <c r="G32" s="591"/>
      <c r="H32" s="591"/>
      <c r="I32" s="591"/>
      <c r="J32" s="591"/>
      <c r="K32" s="591"/>
      <c r="L32" s="591"/>
      <c r="M32" s="591"/>
      <c r="N32" s="591"/>
      <c r="O32" s="591"/>
      <c r="P32" s="591"/>
      <c r="Q32" s="592"/>
      <c r="R32" s="593">
        <v>293961</v>
      </c>
      <c r="S32" s="594"/>
      <c r="T32" s="594"/>
      <c r="U32" s="594"/>
      <c r="V32" s="594"/>
      <c r="W32" s="594"/>
      <c r="X32" s="594"/>
      <c r="Y32" s="595"/>
      <c r="Z32" s="596">
        <v>1.6</v>
      </c>
      <c r="AA32" s="596"/>
      <c r="AB32" s="596"/>
      <c r="AC32" s="596"/>
      <c r="AD32" s="597">
        <v>48</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99.8</v>
      </c>
      <c r="BH32" s="661"/>
      <c r="BI32" s="661"/>
      <c r="BJ32" s="661"/>
      <c r="BK32" s="661"/>
      <c r="BL32" s="661"/>
      <c r="BM32" s="662">
        <v>97.8</v>
      </c>
      <c r="BN32" s="661"/>
      <c r="BO32" s="661"/>
      <c r="BP32" s="661"/>
      <c r="BQ32" s="663"/>
      <c r="BR32" s="660">
        <v>99.7</v>
      </c>
      <c r="BS32" s="661"/>
      <c r="BT32" s="661"/>
      <c r="BU32" s="661"/>
      <c r="BV32" s="661"/>
      <c r="BW32" s="661"/>
      <c r="BX32" s="662">
        <v>97.3</v>
      </c>
      <c r="BY32" s="661"/>
      <c r="BZ32" s="661"/>
      <c r="CA32" s="661"/>
      <c r="CB32" s="663"/>
      <c r="CD32" s="658"/>
      <c r="CE32" s="659"/>
      <c r="CF32" s="607" t="s">
        <v>298</v>
      </c>
      <c r="CG32" s="608"/>
      <c r="CH32" s="608"/>
      <c r="CI32" s="608"/>
      <c r="CJ32" s="608"/>
      <c r="CK32" s="608"/>
      <c r="CL32" s="608"/>
      <c r="CM32" s="608"/>
      <c r="CN32" s="608"/>
      <c r="CO32" s="608"/>
      <c r="CP32" s="608"/>
      <c r="CQ32" s="609"/>
      <c r="CR32" s="593">
        <v>21</v>
      </c>
      <c r="CS32" s="594"/>
      <c r="CT32" s="594"/>
      <c r="CU32" s="594"/>
      <c r="CV32" s="594"/>
      <c r="CW32" s="594"/>
      <c r="CX32" s="594"/>
      <c r="CY32" s="595"/>
      <c r="CZ32" s="627">
        <v>0</v>
      </c>
      <c r="DA32" s="628"/>
      <c r="DB32" s="628"/>
      <c r="DC32" s="629"/>
      <c r="DD32" s="602">
        <v>21</v>
      </c>
      <c r="DE32" s="594"/>
      <c r="DF32" s="594"/>
      <c r="DG32" s="594"/>
      <c r="DH32" s="594"/>
      <c r="DI32" s="594"/>
      <c r="DJ32" s="594"/>
      <c r="DK32" s="595"/>
      <c r="DL32" s="602">
        <v>21</v>
      </c>
      <c r="DM32" s="594"/>
      <c r="DN32" s="594"/>
      <c r="DO32" s="594"/>
      <c r="DP32" s="594"/>
      <c r="DQ32" s="594"/>
      <c r="DR32" s="594"/>
      <c r="DS32" s="594"/>
      <c r="DT32" s="594"/>
      <c r="DU32" s="594"/>
      <c r="DV32" s="595"/>
      <c r="DW32" s="598">
        <v>0</v>
      </c>
      <c r="DX32" s="621"/>
      <c r="DY32" s="621"/>
      <c r="DZ32" s="621"/>
      <c r="EA32" s="621"/>
      <c r="EB32" s="621"/>
      <c r="EC32" s="622"/>
    </row>
    <row r="33" spans="2:133" ht="11.25" customHeight="1">
      <c r="B33" s="590" t="s">
        <v>299</v>
      </c>
      <c r="C33" s="591"/>
      <c r="D33" s="591"/>
      <c r="E33" s="591"/>
      <c r="F33" s="591"/>
      <c r="G33" s="591"/>
      <c r="H33" s="591"/>
      <c r="I33" s="591"/>
      <c r="J33" s="591"/>
      <c r="K33" s="591"/>
      <c r="L33" s="591"/>
      <c r="M33" s="591"/>
      <c r="N33" s="591"/>
      <c r="O33" s="591"/>
      <c r="P33" s="591"/>
      <c r="Q33" s="592"/>
      <c r="R33" s="593">
        <v>2395300</v>
      </c>
      <c r="S33" s="594"/>
      <c r="T33" s="594"/>
      <c r="U33" s="594"/>
      <c r="V33" s="594"/>
      <c r="W33" s="594"/>
      <c r="X33" s="594"/>
      <c r="Y33" s="595"/>
      <c r="Z33" s="596">
        <v>12.8</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7402305</v>
      </c>
      <c r="CS33" s="619"/>
      <c r="CT33" s="619"/>
      <c r="CU33" s="619"/>
      <c r="CV33" s="619"/>
      <c r="CW33" s="619"/>
      <c r="CX33" s="619"/>
      <c r="CY33" s="620"/>
      <c r="CZ33" s="627">
        <v>40.299999999999997</v>
      </c>
      <c r="DA33" s="628"/>
      <c r="DB33" s="628"/>
      <c r="DC33" s="629"/>
      <c r="DD33" s="602">
        <v>6026847</v>
      </c>
      <c r="DE33" s="619"/>
      <c r="DF33" s="619"/>
      <c r="DG33" s="619"/>
      <c r="DH33" s="619"/>
      <c r="DI33" s="619"/>
      <c r="DJ33" s="619"/>
      <c r="DK33" s="620"/>
      <c r="DL33" s="602">
        <v>3911465</v>
      </c>
      <c r="DM33" s="619"/>
      <c r="DN33" s="619"/>
      <c r="DO33" s="619"/>
      <c r="DP33" s="619"/>
      <c r="DQ33" s="619"/>
      <c r="DR33" s="619"/>
      <c r="DS33" s="619"/>
      <c r="DT33" s="619"/>
      <c r="DU33" s="619"/>
      <c r="DV33" s="620"/>
      <c r="DW33" s="598">
        <v>40</v>
      </c>
      <c r="DX33" s="621"/>
      <c r="DY33" s="621"/>
      <c r="DZ33" s="621"/>
      <c r="EA33" s="621"/>
      <c r="EB33" s="621"/>
      <c r="EC33" s="622"/>
    </row>
    <row r="34" spans="2:133" ht="11.25" customHeight="1">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2279206</v>
      </c>
      <c r="CS34" s="594"/>
      <c r="CT34" s="594"/>
      <c r="CU34" s="594"/>
      <c r="CV34" s="594"/>
      <c r="CW34" s="594"/>
      <c r="CX34" s="594"/>
      <c r="CY34" s="595"/>
      <c r="CZ34" s="627">
        <v>12.4</v>
      </c>
      <c r="DA34" s="628"/>
      <c r="DB34" s="628"/>
      <c r="DC34" s="629"/>
      <c r="DD34" s="602">
        <v>1802908</v>
      </c>
      <c r="DE34" s="594"/>
      <c r="DF34" s="594"/>
      <c r="DG34" s="594"/>
      <c r="DH34" s="594"/>
      <c r="DI34" s="594"/>
      <c r="DJ34" s="594"/>
      <c r="DK34" s="595"/>
      <c r="DL34" s="602">
        <v>1265176</v>
      </c>
      <c r="DM34" s="594"/>
      <c r="DN34" s="594"/>
      <c r="DO34" s="594"/>
      <c r="DP34" s="594"/>
      <c r="DQ34" s="594"/>
      <c r="DR34" s="594"/>
      <c r="DS34" s="594"/>
      <c r="DT34" s="594"/>
      <c r="DU34" s="594"/>
      <c r="DV34" s="595"/>
      <c r="DW34" s="598">
        <v>13</v>
      </c>
      <c r="DX34" s="621"/>
      <c r="DY34" s="621"/>
      <c r="DZ34" s="621"/>
      <c r="EA34" s="621"/>
      <c r="EB34" s="621"/>
      <c r="EC34" s="622"/>
    </row>
    <row r="35" spans="2:133" ht="11.25" customHeight="1">
      <c r="B35" s="590" t="s">
        <v>305</v>
      </c>
      <c r="C35" s="591"/>
      <c r="D35" s="591"/>
      <c r="E35" s="591"/>
      <c r="F35" s="591"/>
      <c r="G35" s="591"/>
      <c r="H35" s="591"/>
      <c r="I35" s="591"/>
      <c r="J35" s="591"/>
      <c r="K35" s="591"/>
      <c r="L35" s="591"/>
      <c r="M35" s="591"/>
      <c r="N35" s="591"/>
      <c r="O35" s="591"/>
      <c r="P35" s="591"/>
      <c r="Q35" s="592"/>
      <c r="R35" s="593">
        <v>678700</v>
      </c>
      <c r="S35" s="594"/>
      <c r="T35" s="594"/>
      <c r="U35" s="594"/>
      <c r="V35" s="594"/>
      <c r="W35" s="594"/>
      <c r="X35" s="594"/>
      <c r="Y35" s="595"/>
      <c r="Z35" s="596">
        <v>3.6</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1981538</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275431</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50226</v>
      </c>
      <c r="CS35" s="619"/>
      <c r="CT35" s="619"/>
      <c r="CU35" s="619"/>
      <c r="CV35" s="619"/>
      <c r="CW35" s="619"/>
      <c r="CX35" s="619"/>
      <c r="CY35" s="620"/>
      <c r="CZ35" s="627">
        <v>0.3</v>
      </c>
      <c r="DA35" s="628"/>
      <c r="DB35" s="628"/>
      <c r="DC35" s="629"/>
      <c r="DD35" s="602">
        <v>47786</v>
      </c>
      <c r="DE35" s="619"/>
      <c r="DF35" s="619"/>
      <c r="DG35" s="619"/>
      <c r="DH35" s="619"/>
      <c r="DI35" s="619"/>
      <c r="DJ35" s="619"/>
      <c r="DK35" s="620"/>
      <c r="DL35" s="602">
        <v>18433</v>
      </c>
      <c r="DM35" s="619"/>
      <c r="DN35" s="619"/>
      <c r="DO35" s="619"/>
      <c r="DP35" s="619"/>
      <c r="DQ35" s="619"/>
      <c r="DR35" s="619"/>
      <c r="DS35" s="619"/>
      <c r="DT35" s="619"/>
      <c r="DU35" s="619"/>
      <c r="DV35" s="620"/>
      <c r="DW35" s="598">
        <v>0.2</v>
      </c>
      <c r="DX35" s="621"/>
      <c r="DY35" s="621"/>
      <c r="DZ35" s="621"/>
      <c r="EA35" s="621"/>
      <c r="EB35" s="621"/>
      <c r="EC35" s="622"/>
    </row>
    <row r="36" spans="2:133" ht="11.25" customHeight="1">
      <c r="B36" s="636" t="s">
        <v>309</v>
      </c>
      <c r="C36" s="637"/>
      <c r="D36" s="637"/>
      <c r="E36" s="637"/>
      <c r="F36" s="637"/>
      <c r="G36" s="637"/>
      <c r="H36" s="637"/>
      <c r="I36" s="637"/>
      <c r="J36" s="637"/>
      <c r="K36" s="637"/>
      <c r="L36" s="637"/>
      <c r="M36" s="637"/>
      <c r="N36" s="637"/>
      <c r="O36" s="637"/>
      <c r="P36" s="637"/>
      <c r="Q36" s="638"/>
      <c r="R36" s="665">
        <v>18705628</v>
      </c>
      <c r="S36" s="666"/>
      <c r="T36" s="666"/>
      <c r="U36" s="666"/>
      <c r="V36" s="666"/>
      <c r="W36" s="666"/>
      <c r="X36" s="666"/>
      <c r="Y36" s="667"/>
      <c r="Z36" s="668">
        <v>100</v>
      </c>
      <c r="AA36" s="668"/>
      <c r="AB36" s="668"/>
      <c r="AC36" s="668"/>
      <c r="AD36" s="669">
        <v>9090816</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288538</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243178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2390559</v>
      </c>
      <c r="CS36" s="594"/>
      <c r="CT36" s="594"/>
      <c r="CU36" s="594"/>
      <c r="CV36" s="594"/>
      <c r="CW36" s="594"/>
      <c r="CX36" s="594"/>
      <c r="CY36" s="595"/>
      <c r="CZ36" s="627">
        <v>13</v>
      </c>
      <c r="DA36" s="628"/>
      <c r="DB36" s="628"/>
      <c r="DC36" s="629"/>
      <c r="DD36" s="602">
        <v>1795337</v>
      </c>
      <c r="DE36" s="594"/>
      <c r="DF36" s="594"/>
      <c r="DG36" s="594"/>
      <c r="DH36" s="594"/>
      <c r="DI36" s="594"/>
      <c r="DJ36" s="594"/>
      <c r="DK36" s="595"/>
      <c r="DL36" s="602">
        <v>1426165</v>
      </c>
      <c r="DM36" s="594"/>
      <c r="DN36" s="594"/>
      <c r="DO36" s="594"/>
      <c r="DP36" s="594"/>
      <c r="DQ36" s="594"/>
      <c r="DR36" s="594"/>
      <c r="DS36" s="594"/>
      <c r="DT36" s="594"/>
      <c r="DU36" s="594"/>
      <c r="DV36" s="595"/>
      <c r="DW36" s="598">
        <v>14.6</v>
      </c>
      <c r="DX36" s="621"/>
      <c r="DY36" s="621"/>
      <c r="DZ36" s="621"/>
      <c r="EA36" s="621"/>
      <c r="EB36" s="621"/>
      <c r="EC36" s="622"/>
    </row>
    <row r="37" spans="2:133" ht="11.25" customHeight="1">
      <c r="AQ37" s="672" t="s">
        <v>313</v>
      </c>
      <c r="AR37" s="673"/>
      <c r="AS37" s="673"/>
      <c r="AT37" s="673"/>
      <c r="AU37" s="673"/>
      <c r="AV37" s="673"/>
      <c r="AW37" s="673"/>
      <c r="AX37" s="673"/>
      <c r="AY37" s="674"/>
      <c r="AZ37" s="593">
        <v>172313</v>
      </c>
      <c r="BA37" s="594"/>
      <c r="BB37" s="594"/>
      <c r="BC37" s="594"/>
      <c r="BD37" s="619"/>
      <c r="BE37" s="619"/>
      <c r="BF37" s="650"/>
      <c r="BG37" s="607" t="s">
        <v>314</v>
      </c>
      <c r="BH37" s="608"/>
      <c r="BI37" s="608"/>
      <c r="BJ37" s="608"/>
      <c r="BK37" s="608"/>
      <c r="BL37" s="608"/>
      <c r="BM37" s="608"/>
      <c r="BN37" s="608"/>
      <c r="BO37" s="608"/>
      <c r="BP37" s="608"/>
      <c r="BQ37" s="608"/>
      <c r="BR37" s="608"/>
      <c r="BS37" s="608"/>
      <c r="BT37" s="608"/>
      <c r="BU37" s="609"/>
      <c r="BV37" s="593">
        <v>4070</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751053</v>
      </c>
      <c r="CS37" s="619"/>
      <c r="CT37" s="619"/>
      <c r="CU37" s="619"/>
      <c r="CV37" s="619"/>
      <c r="CW37" s="619"/>
      <c r="CX37" s="619"/>
      <c r="CY37" s="620"/>
      <c r="CZ37" s="627">
        <v>4.0999999999999996</v>
      </c>
      <c r="DA37" s="628"/>
      <c r="DB37" s="628"/>
      <c r="DC37" s="629"/>
      <c r="DD37" s="602">
        <v>750934</v>
      </c>
      <c r="DE37" s="619"/>
      <c r="DF37" s="619"/>
      <c r="DG37" s="619"/>
      <c r="DH37" s="619"/>
      <c r="DI37" s="619"/>
      <c r="DJ37" s="619"/>
      <c r="DK37" s="620"/>
      <c r="DL37" s="602">
        <v>749815</v>
      </c>
      <c r="DM37" s="619"/>
      <c r="DN37" s="619"/>
      <c r="DO37" s="619"/>
      <c r="DP37" s="619"/>
      <c r="DQ37" s="619"/>
      <c r="DR37" s="619"/>
      <c r="DS37" s="619"/>
      <c r="DT37" s="619"/>
      <c r="DU37" s="619"/>
      <c r="DV37" s="620"/>
      <c r="DW37" s="598">
        <v>7.7</v>
      </c>
      <c r="DX37" s="621"/>
      <c r="DY37" s="621"/>
      <c r="DZ37" s="621"/>
      <c r="EA37" s="621"/>
      <c r="EB37" s="621"/>
      <c r="EC37" s="622"/>
    </row>
    <row r="38" spans="2:133" ht="11.25" customHeight="1">
      <c r="AQ38" s="672" t="s">
        <v>316</v>
      </c>
      <c r="AR38" s="673"/>
      <c r="AS38" s="673"/>
      <c r="AT38" s="673"/>
      <c r="AU38" s="673"/>
      <c r="AV38" s="673"/>
      <c r="AW38" s="673"/>
      <c r="AX38" s="673"/>
      <c r="AY38" s="674"/>
      <c r="AZ38" s="593">
        <v>76855</v>
      </c>
      <c r="BA38" s="594"/>
      <c r="BB38" s="594"/>
      <c r="BC38" s="594"/>
      <c r="BD38" s="619"/>
      <c r="BE38" s="619"/>
      <c r="BF38" s="650"/>
      <c r="BG38" s="607" t="s">
        <v>317</v>
      </c>
      <c r="BH38" s="608"/>
      <c r="BI38" s="608"/>
      <c r="BJ38" s="608"/>
      <c r="BK38" s="608"/>
      <c r="BL38" s="608"/>
      <c r="BM38" s="608"/>
      <c r="BN38" s="608"/>
      <c r="BO38" s="608"/>
      <c r="BP38" s="608"/>
      <c r="BQ38" s="608"/>
      <c r="BR38" s="608"/>
      <c r="BS38" s="608"/>
      <c r="BT38" s="608"/>
      <c r="BU38" s="609"/>
      <c r="BV38" s="593">
        <v>7047</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1670063</v>
      </c>
      <c r="CS38" s="594"/>
      <c r="CT38" s="594"/>
      <c r="CU38" s="594"/>
      <c r="CV38" s="594"/>
      <c r="CW38" s="594"/>
      <c r="CX38" s="594"/>
      <c r="CY38" s="595"/>
      <c r="CZ38" s="627">
        <v>9.1</v>
      </c>
      <c r="DA38" s="628"/>
      <c r="DB38" s="628"/>
      <c r="DC38" s="629"/>
      <c r="DD38" s="602">
        <v>1500814</v>
      </c>
      <c r="DE38" s="594"/>
      <c r="DF38" s="594"/>
      <c r="DG38" s="594"/>
      <c r="DH38" s="594"/>
      <c r="DI38" s="594"/>
      <c r="DJ38" s="594"/>
      <c r="DK38" s="595"/>
      <c r="DL38" s="602">
        <v>1201691</v>
      </c>
      <c r="DM38" s="594"/>
      <c r="DN38" s="594"/>
      <c r="DO38" s="594"/>
      <c r="DP38" s="594"/>
      <c r="DQ38" s="594"/>
      <c r="DR38" s="594"/>
      <c r="DS38" s="594"/>
      <c r="DT38" s="594"/>
      <c r="DU38" s="594"/>
      <c r="DV38" s="595"/>
      <c r="DW38" s="598">
        <v>12.3</v>
      </c>
      <c r="DX38" s="621"/>
      <c r="DY38" s="621"/>
      <c r="DZ38" s="621"/>
      <c r="EA38" s="621"/>
      <c r="EB38" s="621"/>
      <c r="EC38" s="622"/>
    </row>
    <row r="39" spans="2:133" ht="11.25" customHeight="1">
      <c r="AQ39" s="672" t="s">
        <v>319</v>
      </c>
      <c r="AR39" s="673"/>
      <c r="AS39" s="673"/>
      <c r="AT39" s="673"/>
      <c r="AU39" s="673"/>
      <c r="AV39" s="673"/>
      <c r="AW39" s="673"/>
      <c r="AX39" s="673"/>
      <c r="AY39" s="674"/>
      <c r="AZ39" s="593">
        <v>73391</v>
      </c>
      <c r="BA39" s="594"/>
      <c r="BB39" s="594"/>
      <c r="BC39" s="594"/>
      <c r="BD39" s="619"/>
      <c r="BE39" s="619"/>
      <c r="BF39" s="650"/>
      <c r="BG39" s="676" t="s">
        <v>320</v>
      </c>
      <c r="BH39" s="677"/>
      <c r="BI39" s="677"/>
      <c r="BJ39" s="677"/>
      <c r="BK39" s="677"/>
      <c r="BL39" s="187"/>
      <c r="BM39" s="608" t="s">
        <v>321</v>
      </c>
      <c r="BN39" s="608"/>
      <c r="BO39" s="608"/>
      <c r="BP39" s="608"/>
      <c r="BQ39" s="608"/>
      <c r="BR39" s="608"/>
      <c r="BS39" s="608"/>
      <c r="BT39" s="608"/>
      <c r="BU39" s="609"/>
      <c r="BV39" s="593">
        <v>83</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951198</v>
      </c>
      <c r="CS39" s="619"/>
      <c r="CT39" s="619"/>
      <c r="CU39" s="619"/>
      <c r="CV39" s="619"/>
      <c r="CW39" s="619"/>
      <c r="CX39" s="619"/>
      <c r="CY39" s="620"/>
      <c r="CZ39" s="627">
        <v>5.2</v>
      </c>
      <c r="DA39" s="628"/>
      <c r="DB39" s="628"/>
      <c r="DC39" s="629"/>
      <c r="DD39" s="602">
        <v>878949</v>
      </c>
      <c r="DE39" s="619"/>
      <c r="DF39" s="619"/>
      <c r="DG39" s="619"/>
      <c r="DH39" s="619"/>
      <c r="DI39" s="619"/>
      <c r="DJ39" s="619"/>
      <c r="DK39" s="620"/>
      <c r="DL39" s="602" t="s">
        <v>219</v>
      </c>
      <c r="DM39" s="619"/>
      <c r="DN39" s="619"/>
      <c r="DO39" s="619"/>
      <c r="DP39" s="619"/>
      <c r="DQ39" s="619"/>
      <c r="DR39" s="619"/>
      <c r="DS39" s="619"/>
      <c r="DT39" s="619"/>
      <c r="DU39" s="619"/>
      <c r="DV39" s="620"/>
      <c r="DW39" s="598" t="s">
        <v>219</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472068</v>
      </c>
      <c r="BA40" s="594"/>
      <c r="BB40" s="594"/>
      <c r="BC40" s="594"/>
      <c r="BD40" s="619"/>
      <c r="BE40" s="619"/>
      <c r="BF40" s="650"/>
      <c r="BG40" s="676"/>
      <c r="BH40" s="677"/>
      <c r="BI40" s="677"/>
      <c r="BJ40" s="677"/>
      <c r="BK40" s="677"/>
      <c r="BL40" s="187"/>
      <c r="BM40" s="608" t="s">
        <v>324</v>
      </c>
      <c r="BN40" s="608"/>
      <c r="BO40" s="608"/>
      <c r="BP40" s="608"/>
      <c r="BQ40" s="608"/>
      <c r="BR40" s="608"/>
      <c r="BS40" s="608"/>
      <c r="BT40" s="608"/>
      <c r="BU40" s="609"/>
      <c r="BV40" s="593">
        <v>161</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61053</v>
      </c>
      <c r="CS40" s="594"/>
      <c r="CT40" s="594"/>
      <c r="CU40" s="594"/>
      <c r="CV40" s="594"/>
      <c r="CW40" s="594"/>
      <c r="CX40" s="594"/>
      <c r="CY40" s="595"/>
      <c r="CZ40" s="627">
        <v>0.3</v>
      </c>
      <c r="DA40" s="628"/>
      <c r="DB40" s="628"/>
      <c r="DC40" s="629"/>
      <c r="DD40" s="602">
        <v>1053</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319</v>
      </c>
      <c r="AR41" s="614"/>
      <c r="AS41" s="614"/>
      <c r="AT41" s="614"/>
      <c r="AU41" s="614"/>
      <c r="AV41" s="614"/>
      <c r="AW41" s="614"/>
      <c r="AX41" s="614"/>
      <c r="AY41" s="615"/>
      <c r="AZ41" s="665">
        <v>898373</v>
      </c>
      <c r="BA41" s="666"/>
      <c r="BB41" s="666"/>
      <c r="BC41" s="666"/>
      <c r="BD41" s="661"/>
      <c r="BE41" s="661"/>
      <c r="BF41" s="663"/>
      <c r="BG41" s="678"/>
      <c r="BH41" s="679"/>
      <c r="BI41" s="679"/>
      <c r="BJ41" s="679"/>
      <c r="BK41" s="679"/>
      <c r="BL41" s="189"/>
      <c r="BM41" s="614" t="s">
        <v>326</v>
      </c>
      <c r="BN41" s="614"/>
      <c r="BO41" s="614"/>
      <c r="BP41" s="614"/>
      <c r="BQ41" s="614"/>
      <c r="BR41" s="614"/>
      <c r="BS41" s="614"/>
      <c r="BT41" s="614"/>
      <c r="BU41" s="615"/>
      <c r="BV41" s="665">
        <v>341</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19"/>
      <c r="CT41" s="619"/>
      <c r="CU41" s="619"/>
      <c r="CV41" s="619"/>
      <c r="CW41" s="619"/>
      <c r="CX41" s="619"/>
      <c r="CY41" s="620"/>
      <c r="CZ41" s="627" t="s">
        <v>213</v>
      </c>
      <c r="DA41" s="628"/>
      <c r="DB41" s="628"/>
      <c r="DC41" s="629"/>
      <c r="DD41" s="602" t="s">
        <v>213</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2809156</v>
      </c>
      <c r="CS42" s="594"/>
      <c r="CT42" s="594"/>
      <c r="CU42" s="594"/>
      <c r="CV42" s="594"/>
      <c r="CW42" s="594"/>
      <c r="CX42" s="594"/>
      <c r="CY42" s="595"/>
      <c r="CZ42" s="627">
        <v>15.3</v>
      </c>
      <c r="DA42" s="686"/>
      <c r="DB42" s="686"/>
      <c r="DC42" s="687"/>
      <c r="DD42" s="602">
        <v>473921</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140150</v>
      </c>
      <c r="CS43" s="619"/>
      <c r="CT43" s="619"/>
      <c r="CU43" s="619"/>
      <c r="CV43" s="619"/>
      <c r="CW43" s="619"/>
      <c r="CX43" s="619"/>
      <c r="CY43" s="620"/>
      <c r="CZ43" s="627">
        <v>0.8</v>
      </c>
      <c r="DA43" s="628"/>
      <c r="DB43" s="628"/>
      <c r="DC43" s="629"/>
      <c r="DD43" s="602">
        <v>129690</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332</v>
      </c>
      <c r="CD44" s="699" t="s">
        <v>286</v>
      </c>
      <c r="CE44" s="700"/>
      <c r="CF44" s="590" t="s">
        <v>333</v>
      </c>
      <c r="CG44" s="591"/>
      <c r="CH44" s="591"/>
      <c r="CI44" s="591"/>
      <c r="CJ44" s="591"/>
      <c r="CK44" s="591"/>
      <c r="CL44" s="591"/>
      <c r="CM44" s="591"/>
      <c r="CN44" s="591"/>
      <c r="CO44" s="591"/>
      <c r="CP44" s="591"/>
      <c r="CQ44" s="592"/>
      <c r="CR44" s="593">
        <v>2482633</v>
      </c>
      <c r="CS44" s="594"/>
      <c r="CT44" s="594"/>
      <c r="CU44" s="594"/>
      <c r="CV44" s="594"/>
      <c r="CW44" s="594"/>
      <c r="CX44" s="594"/>
      <c r="CY44" s="595"/>
      <c r="CZ44" s="627">
        <v>13.5</v>
      </c>
      <c r="DA44" s="686"/>
      <c r="DB44" s="686"/>
      <c r="DC44" s="687"/>
      <c r="DD44" s="602">
        <v>369823</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334</v>
      </c>
      <c r="CG45" s="591"/>
      <c r="CH45" s="591"/>
      <c r="CI45" s="591"/>
      <c r="CJ45" s="591"/>
      <c r="CK45" s="591"/>
      <c r="CL45" s="591"/>
      <c r="CM45" s="591"/>
      <c r="CN45" s="591"/>
      <c r="CO45" s="591"/>
      <c r="CP45" s="591"/>
      <c r="CQ45" s="592"/>
      <c r="CR45" s="593">
        <v>1142195</v>
      </c>
      <c r="CS45" s="619"/>
      <c r="CT45" s="619"/>
      <c r="CU45" s="619"/>
      <c r="CV45" s="619"/>
      <c r="CW45" s="619"/>
      <c r="CX45" s="619"/>
      <c r="CY45" s="620"/>
      <c r="CZ45" s="627">
        <v>6.2</v>
      </c>
      <c r="DA45" s="628"/>
      <c r="DB45" s="628"/>
      <c r="DC45" s="629"/>
      <c r="DD45" s="602">
        <v>112792</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335</v>
      </c>
      <c r="CG46" s="591"/>
      <c r="CH46" s="591"/>
      <c r="CI46" s="591"/>
      <c r="CJ46" s="591"/>
      <c r="CK46" s="591"/>
      <c r="CL46" s="591"/>
      <c r="CM46" s="591"/>
      <c r="CN46" s="591"/>
      <c r="CO46" s="591"/>
      <c r="CP46" s="591"/>
      <c r="CQ46" s="592"/>
      <c r="CR46" s="593">
        <v>1175384</v>
      </c>
      <c r="CS46" s="594"/>
      <c r="CT46" s="594"/>
      <c r="CU46" s="594"/>
      <c r="CV46" s="594"/>
      <c r="CW46" s="594"/>
      <c r="CX46" s="594"/>
      <c r="CY46" s="595"/>
      <c r="CZ46" s="627">
        <v>6.4</v>
      </c>
      <c r="DA46" s="686"/>
      <c r="DB46" s="686"/>
      <c r="DC46" s="687"/>
      <c r="DD46" s="602">
        <v>252257</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336</v>
      </c>
      <c r="CG47" s="591"/>
      <c r="CH47" s="591"/>
      <c r="CI47" s="591"/>
      <c r="CJ47" s="591"/>
      <c r="CK47" s="591"/>
      <c r="CL47" s="591"/>
      <c r="CM47" s="591"/>
      <c r="CN47" s="591"/>
      <c r="CO47" s="591"/>
      <c r="CP47" s="591"/>
      <c r="CQ47" s="592"/>
      <c r="CR47" s="593">
        <v>326523</v>
      </c>
      <c r="CS47" s="619"/>
      <c r="CT47" s="619"/>
      <c r="CU47" s="619"/>
      <c r="CV47" s="619"/>
      <c r="CW47" s="619"/>
      <c r="CX47" s="619"/>
      <c r="CY47" s="620"/>
      <c r="CZ47" s="627">
        <v>1.8</v>
      </c>
      <c r="DA47" s="628"/>
      <c r="DB47" s="628"/>
      <c r="DC47" s="629"/>
      <c r="DD47" s="602">
        <v>104098</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337</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86"/>
      <c r="DB48" s="686"/>
      <c r="DC48" s="687"/>
      <c r="DD48" s="602" t="s">
        <v>219</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338</v>
      </c>
      <c r="CE49" s="637"/>
      <c r="CF49" s="637"/>
      <c r="CG49" s="637"/>
      <c r="CH49" s="637"/>
      <c r="CI49" s="637"/>
      <c r="CJ49" s="637"/>
      <c r="CK49" s="637"/>
      <c r="CL49" s="637"/>
      <c r="CM49" s="637"/>
      <c r="CN49" s="637"/>
      <c r="CO49" s="637"/>
      <c r="CP49" s="637"/>
      <c r="CQ49" s="638"/>
      <c r="CR49" s="665">
        <v>18372957</v>
      </c>
      <c r="CS49" s="661"/>
      <c r="CT49" s="661"/>
      <c r="CU49" s="661"/>
      <c r="CV49" s="661"/>
      <c r="CW49" s="661"/>
      <c r="CX49" s="661"/>
      <c r="CY49" s="688"/>
      <c r="CZ49" s="689">
        <v>100</v>
      </c>
      <c r="DA49" s="690"/>
      <c r="DB49" s="690"/>
      <c r="DC49" s="691"/>
      <c r="DD49" s="692">
        <v>12163159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361</v>
      </c>
      <c r="C7" s="720"/>
      <c r="D7" s="720"/>
      <c r="E7" s="720"/>
      <c r="F7" s="720"/>
      <c r="G7" s="720"/>
      <c r="H7" s="720"/>
      <c r="I7" s="720"/>
      <c r="J7" s="720"/>
      <c r="K7" s="720"/>
      <c r="L7" s="720"/>
      <c r="M7" s="720"/>
      <c r="N7" s="720"/>
      <c r="O7" s="720"/>
      <c r="P7" s="721"/>
      <c r="Q7" s="722">
        <v>18661</v>
      </c>
      <c r="R7" s="723"/>
      <c r="S7" s="723"/>
      <c r="T7" s="723"/>
      <c r="U7" s="723"/>
      <c r="V7" s="723">
        <v>18330</v>
      </c>
      <c r="W7" s="723"/>
      <c r="X7" s="723"/>
      <c r="Y7" s="723"/>
      <c r="Z7" s="723"/>
      <c r="AA7" s="723">
        <v>331</v>
      </c>
      <c r="AB7" s="723"/>
      <c r="AC7" s="723"/>
      <c r="AD7" s="723"/>
      <c r="AE7" s="724"/>
      <c r="AF7" s="725">
        <v>222</v>
      </c>
      <c r="AG7" s="726"/>
      <c r="AH7" s="726"/>
      <c r="AI7" s="726"/>
      <c r="AJ7" s="727"/>
      <c r="AK7" s="762"/>
      <c r="AL7" s="763"/>
      <c r="AM7" s="763"/>
      <c r="AN7" s="763"/>
      <c r="AO7" s="763"/>
      <c r="AP7" s="763"/>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538</v>
      </c>
      <c r="BS7" s="766" t="s">
        <v>539</v>
      </c>
      <c r="BT7" s="767"/>
      <c r="BU7" s="767"/>
      <c r="BV7" s="767"/>
      <c r="BW7" s="767"/>
      <c r="BX7" s="767"/>
      <c r="BY7" s="767"/>
      <c r="BZ7" s="767"/>
      <c r="CA7" s="767"/>
      <c r="CB7" s="767"/>
      <c r="CC7" s="767"/>
      <c r="CD7" s="767"/>
      <c r="CE7" s="767"/>
      <c r="CF7" s="767"/>
      <c r="CG7" s="768"/>
      <c r="CH7" s="759">
        <v>-3</v>
      </c>
      <c r="CI7" s="760"/>
      <c r="CJ7" s="760"/>
      <c r="CK7" s="760"/>
      <c r="CL7" s="761"/>
      <c r="CM7" s="759">
        <v>4916</v>
      </c>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v>69</v>
      </c>
      <c r="DM7" s="760"/>
      <c r="DN7" s="760"/>
      <c r="DO7" s="760"/>
      <c r="DP7" s="761"/>
      <c r="DQ7" s="759">
        <v>6</v>
      </c>
      <c r="DR7" s="760"/>
      <c r="DS7" s="760"/>
      <c r="DT7" s="760"/>
      <c r="DU7" s="761"/>
      <c r="DV7" s="740"/>
      <c r="DW7" s="741"/>
      <c r="DX7" s="741"/>
      <c r="DY7" s="741"/>
      <c r="DZ7" s="742"/>
      <c r="EA7" s="205"/>
    </row>
    <row r="8" spans="1:131" s="206" customFormat="1" ht="26.25" customHeight="1">
      <c r="A8" s="212">
        <v>2</v>
      </c>
      <c r="B8" s="743" t="s">
        <v>362</v>
      </c>
      <c r="C8" s="744"/>
      <c r="D8" s="744"/>
      <c r="E8" s="744"/>
      <c r="F8" s="744"/>
      <c r="G8" s="744"/>
      <c r="H8" s="744"/>
      <c r="I8" s="744"/>
      <c r="J8" s="744"/>
      <c r="K8" s="744"/>
      <c r="L8" s="744"/>
      <c r="M8" s="744"/>
      <c r="N8" s="744"/>
      <c r="O8" s="744"/>
      <c r="P8" s="745"/>
      <c r="Q8" s="746">
        <v>39</v>
      </c>
      <c r="R8" s="747"/>
      <c r="S8" s="747"/>
      <c r="T8" s="747"/>
      <c r="U8" s="747"/>
      <c r="V8" s="747">
        <v>38</v>
      </c>
      <c r="W8" s="747"/>
      <c r="X8" s="747"/>
      <c r="Y8" s="747"/>
      <c r="Z8" s="747"/>
      <c r="AA8" s="747">
        <v>1</v>
      </c>
      <c r="AB8" s="747"/>
      <c r="AC8" s="747"/>
      <c r="AD8" s="747"/>
      <c r="AE8" s="748"/>
      <c r="AF8" s="749">
        <v>1</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363</v>
      </c>
      <c r="C9" s="744"/>
      <c r="D9" s="744"/>
      <c r="E9" s="744"/>
      <c r="F9" s="744"/>
      <c r="G9" s="744"/>
      <c r="H9" s="744"/>
      <c r="I9" s="744"/>
      <c r="J9" s="744"/>
      <c r="K9" s="744"/>
      <c r="L9" s="744"/>
      <c r="M9" s="744"/>
      <c r="N9" s="744"/>
      <c r="O9" s="744"/>
      <c r="P9" s="745"/>
      <c r="Q9" s="746">
        <v>19</v>
      </c>
      <c r="R9" s="747"/>
      <c r="S9" s="747"/>
      <c r="T9" s="747"/>
      <c r="U9" s="747"/>
      <c r="V9" s="747">
        <v>19</v>
      </c>
      <c r="W9" s="747"/>
      <c r="X9" s="747"/>
      <c r="Y9" s="747"/>
      <c r="Z9" s="747"/>
      <c r="AA9" s="747">
        <v>0</v>
      </c>
      <c r="AB9" s="747"/>
      <c r="AC9" s="747"/>
      <c r="AD9" s="747"/>
      <c r="AE9" s="748"/>
      <c r="AF9" s="749">
        <v>0</v>
      </c>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18719</v>
      </c>
      <c r="R23" s="782"/>
      <c r="S23" s="782"/>
      <c r="T23" s="782"/>
      <c r="U23" s="782"/>
      <c r="V23" s="782">
        <v>18387</v>
      </c>
      <c r="W23" s="782"/>
      <c r="X23" s="782"/>
      <c r="Y23" s="782"/>
      <c r="Z23" s="782"/>
      <c r="AA23" s="782">
        <v>332</v>
      </c>
      <c r="AB23" s="782"/>
      <c r="AC23" s="782"/>
      <c r="AD23" s="782"/>
      <c r="AE23" s="783"/>
      <c r="AF23" s="784">
        <v>224</v>
      </c>
      <c r="AG23" s="782"/>
      <c r="AH23" s="782"/>
      <c r="AI23" s="782"/>
      <c r="AJ23" s="785"/>
      <c r="AK23" s="786"/>
      <c r="AL23" s="787"/>
      <c r="AM23" s="787"/>
      <c r="AN23" s="787"/>
      <c r="AO23" s="787"/>
      <c r="AP23" s="782"/>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344</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3810</v>
      </c>
      <c r="R28" s="811"/>
      <c r="S28" s="811"/>
      <c r="T28" s="811"/>
      <c r="U28" s="811"/>
      <c r="V28" s="811">
        <v>3537</v>
      </c>
      <c r="W28" s="811"/>
      <c r="X28" s="811"/>
      <c r="Y28" s="811"/>
      <c r="Z28" s="811"/>
      <c r="AA28" s="811">
        <v>273</v>
      </c>
      <c r="AB28" s="811"/>
      <c r="AC28" s="811"/>
      <c r="AD28" s="811"/>
      <c r="AE28" s="812"/>
      <c r="AF28" s="813">
        <v>273</v>
      </c>
      <c r="AG28" s="811"/>
      <c r="AH28" s="811"/>
      <c r="AI28" s="811"/>
      <c r="AJ28" s="814"/>
      <c r="AK28" s="815">
        <v>169</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261</v>
      </c>
      <c r="R29" s="747"/>
      <c r="S29" s="747"/>
      <c r="T29" s="747"/>
      <c r="U29" s="747"/>
      <c r="V29" s="747">
        <v>260</v>
      </c>
      <c r="W29" s="747"/>
      <c r="X29" s="747"/>
      <c r="Y29" s="747"/>
      <c r="Z29" s="747"/>
      <c r="AA29" s="747">
        <v>1</v>
      </c>
      <c r="AB29" s="747"/>
      <c r="AC29" s="747"/>
      <c r="AD29" s="747"/>
      <c r="AE29" s="748"/>
      <c r="AF29" s="749">
        <v>1</v>
      </c>
      <c r="AG29" s="750"/>
      <c r="AH29" s="750"/>
      <c r="AI29" s="750"/>
      <c r="AJ29" s="751"/>
      <c r="AK29" s="818">
        <v>108</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2724</v>
      </c>
      <c r="R30" s="747"/>
      <c r="S30" s="747"/>
      <c r="T30" s="747"/>
      <c r="U30" s="747"/>
      <c r="V30" s="747">
        <v>2621</v>
      </c>
      <c r="W30" s="747"/>
      <c r="X30" s="747"/>
      <c r="Y30" s="747"/>
      <c r="Z30" s="747"/>
      <c r="AA30" s="747">
        <v>103</v>
      </c>
      <c r="AB30" s="747"/>
      <c r="AC30" s="747"/>
      <c r="AD30" s="747"/>
      <c r="AE30" s="748"/>
      <c r="AF30" s="749">
        <v>103</v>
      </c>
      <c r="AG30" s="750"/>
      <c r="AH30" s="750"/>
      <c r="AI30" s="750"/>
      <c r="AJ30" s="751"/>
      <c r="AK30" s="818">
        <v>387</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21</v>
      </c>
      <c r="R31" s="747"/>
      <c r="S31" s="747"/>
      <c r="T31" s="747"/>
      <c r="U31" s="747"/>
      <c r="V31" s="747">
        <v>16</v>
      </c>
      <c r="W31" s="747"/>
      <c r="X31" s="747"/>
      <c r="Y31" s="747"/>
      <c r="Z31" s="747"/>
      <c r="AA31" s="747">
        <v>5</v>
      </c>
      <c r="AB31" s="747"/>
      <c r="AC31" s="747"/>
      <c r="AD31" s="747"/>
      <c r="AE31" s="748"/>
      <c r="AF31" s="749">
        <v>5</v>
      </c>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335</v>
      </c>
      <c r="R32" s="747"/>
      <c r="S32" s="747"/>
      <c r="T32" s="747"/>
      <c r="U32" s="747"/>
      <c r="V32" s="747">
        <v>304</v>
      </c>
      <c r="W32" s="747"/>
      <c r="X32" s="747"/>
      <c r="Y32" s="747"/>
      <c r="Z32" s="747"/>
      <c r="AA32" s="747">
        <v>31</v>
      </c>
      <c r="AB32" s="747"/>
      <c r="AC32" s="747"/>
      <c r="AD32" s="747"/>
      <c r="AE32" s="748"/>
      <c r="AF32" s="749">
        <v>31</v>
      </c>
      <c r="AG32" s="750"/>
      <c r="AH32" s="750"/>
      <c r="AI32" s="750"/>
      <c r="AJ32" s="751"/>
      <c r="AK32" s="818">
        <v>165</v>
      </c>
      <c r="AL32" s="819"/>
      <c r="AM32" s="819"/>
      <c r="AN32" s="819"/>
      <c r="AO32" s="819"/>
      <c r="AP32" s="819">
        <v>106</v>
      </c>
      <c r="AQ32" s="819"/>
      <c r="AR32" s="819"/>
      <c r="AS32" s="819"/>
      <c r="AT32" s="819"/>
      <c r="AU32" s="819">
        <v>49</v>
      </c>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382</v>
      </c>
      <c r="C33" s="744"/>
      <c r="D33" s="744"/>
      <c r="E33" s="744"/>
      <c r="F33" s="744"/>
      <c r="G33" s="744"/>
      <c r="H33" s="744"/>
      <c r="I33" s="744"/>
      <c r="J33" s="744"/>
      <c r="K33" s="744"/>
      <c r="L33" s="744"/>
      <c r="M33" s="744"/>
      <c r="N33" s="744"/>
      <c r="O33" s="744"/>
      <c r="P33" s="745"/>
      <c r="Q33" s="746">
        <v>164</v>
      </c>
      <c r="R33" s="747"/>
      <c r="S33" s="747"/>
      <c r="T33" s="747"/>
      <c r="U33" s="747"/>
      <c r="V33" s="747">
        <v>160</v>
      </c>
      <c r="W33" s="747"/>
      <c r="X33" s="747"/>
      <c r="Y33" s="747"/>
      <c r="Z33" s="747"/>
      <c r="AA33" s="747">
        <v>3</v>
      </c>
      <c r="AB33" s="747"/>
      <c r="AC33" s="747"/>
      <c r="AD33" s="747"/>
      <c r="AE33" s="748"/>
      <c r="AF33" s="749">
        <v>3</v>
      </c>
      <c r="AG33" s="750"/>
      <c r="AH33" s="750"/>
      <c r="AI33" s="750"/>
      <c r="AJ33" s="751"/>
      <c r="AK33" s="818">
        <v>53</v>
      </c>
      <c r="AL33" s="819"/>
      <c r="AM33" s="819"/>
      <c r="AN33" s="819"/>
      <c r="AO33" s="819"/>
      <c r="AP33" s="819">
        <v>34</v>
      </c>
      <c r="AQ33" s="819"/>
      <c r="AR33" s="819"/>
      <c r="AS33" s="819"/>
      <c r="AT33" s="819"/>
      <c r="AU33" s="819">
        <v>7</v>
      </c>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383</v>
      </c>
      <c r="C34" s="744"/>
      <c r="D34" s="744"/>
      <c r="E34" s="744"/>
      <c r="F34" s="744"/>
      <c r="G34" s="744"/>
      <c r="H34" s="744"/>
      <c r="I34" s="744"/>
      <c r="J34" s="744"/>
      <c r="K34" s="744"/>
      <c r="L34" s="744"/>
      <c r="M34" s="744"/>
      <c r="N34" s="744"/>
      <c r="O34" s="744"/>
      <c r="P34" s="745"/>
      <c r="Q34" s="746">
        <v>465</v>
      </c>
      <c r="R34" s="747"/>
      <c r="S34" s="747"/>
      <c r="T34" s="747"/>
      <c r="U34" s="747"/>
      <c r="V34" s="747">
        <v>133</v>
      </c>
      <c r="W34" s="747"/>
      <c r="X34" s="747"/>
      <c r="Y34" s="747"/>
      <c r="Z34" s="747"/>
      <c r="AA34" s="747">
        <v>332</v>
      </c>
      <c r="AB34" s="747"/>
      <c r="AC34" s="747"/>
      <c r="AD34" s="747"/>
      <c r="AE34" s="748"/>
      <c r="AF34" s="749">
        <v>332</v>
      </c>
      <c r="AG34" s="750"/>
      <c r="AH34" s="750"/>
      <c r="AI34" s="750"/>
      <c r="AJ34" s="751"/>
      <c r="AK34" s="818">
        <v>35</v>
      </c>
      <c r="AL34" s="819"/>
      <c r="AM34" s="819"/>
      <c r="AN34" s="819"/>
      <c r="AO34" s="819"/>
      <c r="AP34" s="819">
        <v>729</v>
      </c>
      <c r="AQ34" s="819"/>
      <c r="AR34" s="819"/>
      <c r="AS34" s="819"/>
      <c r="AT34" s="819"/>
      <c r="AU34" s="819">
        <v>171</v>
      </c>
      <c r="AV34" s="819"/>
      <c r="AW34" s="819"/>
      <c r="AX34" s="819"/>
      <c r="AY34" s="819"/>
      <c r="AZ34" s="820"/>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385</v>
      </c>
      <c r="C35" s="744"/>
      <c r="D35" s="744"/>
      <c r="E35" s="744"/>
      <c r="F35" s="744"/>
      <c r="G35" s="744"/>
      <c r="H35" s="744"/>
      <c r="I35" s="744"/>
      <c r="J35" s="744"/>
      <c r="K35" s="744"/>
      <c r="L35" s="744"/>
      <c r="M35" s="744"/>
      <c r="N35" s="744"/>
      <c r="O35" s="744"/>
      <c r="P35" s="745"/>
      <c r="Q35" s="746">
        <v>397</v>
      </c>
      <c r="R35" s="747"/>
      <c r="S35" s="747"/>
      <c r="T35" s="747"/>
      <c r="U35" s="747"/>
      <c r="V35" s="747">
        <v>16</v>
      </c>
      <c r="W35" s="747"/>
      <c r="X35" s="747"/>
      <c r="Y35" s="747"/>
      <c r="Z35" s="747"/>
      <c r="AA35" s="747">
        <v>381</v>
      </c>
      <c r="AB35" s="747"/>
      <c r="AC35" s="747"/>
      <c r="AD35" s="747"/>
      <c r="AE35" s="748"/>
      <c r="AF35" s="749">
        <v>381</v>
      </c>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t="s">
        <v>384</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386</v>
      </c>
      <c r="C36" s="744"/>
      <c r="D36" s="744"/>
      <c r="E36" s="744"/>
      <c r="F36" s="744"/>
      <c r="G36" s="744"/>
      <c r="H36" s="744"/>
      <c r="I36" s="744"/>
      <c r="J36" s="744"/>
      <c r="K36" s="744"/>
      <c r="L36" s="744"/>
      <c r="M36" s="744"/>
      <c r="N36" s="744"/>
      <c r="O36" s="744"/>
      <c r="P36" s="745"/>
      <c r="Q36" s="746">
        <v>27</v>
      </c>
      <c r="R36" s="747"/>
      <c r="S36" s="747"/>
      <c r="T36" s="747"/>
      <c r="U36" s="747"/>
      <c r="V36" s="747">
        <v>0</v>
      </c>
      <c r="W36" s="747"/>
      <c r="X36" s="747"/>
      <c r="Y36" s="747"/>
      <c r="Z36" s="747"/>
      <c r="AA36" s="747">
        <v>27</v>
      </c>
      <c r="AB36" s="747"/>
      <c r="AC36" s="747"/>
      <c r="AD36" s="747"/>
      <c r="AE36" s="748"/>
      <c r="AF36" s="749">
        <v>27</v>
      </c>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t="s">
        <v>384</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387</v>
      </c>
      <c r="C37" s="744"/>
      <c r="D37" s="744"/>
      <c r="E37" s="744"/>
      <c r="F37" s="744"/>
      <c r="G37" s="744"/>
      <c r="H37" s="744"/>
      <c r="I37" s="744"/>
      <c r="J37" s="744"/>
      <c r="K37" s="744"/>
      <c r="L37" s="744"/>
      <c r="M37" s="744"/>
      <c r="N37" s="744"/>
      <c r="O37" s="744"/>
      <c r="P37" s="745"/>
      <c r="Q37" s="746">
        <v>109</v>
      </c>
      <c r="R37" s="747"/>
      <c r="S37" s="747"/>
      <c r="T37" s="747"/>
      <c r="U37" s="747"/>
      <c r="V37" s="747">
        <v>77</v>
      </c>
      <c r="W37" s="747"/>
      <c r="X37" s="747"/>
      <c r="Y37" s="747"/>
      <c r="Z37" s="747"/>
      <c r="AA37" s="747">
        <v>32</v>
      </c>
      <c r="AB37" s="747"/>
      <c r="AC37" s="747"/>
      <c r="AD37" s="747"/>
      <c r="AE37" s="748"/>
      <c r="AF37" s="749">
        <v>32</v>
      </c>
      <c r="AG37" s="750"/>
      <c r="AH37" s="750"/>
      <c r="AI37" s="750"/>
      <c r="AJ37" s="751"/>
      <c r="AK37" s="818">
        <v>216</v>
      </c>
      <c r="AL37" s="819"/>
      <c r="AM37" s="819"/>
      <c r="AN37" s="819"/>
      <c r="AO37" s="819"/>
      <c r="AP37" s="819">
        <v>3214</v>
      </c>
      <c r="AQ37" s="819"/>
      <c r="AR37" s="819"/>
      <c r="AS37" s="819"/>
      <c r="AT37" s="819"/>
      <c r="AU37" s="819">
        <v>2989</v>
      </c>
      <c r="AV37" s="819"/>
      <c r="AW37" s="819"/>
      <c r="AX37" s="819"/>
      <c r="AY37" s="819"/>
      <c r="AZ37" s="820"/>
      <c r="BA37" s="820"/>
      <c r="BB37" s="820"/>
      <c r="BC37" s="820"/>
      <c r="BD37" s="820"/>
      <c r="BE37" s="816" t="s">
        <v>384</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388</v>
      </c>
      <c r="C38" s="744"/>
      <c r="D38" s="744"/>
      <c r="E38" s="744"/>
      <c r="F38" s="744"/>
      <c r="G38" s="744"/>
      <c r="H38" s="744"/>
      <c r="I38" s="744"/>
      <c r="J38" s="744"/>
      <c r="K38" s="744"/>
      <c r="L38" s="744"/>
      <c r="M38" s="744"/>
      <c r="N38" s="744"/>
      <c r="O38" s="744"/>
      <c r="P38" s="745"/>
      <c r="Q38" s="746">
        <v>352</v>
      </c>
      <c r="R38" s="747"/>
      <c r="S38" s="747"/>
      <c r="T38" s="747"/>
      <c r="U38" s="747"/>
      <c r="V38" s="747">
        <v>351</v>
      </c>
      <c r="W38" s="747"/>
      <c r="X38" s="747"/>
      <c r="Y38" s="747"/>
      <c r="Z38" s="747"/>
      <c r="AA38" s="747">
        <v>1</v>
      </c>
      <c r="AB38" s="747"/>
      <c r="AC38" s="747"/>
      <c r="AD38" s="747"/>
      <c r="AE38" s="748"/>
      <c r="AF38" s="749">
        <v>1</v>
      </c>
      <c r="AG38" s="750"/>
      <c r="AH38" s="750"/>
      <c r="AI38" s="750"/>
      <c r="AJ38" s="751"/>
      <c r="AK38" s="818">
        <v>172</v>
      </c>
      <c r="AL38" s="819"/>
      <c r="AM38" s="819"/>
      <c r="AN38" s="819"/>
      <c r="AO38" s="819"/>
      <c r="AP38" s="819">
        <v>1925</v>
      </c>
      <c r="AQ38" s="819"/>
      <c r="AR38" s="819"/>
      <c r="AS38" s="819"/>
      <c r="AT38" s="819"/>
      <c r="AU38" s="819">
        <v>1259</v>
      </c>
      <c r="AV38" s="819"/>
      <c r="AW38" s="819"/>
      <c r="AX38" s="819"/>
      <c r="AY38" s="819"/>
      <c r="AZ38" s="820"/>
      <c r="BA38" s="820"/>
      <c r="BB38" s="820"/>
      <c r="BC38" s="820"/>
      <c r="BD38" s="820"/>
      <c r="BE38" s="816" t="s">
        <v>389</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390</v>
      </c>
      <c r="C39" s="744"/>
      <c r="D39" s="744"/>
      <c r="E39" s="744"/>
      <c r="F39" s="744"/>
      <c r="G39" s="744"/>
      <c r="H39" s="744"/>
      <c r="I39" s="744"/>
      <c r="J39" s="744"/>
      <c r="K39" s="744"/>
      <c r="L39" s="744"/>
      <c r="M39" s="744"/>
      <c r="N39" s="744"/>
      <c r="O39" s="744"/>
      <c r="P39" s="745"/>
      <c r="Q39" s="746">
        <v>133</v>
      </c>
      <c r="R39" s="747"/>
      <c r="S39" s="747"/>
      <c r="T39" s="747"/>
      <c r="U39" s="747"/>
      <c r="V39" s="747">
        <v>126</v>
      </c>
      <c r="W39" s="747"/>
      <c r="X39" s="747"/>
      <c r="Y39" s="747"/>
      <c r="Z39" s="747"/>
      <c r="AA39" s="747">
        <v>7</v>
      </c>
      <c r="AB39" s="747"/>
      <c r="AC39" s="747"/>
      <c r="AD39" s="747"/>
      <c r="AE39" s="748"/>
      <c r="AF39" s="749">
        <v>7</v>
      </c>
      <c r="AG39" s="750"/>
      <c r="AH39" s="750"/>
      <c r="AI39" s="750"/>
      <c r="AJ39" s="751"/>
      <c r="AK39" s="818"/>
      <c r="AL39" s="819"/>
      <c r="AM39" s="819"/>
      <c r="AN39" s="819"/>
      <c r="AO39" s="819"/>
      <c r="AP39" s="819">
        <v>537</v>
      </c>
      <c r="AQ39" s="819"/>
      <c r="AR39" s="819"/>
      <c r="AS39" s="819"/>
      <c r="AT39" s="819"/>
      <c r="AU39" s="819"/>
      <c r="AV39" s="819"/>
      <c r="AW39" s="819"/>
      <c r="AX39" s="819"/>
      <c r="AY39" s="819"/>
      <c r="AZ39" s="820"/>
      <c r="BA39" s="820"/>
      <c r="BB39" s="820"/>
      <c r="BC39" s="820"/>
      <c r="BD39" s="820"/>
      <c r="BE39" s="816" t="s">
        <v>389</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391</v>
      </c>
      <c r="C40" s="744"/>
      <c r="D40" s="744"/>
      <c r="E40" s="744"/>
      <c r="F40" s="744"/>
      <c r="G40" s="744"/>
      <c r="H40" s="744"/>
      <c r="I40" s="744"/>
      <c r="J40" s="744"/>
      <c r="K40" s="744"/>
      <c r="L40" s="744"/>
      <c r="M40" s="744"/>
      <c r="N40" s="744"/>
      <c r="O40" s="744"/>
      <c r="P40" s="745"/>
      <c r="Q40" s="746">
        <v>99</v>
      </c>
      <c r="R40" s="747"/>
      <c r="S40" s="747"/>
      <c r="T40" s="747"/>
      <c r="U40" s="747"/>
      <c r="V40" s="747">
        <v>99</v>
      </c>
      <c r="W40" s="747"/>
      <c r="X40" s="747"/>
      <c r="Y40" s="747"/>
      <c r="Z40" s="747"/>
      <c r="AA40" s="747">
        <v>0</v>
      </c>
      <c r="AB40" s="747"/>
      <c r="AC40" s="747"/>
      <c r="AD40" s="747"/>
      <c r="AE40" s="748"/>
      <c r="AF40" s="749">
        <v>0</v>
      </c>
      <c r="AG40" s="750"/>
      <c r="AH40" s="750"/>
      <c r="AI40" s="750"/>
      <c r="AJ40" s="751"/>
      <c r="AK40" s="818">
        <v>86</v>
      </c>
      <c r="AL40" s="819"/>
      <c r="AM40" s="819"/>
      <c r="AN40" s="819"/>
      <c r="AO40" s="819"/>
      <c r="AP40" s="819">
        <v>708</v>
      </c>
      <c r="AQ40" s="819"/>
      <c r="AR40" s="819"/>
      <c r="AS40" s="819"/>
      <c r="AT40" s="819"/>
      <c r="AU40" s="819">
        <v>652</v>
      </c>
      <c r="AV40" s="819"/>
      <c r="AW40" s="819"/>
      <c r="AX40" s="819"/>
      <c r="AY40" s="819"/>
      <c r="AZ40" s="820"/>
      <c r="BA40" s="820"/>
      <c r="BB40" s="820"/>
      <c r="BC40" s="820"/>
      <c r="BD40" s="820"/>
      <c r="BE40" s="816" t="s">
        <v>389</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t="s">
        <v>392</v>
      </c>
      <c r="C41" s="744"/>
      <c r="D41" s="744"/>
      <c r="E41" s="744"/>
      <c r="F41" s="744"/>
      <c r="G41" s="744"/>
      <c r="H41" s="744"/>
      <c r="I41" s="744"/>
      <c r="J41" s="744"/>
      <c r="K41" s="744"/>
      <c r="L41" s="744"/>
      <c r="M41" s="744"/>
      <c r="N41" s="744"/>
      <c r="O41" s="744"/>
      <c r="P41" s="745"/>
      <c r="Q41" s="746">
        <v>163</v>
      </c>
      <c r="R41" s="747"/>
      <c r="S41" s="747"/>
      <c r="T41" s="747"/>
      <c r="U41" s="747"/>
      <c r="V41" s="747">
        <v>34</v>
      </c>
      <c r="W41" s="747"/>
      <c r="X41" s="747"/>
      <c r="Y41" s="747"/>
      <c r="Z41" s="747"/>
      <c r="AA41" s="747">
        <v>129</v>
      </c>
      <c r="AB41" s="747"/>
      <c r="AC41" s="747"/>
      <c r="AD41" s="747"/>
      <c r="AE41" s="748"/>
      <c r="AF41" s="749">
        <v>129</v>
      </c>
      <c r="AG41" s="750"/>
      <c r="AH41" s="750"/>
      <c r="AI41" s="750"/>
      <c r="AJ41" s="751"/>
      <c r="AK41" s="818">
        <v>12</v>
      </c>
      <c r="AL41" s="819"/>
      <c r="AM41" s="819"/>
      <c r="AN41" s="819"/>
      <c r="AO41" s="819"/>
      <c r="AP41" s="819"/>
      <c r="AQ41" s="819"/>
      <c r="AR41" s="819"/>
      <c r="AS41" s="819"/>
      <c r="AT41" s="819"/>
      <c r="AU41" s="819"/>
      <c r="AV41" s="819"/>
      <c r="AW41" s="819"/>
      <c r="AX41" s="819"/>
      <c r="AY41" s="819"/>
      <c r="AZ41" s="820"/>
      <c r="BA41" s="820"/>
      <c r="BB41" s="820"/>
      <c r="BC41" s="820"/>
      <c r="BD41" s="820"/>
      <c r="BE41" s="816" t="s">
        <v>389</v>
      </c>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t="s">
        <v>393</v>
      </c>
      <c r="C42" s="744"/>
      <c r="D42" s="744"/>
      <c r="E42" s="744"/>
      <c r="F42" s="744"/>
      <c r="G42" s="744"/>
      <c r="H42" s="744"/>
      <c r="I42" s="744"/>
      <c r="J42" s="744"/>
      <c r="K42" s="744"/>
      <c r="L42" s="744"/>
      <c r="M42" s="744"/>
      <c r="N42" s="744"/>
      <c r="O42" s="744"/>
      <c r="P42" s="745"/>
      <c r="Q42" s="746">
        <v>72</v>
      </c>
      <c r="R42" s="747"/>
      <c r="S42" s="747"/>
      <c r="T42" s="747"/>
      <c r="U42" s="747"/>
      <c r="V42" s="747">
        <v>72</v>
      </c>
      <c r="W42" s="747"/>
      <c r="X42" s="747"/>
      <c r="Y42" s="747"/>
      <c r="Z42" s="747"/>
      <c r="AA42" s="747">
        <v>0</v>
      </c>
      <c r="AB42" s="747"/>
      <c r="AC42" s="747"/>
      <c r="AD42" s="747"/>
      <c r="AE42" s="748"/>
      <c r="AF42" s="749" t="s">
        <v>110</v>
      </c>
      <c r="AG42" s="750"/>
      <c r="AH42" s="750"/>
      <c r="AI42" s="750"/>
      <c r="AJ42" s="751"/>
      <c r="AK42" s="818">
        <v>64</v>
      </c>
      <c r="AL42" s="819"/>
      <c r="AM42" s="819"/>
      <c r="AN42" s="819"/>
      <c r="AO42" s="819"/>
      <c r="AP42" s="819"/>
      <c r="AQ42" s="819"/>
      <c r="AR42" s="819"/>
      <c r="AS42" s="819"/>
      <c r="AT42" s="819"/>
      <c r="AU42" s="819"/>
      <c r="AV42" s="819"/>
      <c r="AW42" s="819"/>
      <c r="AX42" s="819"/>
      <c r="AY42" s="819"/>
      <c r="AZ42" s="820"/>
      <c r="BA42" s="820"/>
      <c r="BB42" s="820"/>
      <c r="BC42" s="820"/>
      <c r="BD42" s="820"/>
      <c r="BE42" s="816" t="s">
        <v>389</v>
      </c>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395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1327</v>
      </c>
      <c r="AG63" s="830"/>
      <c r="AH63" s="830"/>
      <c r="AI63" s="830"/>
      <c r="AJ63" s="831"/>
      <c r="AK63" s="832"/>
      <c r="AL63" s="827"/>
      <c r="AM63" s="827"/>
      <c r="AN63" s="827"/>
      <c r="AO63" s="827"/>
      <c r="AP63" s="830">
        <v>7253</v>
      </c>
      <c r="AQ63" s="830"/>
      <c r="AR63" s="830"/>
      <c r="AS63" s="830"/>
      <c r="AT63" s="830"/>
      <c r="AU63" s="830">
        <v>5127</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397</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398</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540</v>
      </c>
      <c r="C68" s="858"/>
      <c r="D68" s="858"/>
      <c r="E68" s="858"/>
      <c r="F68" s="858"/>
      <c r="G68" s="858"/>
      <c r="H68" s="858"/>
      <c r="I68" s="858"/>
      <c r="J68" s="858"/>
      <c r="K68" s="858"/>
      <c r="L68" s="858"/>
      <c r="M68" s="858"/>
      <c r="N68" s="858"/>
      <c r="O68" s="858"/>
      <c r="P68" s="859"/>
      <c r="Q68" s="860">
        <v>1861</v>
      </c>
      <c r="R68" s="854"/>
      <c r="S68" s="854"/>
      <c r="T68" s="854"/>
      <c r="U68" s="854"/>
      <c r="V68" s="854">
        <v>1844</v>
      </c>
      <c r="W68" s="854"/>
      <c r="X68" s="854"/>
      <c r="Y68" s="854"/>
      <c r="Z68" s="854"/>
      <c r="AA68" s="854">
        <v>17</v>
      </c>
      <c r="AB68" s="854"/>
      <c r="AC68" s="854"/>
      <c r="AD68" s="854"/>
      <c r="AE68" s="854"/>
      <c r="AF68" s="854">
        <v>17</v>
      </c>
      <c r="AG68" s="854"/>
      <c r="AH68" s="854"/>
      <c r="AI68" s="854"/>
      <c r="AJ68" s="854"/>
      <c r="AK68" s="854"/>
      <c r="AL68" s="854"/>
      <c r="AM68" s="854"/>
      <c r="AN68" s="854"/>
      <c r="AO68" s="854"/>
      <c r="AP68" s="854">
        <v>2539</v>
      </c>
      <c r="AQ68" s="854"/>
      <c r="AR68" s="854"/>
      <c r="AS68" s="854"/>
      <c r="AT68" s="854"/>
      <c r="AU68" s="854">
        <v>1000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541</v>
      </c>
      <c r="C69" s="862"/>
      <c r="D69" s="862"/>
      <c r="E69" s="862"/>
      <c r="F69" s="862"/>
      <c r="G69" s="862"/>
      <c r="H69" s="862"/>
      <c r="I69" s="862"/>
      <c r="J69" s="862"/>
      <c r="K69" s="862"/>
      <c r="L69" s="862"/>
      <c r="M69" s="862"/>
      <c r="N69" s="862"/>
      <c r="O69" s="862"/>
      <c r="P69" s="863"/>
      <c r="Q69" s="864">
        <v>12825</v>
      </c>
      <c r="R69" s="819"/>
      <c r="S69" s="819"/>
      <c r="T69" s="819"/>
      <c r="U69" s="819"/>
      <c r="V69" s="819">
        <v>12096</v>
      </c>
      <c r="W69" s="819"/>
      <c r="X69" s="819"/>
      <c r="Y69" s="819"/>
      <c r="Z69" s="819"/>
      <c r="AA69" s="819">
        <v>729</v>
      </c>
      <c r="AB69" s="819"/>
      <c r="AC69" s="819"/>
      <c r="AD69" s="819"/>
      <c r="AE69" s="819"/>
      <c r="AF69" s="819">
        <v>729</v>
      </c>
      <c r="AG69" s="819"/>
      <c r="AH69" s="819"/>
      <c r="AI69" s="819"/>
      <c r="AJ69" s="819"/>
      <c r="AK69" s="819">
        <v>622</v>
      </c>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542</v>
      </c>
      <c r="C70" s="862"/>
      <c r="D70" s="862"/>
      <c r="E70" s="862"/>
      <c r="F70" s="862"/>
      <c r="G70" s="862"/>
      <c r="H70" s="862"/>
      <c r="I70" s="862"/>
      <c r="J70" s="862"/>
      <c r="K70" s="862"/>
      <c r="L70" s="862"/>
      <c r="M70" s="862"/>
      <c r="N70" s="862"/>
      <c r="O70" s="862"/>
      <c r="P70" s="863"/>
      <c r="Q70" s="864">
        <v>44</v>
      </c>
      <c r="R70" s="819"/>
      <c r="S70" s="819"/>
      <c r="T70" s="819"/>
      <c r="U70" s="819"/>
      <c r="V70" s="819">
        <v>34</v>
      </c>
      <c r="W70" s="819"/>
      <c r="X70" s="819"/>
      <c r="Y70" s="819"/>
      <c r="Z70" s="819"/>
      <c r="AA70" s="819">
        <v>10</v>
      </c>
      <c r="AB70" s="819"/>
      <c r="AC70" s="819"/>
      <c r="AD70" s="819"/>
      <c r="AE70" s="819"/>
      <c r="AF70" s="819">
        <v>10</v>
      </c>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543</v>
      </c>
      <c r="C71" s="862"/>
      <c r="D71" s="862"/>
      <c r="E71" s="862"/>
      <c r="F71" s="862"/>
      <c r="G71" s="862"/>
      <c r="H71" s="862"/>
      <c r="I71" s="862"/>
      <c r="J71" s="862"/>
      <c r="K71" s="862"/>
      <c r="L71" s="862"/>
      <c r="M71" s="862"/>
      <c r="N71" s="862"/>
      <c r="O71" s="862"/>
      <c r="P71" s="863"/>
      <c r="Q71" s="864">
        <v>15</v>
      </c>
      <c r="R71" s="819"/>
      <c r="S71" s="819"/>
      <c r="T71" s="819"/>
      <c r="U71" s="819"/>
      <c r="V71" s="819">
        <v>9</v>
      </c>
      <c r="W71" s="819"/>
      <c r="X71" s="819"/>
      <c r="Y71" s="819"/>
      <c r="Z71" s="819"/>
      <c r="AA71" s="819">
        <v>6</v>
      </c>
      <c r="AB71" s="819"/>
      <c r="AC71" s="819"/>
      <c r="AD71" s="819"/>
      <c r="AE71" s="819"/>
      <c r="AF71" s="819">
        <v>6</v>
      </c>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544</v>
      </c>
      <c r="C72" s="862"/>
      <c r="D72" s="862"/>
      <c r="E72" s="862"/>
      <c r="F72" s="862"/>
      <c r="G72" s="862"/>
      <c r="H72" s="862"/>
      <c r="I72" s="862"/>
      <c r="J72" s="862"/>
      <c r="K72" s="862"/>
      <c r="L72" s="862"/>
      <c r="M72" s="862"/>
      <c r="N72" s="862"/>
      <c r="O72" s="862"/>
      <c r="P72" s="863"/>
      <c r="Q72" s="864">
        <v>1</v>
      </c>
      <c r="R72" s="819"/>
      <c r="S72" s="819"/>
      <c r="T72" s="819"/>
      <c r="U72" s="819"/>
      <c r="V72" s="819">
        <v>0</v>
      </c>
      <c r="W72" s="819"/>
      <c r="X72" s="819"/>
      <c r="Y72" s="819"/>
      <c r="Z72" s="819"/>
      <c r="AA72" s="819">
        <v>1</v>
      </c>
      <c r="AB72" s="819"/>
      <c r="AC72" s="819"/>
      <c r="AD72" s="819"/>
      <c r="AE72" s="819"/>
      <c r="AF72" s="819">
        <v>1</v>
      </c>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545</v>
      </c>
      <c r="C73" s="862"/>
      <c r="D73" s="862"/>
      <c r="E73" s="862"/>
      <c r="F73" s="862"/>
      <c r="G73" s="862"/>
      <c r="H73" s="862"/>
      <c r="I73" s="862"/>
      <c r="J73" s="862"/>
      <c r="K73" s="862"/>
      <c r="L73" s="862"/>
      <c r="M73" s="862"/>
      <c r="N73" s="862"/>
      <c r="O73" s="862"/>
      <c r="P73" s="863"/>
      <c r="Q73" s="864">
        <v>41</v>
      </c>
      <c r="R73" s="819"/>
      <c r="S73" s="819"/>
      <c r="T73" s="819"/>
      <c r="U73" s="819"/>
      <c r="V73" s="819">
        <v>35</v>
      </c>
      <c r="W73" s="819"/>
      <c r="X73" s="819"/>
      <c r="Y73" s="819"/>
      <c r="Z73" s="819"/>
      <c r="AA73" s="819">
        <v>6</v>
      </c>
      <c r="AB73" s="819"/>
      <c r="AC73" s="819"/>
      <c r="AD73" s="819"/>
      <c r="AE73" s="819"/>
      <c r="AF73" s="819">
        <v>6</v>
      </c>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546</v>
      </c>
      <c r="C74" s="862"/>
      <c r="D74" s="862"/>
      <c r="E74" s="862"/>
      <c r="F74" s="862"/>
      <c r="G74" s="862"/>
      <c r="H74" s="862"/>
      <c r="I74" s="862"/>
      <c r="J74" s="862"/>
      <c r="K74" s="862"/>
      <c r="L74" s="862"/>
      <c r="M74" s="862"/>
      <c r="N74" s="862"/>
      <c r="O74" s="862"/>
      <c r="P74" s="863"/>
      <c r="Q74" s="864">
        <v>1</v>
      </c>
      <c r="R74" s="819"/>
      <c r="S74" s="819"/>
      <c r="T74" s="819"/>
      <c r="U74" s="819"/>
      <c r="V74" s="819">
        <v>1</v>
      </c>
      <c r="W74" s="819"/>
      <c r="X74" s="819"/>
      <c r="Y74" s="819"/>
      <c r="Z74" s="819"/>
      <c r="AA74" s="819">
        <v>0</v>
      </c>
      <c r="AB74" s="819"/>
      <c r="AC74" s="819"/>
      <c r="AD74" s="819"/>
      <c r="AE74" s="819"/>
      <c r="AF74" s="819">
        <v>0</v>
      </c>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547</v>
      </c>
      <c r="C75" s="862"/>
      <c r="D75" s="862"/>
      <c r="E75" s="862"/>
      <c r="F75" s="862"/>
      <c r="G75" s="862"/>
      <c r="H75" s="862"/>
      <c r="I75" s="862"/>
      <c r="J75" s="862"/>
      <c r="K75" s="862"/>
      <c r="L75" s="862"/>
      <c r="M75" s="862"/>
      <c r="N75" s="862"/>
      <c r="O75" s="862"/>
      <c r="P75" s="863"/>
      <c r="Q75" s="867">
        <v>219</v>
      </c>
      <c r="R75" s="868"/>
      <c r="S75" s="868"/>
      <c r="T75" s="868"/>
      <c r="U75" s="818"/>
      <c r="V75" s="869">
        <v>215</v>
      </c>
      <c r="W75" s="868"/>
      <c r="X75" s="868"/>
      <c r="Y75" s="868"/>
      <c r="Z75" s="818"/>
      <c r="AA75" s="869">
        <v>4</v>
      </c>
      <c r="AB75" s="868"/>
      <c r="AC75" s="868"/>
      <c r="AD75" s="868"/>
      <c r="AE75" s="818"/>
      <c r="AF75" s="869">
        <v>4</v>
      </c>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773</v>
      </c>
      <c r="AG88" s="830"/>
      <c r="AH88" s="830"/>
      <c r="AI88" s="830"/>
      <c r="AJ88" s="830"/>
      <c r="AK88" s="827"/>
      <c r="AL88" s="827"/>
      <c r="AM88" s="827"/>
      <c r="AN88" s="827"/>
      <c r="AO88" s="827"/>
      <c r="AP88" s="830">
        <v>2539</v>
      </c>
      <c r="AQ88" s="830"/>
      <c r="AR88" s="830"/>
      <c r="AS88" s="830"/>
      <c r="AT88" s="830"/>
      <c r="AU88" s="830">
        <v>1000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400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v>69</v>
      </c>
      <c r="DM102" s="838"/>
      <c r="DN102" s="838"/>
      <c r="DO102" s="838"/>
      <c r="DP102" s="881"/>
      <c r="DQ102" s="880">
        <v>10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285</v>
      </c>
      <c r="AG109" s="883"/>
      <c r="AH109" s="883"/>
      <c r="AI109" s="883"/>
      <c r="AJ109" s="884"/>
      <c r="AK109" s="882" t="s">
        <v>284</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285</v>
      </c>
      <c r="BW109" s="883"/>
      <c r="BX109" s="883"/>
      <c r="BY109" s="883"/>
      <c r="BZ109" s="884"/>
      <c r="CA109" s="882" t="s">
        <v>284</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285</v>
      </c>
      <c r="DM109" s="883"/>
      <c r="DN109" s="883"/>
      <c r="DO109" s="883"/>
      <c r="DP109" s="884"/>
      <c r="DQ109" s="882" t="s">
        <v>284</v>
      </c>
      <c r="DR109" s="883"/>
      <c r="DS109" s="883"/>
      <c r="DT109" s="883"/>
      <c r="DU109" s="884"/>
      <c r="DV109" s="882" t="s">
        <v>409</v>
      </c>
      <c r="DW109" s="883"/>
      <c r="DX109" s="883"/>
      <c r="DY109" s="883"/>
      <c r="DZ109" s="885"/>
    </row>
    <row r="110" spans="1:131" s="197" customFormat="1" ht="26.25" customHeight="1">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2194655</v>
      </c>
      <c r="AB110" s="890"/>
      <c r="AC110" s="890"/>
      <c r="AD110" s="890"/>
      <c r="AE110" s="891"/>
      <c r="AF110" s="892">
        <v>2169313</v>
      </c>
      <c r="AG110" s="890"/>
      <c r="AH110" s="890"/>
      <c r="AI110" s="890"/>
      <c r="AJ110" s="891"/>
      <c r="AK110" s="892">
        <v>2157676</v>
      </c>
      <c r="AL110" s="890"/>
      <c r="AM110" s="890"/>
      <c r="AN110" s="890"/>
      <c r="AO110" s="891"/>
      <c r="AP110" s="893">
        <v>27.7</v>
      </c>
      <c r="AQ110" s="894"/>
      <c r="AR110" s="894"/>
      <c r="AS110" s="894"/>
      <c r="AT110" s="895"/>
      <c r="AU110" s="896" t="s">
        <v>60</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18182021</v>
      </c>
      <c r="BR110" s="927"/>
      <c r="BS110" s="927"/>
      <c r="BT110" s="927"/>
      <c r="BU110" s="927"/>
      <c r="BV110" s="927">
        <v>18346374</v>
      </c>
      <c r="BW110" s="927"/>
      <c r="BX110" s="927"/>
      <c r="BY110" s="927"/>
      <c r="BZ110" s="927"/>
      <c r="CA110" s="927">
        <v>18893478</v>
      </c>
      <c r="CB110" s="927"/>
      <c r="CC110" s="927"/>
      <c r="CD110" s="927"/>
      <c r="CE110" s="927"/>
      <c r="CF110" s="941">
        <v>242.2</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728838</v>
      </c>
      <c r="BR111" s="920"/>
      <c r="BS111" s="920"/>
      <c r="BT111" s="920"/>
      <c r="BU111" s="920"/>
      <c r="BV111" s="920">
        <v>560919</v>
      </c>
      <c r="BW111" s="920"/>
      <c r="BX111" s="920"/>
      <c r="BY111" s="920"/>
      <c r="BZ111" s="920"/>
      <c r="CA111" s="920">
        <v>457834</v>
      </c>
      <c r="CB111" s="920"/>
      <c r="CC111" s="920"/>
      <c r="CD111" s="920"/>
      <c r="CE111" s="920"/>
      <c r="CF111" s="914">
        <v>5.9</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5883663</v>
      </c>
      <c r="BR112" s="920"/>
      <c r="BS112" s="920"/>
      <c r="BT112" s="920"/>
      <c r="BU112" s="920"/>
      <c r="BV112" s="920">
        <v>5385743</v>
      </c>
      <c r="BW112" s="920"/>
      <c r="BX112" s="920"/>
      <c r="BY112" s="920"/>
      <c r="BZ112" s="920"/>
      <c r="CA112" s="920">
        <v>5130314</v>
      </c>
      <c r="CB112" s="920"/>
      <c r="CC112" s="920"/>
      <c r="CD112" s="920"/>
      <c r="CE112" s="920"/>
      <c r="CF112" s="914">
        <v>65.8</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390416</v>
      </c>
      <c r="AB113" s="934"/>
      <c r="AC113" s="934"/>
      <c r="AD113" s="934"/>
      <c r="AE113" s="935"/>
      <c r="AF113" s="936">
        <v>419223</v>
      </c>
      <c r="AG113" s="934"/>
      <c r="AH113" s="934"/>
      <c r="AI113" s="934"/>
      <c r="AJ113" s="935"/>
      <c r="AK113" s="936">
        <v>493762</v>
      </c>
      <c r="AL113" s="934"/>
      <c r="AM113" s="934"/>
      <c r="AN113" s="934"/>
      <c r="AO113" s="935"/>
      <c r="AP113" s="937">
        <v>6.3</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1498042</v>
      </c>
      <c r="BR113" s="920"/>
      <c r="BS113" s="920"/>
      <c r="BT113" s="920"/>
      <c r="BU113" s="920"/>
      <c r="BV113" s="920">
        <v>1250819</v>
      </c>
      <c r="BW113" s="920"/>
      <c r="BX113" s="920"/>
      <c r="BY113" s="920"/>
      <c r="BZ113" s="920"/>
      <c r="CA113" s="920">
        <v>1000503</v>
      </c>
      <c r="CB113" s="920"/>
      <c r="CC113" s="920"/>
      <c r="CD113" s="920"/>
      <c r="CE113" s="920"/>
      <c r="CF113" s="914">
        <v>12.8</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265492</v>
      </c>
      <c r="AB114" s="959"/>
      <c r="AC114" s="959"/>
      <c r="AD114" s="959"/>
      <c r="AE114" s="960"/>
      <c r="AF114" s="961">
        <v>265491</v>
      </c>
      <c r="AG114" s="959"/>
      <c r="AH114" s="959"/>
      <c r="AI114" s="959"/>
      <c r="AJ114" s="960"/>
      <c r="AK114" s="961">
        <v>265491</v>
      </c>
      <c r="AL114" s="959"/>
      <c r="AM114" s="959"/>
      <c r="AN114" s="959"/>
      <c r="AO114" s="960"/>
      <c r="AP114" s="962">
        <v>3.4</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3948064</v>
      </c>
      <c r="BR114" s="920"/>
      <c r="BS114" s="920"/>
      <c r="BT114" s="920"/>
      <c r="BU114" s="920"/>
      <c r="BV114" s="920">
        <v>3638423</v>
      </c>
      <c r="BW114" s="920"/>
      <c r="BX114" s="920"/>
      <c r="BY114" s="920"/>
      <c r="BZ114" s="920"/>
      <c r="CA114" s="920">
        <v>3536872</v>
      </c>
      <c r="CB114" s="920"/>
      <c r="CC114" s="920"/>
      <c r="CD114" s="920"/>
      <c r="CE114" s="920"/>
      <c r="CF114" s="914">
        <v>45.3</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137140</v>
      </c>
      <c r="AB115" s="934"/>
      <c r="AC115" s="934"/>
      <c r="AD115" s="934"/>
      <c r="AE115" s="935"/>
      <c r="AF115" s="936">
        <v>130605</v>
      </c>
      <c r="AG115" s="934"/>
      <c r="AH115" s="934"/>
      <c r="AI115" s="934"/>
      <c r="AJ115" s="935"/>
      <c r="AK115" s="936">
        <v>119061</v>
      </c>
      <c r="AL115" s="934"/>
      <c r="AM115" s="934"/>
      <c r="AN115" s="934"/>
      <c r="AO115" s="935"/>
      <c r="AP115" s="937">
        <v>1.5</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v>7742</v>
      </c>
      <c r="BR115" s="920"/>
      <c r="BS115" s="920"/>
      <c r="BT115" s="920"/>
      <c r="BU115" s="920"/>
      <c r="BV115" s="920">
        <v>7425</v>
      </c>
      <c r="BW115" s="920"/>
      <c r="BX115" s="920"/>
      <c r="BY115" s="920"/>
      <c r="BZ115" s="920"/>
      <c r="CA115" s="920">
        <v>6933</v>
      </c>
      <c r="CB115" s="920"/>
      <c r="CC115" s="920"/>
      <c r="CD115" s="920"/>
      <c r="CE115" s="920"/>
      <c r="CF115" s="914">
        <v>0.1</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22</v>
      </c>
      <c r="AB116" s="959"/>
      <c r="AC116" s="959"/>
      <c r="AD116" s="959"/>
      <c r="AE116" s="960"/>
      <c r="AF116" s="961">
        <v>47</v>
      </c>
      <c r="AG116" s="959"/>
      <c r="AH116" s="959"/>
      <c r="AI116" s="959"/>
      <c r="AJ116" s="960"/>
      <c r="AK116" s="961">
        <v>22</v>
      </c>
      <c r="AL116" s="959"/>
      <c r="AM116" s="959"/>
      <c r="AN116" s="959"/>
      <c r="AO116" s="960"/>
      <c r="AP116" s="962">
        <v>0</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2987725</v>
      </c>
      <c r="AB117" s="966"/>
      <c r="AC117" s="966"/>
      <c r="AD117" s="966"/>
      <c r="AE117" s="967"/>
      <c r="AF117" s="965">
        <v>2984679</v>
      </c>
      <c r="AG117" s="966"/>
      <c r="AH117" s="966"/>
      <c r="AI117" s="966"/>
      <c r="AJ117" s="967"/>
      <c r="AK117" s="965">
        <v>3036012</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285</v>
      </c>
      <c r="AG118" s="883"/>
      <c r="AH118" s="883"/>
      <c r="AI118" s="883"/>
      <c r="AJ118" s="884"/>
      <c r="AK118" s="882" t="s">
        <v>284</v>
      </c>
      <c r="AL118" s="883"/>
      <c r="AM118" s="883"/>
      <c r="AN118" s="883"/>
      <c r="AO118" s="884"/>
      <c r="AP118" s="990" t="s">
        <v>409</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437</v>
      </c>
      <c r="BP118" s="994"/>
      <c r="BQ118" s="985">
        <v>30248370</v>
      </c>
      <c r="BR118" s="986"/>
      <c r="BS118" s="986"/>
      <c r="BT118" s="986"/>
      <c r="BU118" s="986"/>
      <c r="BV118" s="986">
        <v>29189703</v>
      </c>
      <c r="BW118" s="986"/>
      <c r="BX118" s="986"/>
      <c r="BY118" s="986"/>
      <c r="BZ118" s="986"/>
      <c r="CA118" s="986">
        <v>29025934</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4409158</v>
      </c>
      <c r="BR119" s="927"/>
      <c r="BS119" s="927"/>
      <c r="BT119" s="927"/>
      <c r="BU119" s="927"/>
      <c r="BV119" s="927">
        <v>4343189</v>
      </c>
      <c r="BW119" s="927"/>
      <c r="BX119" s="927"/>
      <c r="BY119" s="927"/>
      <c r="BZ119" s="927"/>
      <c r="CA119" s="927">
        <v>4104754</v>
      </c>
      <c r="CB119" s="927"/>
      <c r="CC119" s="927"/>
      <c r="CD119" s="927"/>
      <c r="CE119" s="927"/>
      <c r="CF119" s="941">
        <v>52.6</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728838</v>
      </c>
      <c r="DH119" s="998"/>
      <c r="DI119" s="998"/>
      <c r="DJ119" s="998"/>
      <c r="DK119" s="999"/>
      <c r="DL119" s="1000">
        <v>560919</v>
      </c>
      <c r="DM119" s="998"/>
      <c r="DN119" s="998"/>
      <c r="DO119" s="998"/>
      <c r="DP119" s="999"/>
      <c r="DQ119" s="1000">
        <v>457834</v>
      </c>
      <c r="DR119" s="998"/>
      <c r="DS119" s="998"/>
      <c r="DT119" s="998"/>
      <c r="DU119" s="999"/>
      <c r="DV119" s="1001">
        <v>5.9</v>
      </c>
      <c r="DW119" s="1002"/>
      <c r="DX119" s="1002"/>
      <c r="DY119" s="1002"/>
      <c r="DZ119" s="1003"/>
    </row>
    <row r="120" spans="1:130" s="197" customFormat="1" ht="26.25" customHeight="1">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880634</v>
      </c>
      <c r="BR120" s="920"/>
      <c r="BS120" s="920"/>
      <c r="BT120" s="920"/>
      <c r="BU120" s="920"/>
      <c r="BV120" s="920">
        <v>1053435</v>
      </c>
      <c r="BW120" s="920"/>
      <c r="BX120" s="920"/>
      <c r="BY120" s="920"/>
      <c r="BZ120" s="920"/>
      <c r="CA120" s="920">
        <v>1058906</v>
      </c>
      <c r="CB120" s="920"/>
      <c r="CC120" s="920"/>
      <c r="CD120" s="920"/>
      <c r="CE120" s="920"/>
      <c r="CF120" s="914">
        <v>13.6</v>
      </c>
      <c r="CG120" s="915"/>
      <c r="CH120" s="915"/>
      <c r="CI120" s="915"/>
      <c r="CJ120" s="915"/>
      <c r="CK120" s="1013" t="s">
        <v>443</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3147967</v>
      </c>
      <c r="DH120" s="927"/>
      <c r="DI120" s="927"/>
      <c r="DJ120" s="927"/>
      <c r="DK120" s="927"/>
      <c r="DL120" s="927">
        <v>3073285</v>
      </c>
      <c r="DM120" s="927"/>
      <c r="DN120" s="927"/>
      <c r="DO120" s="927"/>
      <c r="DP120" s="927"/>
      <c r="DQ120" s="927">
        <v>2989599</v>
      </c>
      <c r="DR120" s="927"/>
      <c r="DS120" s="927"/>
      <c r="DT120" s="927"/>
      <c r="DU120" s="927"/>
      <c r="DV120" s="928">
        <v>38.299999999999997</v>
      </c>
      <c r="DW120" s="928"/>
      <c r="DX120" s="928"/>
      <c r="DY120" s="928"/>
      <c r="DZ120" s="929"/>
    </row>
    <row r="121" spans="1:130" s="197" customFormat="1" ht="26.25" customHeight="1">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17237158</v>
      </c>
      <c r="BR121" s="986"/>
      <c r="BS121" s="986"/>
      <c r="BT121" s="986"/>
      <c r="BU121" s="986"/>
      <c r="BV121" s="986">
        <v>16726058</v>
      </c>
      <c r="BW121" s="986"/>
      <c r="BX121" s="986"/>
      <c r="BY121" s="986"/>
      <c r="BZ121" s="986"/>
      <c r="CA121" s="986">
        <v>17000670</v>
      </c>
      <c r="CB121" s="986"/>
      <c r="CC121" s="986"/>
      <c r="CD121" s="986"/>
      <c r="CE121" s="986"/>
      <c r="CF121" s="1024">
        <v>217.9</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1383562</v>
      </c>
      <c r="DH121" s="920"/>
      <c r="DI121" s="920"/>
      <c r="DJ121" s="920"/>
      <c r="DK121" s="920"/>
      <c r="DL121" s="920">
        <v>1219934</v>
      </c>
      <c r="DM121" s="920"/>
      <c r="DN121" s="920"/>
      <c r="DO121" s="920"/>
      <c r="DP121" s="920"/>
      <c r="DQ121" s="920">
        <v>1259208</v>
      </c>
      <c r="DR121" s="920"/>
      <c r="DS121" s="920"/>
      <c r="DT121" s="920"/>
      <c r="DU121" s="920"/>
      <c r="DV121" s="921">
        <v>16.100000000000001</v>
      </c>
      <c r="DW121" s="921"/>
      <c r="DX121" s="921"/>
      <c r="DY121" s="921"/>
      <c r="DZ121" s="922"/>
    </row>
    <row r="122" spans="1:130" s="197" customFormat="1" ht="26.25" customHeight="1">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446</v>
      </c>
      <c r="BP122" s="994"/>
      <c r="BQ122" s="1034">
        <v>22526950</v>
      </c>
      <c r="BR122" s="1035"/>
      <c r="BS122" s="1035"/>
      <c r="BT122" s="1035"/>
      <c r="BU122" s="1035"/>
      <c r="BV122" s="1035">
        <v>22122682</v>
      </c>
      <c r="BW122" s="1035"/>
      <c r="BX122" s="1035"/>
      <c r="BY122" s="1035"/>
      <c r="BZ122" s="1035"/>
      <c r="CA122" s="1035">
        <v>22164330</v>
      </c>
      <c r="CB122" s="1035"/>
      <c r="CC122" s="1035"/>
      <c r="CD122" s="1035"/>
      <c r="CE122" s="1035"/>
      <c r="CF122" s="987"/>
      <c r="CG122" s="988"/>
      <c r="CH122" s="988"/>
      <c r="CI122" s="988"/>
      <c r="CJ122" s="989"/>
      <c r="CK122" s="1016"/>
      <c r="CL122" s="1017"/>
      <c r="CM122" s="1017"/>
      <c r="CN122" s="1017"/>
      <c r="CO122" s="1018"/>
      <c r="CP122" s="1007" t="s">
        <v>391</v>
      </c>
      <c r="CQ122" s="1008"/>
      <c r="CR122" s="1008"/>
      <c r="CS122" s="1008"/>
      <c r="CT122" s="1008"/>
      <c r="CU122" s="1008"/>
      <c r="CV122" s="1008"/>
      <c r="CW122" s="1008"/>
      <c r="CX122" s="1008"/>
      <c r="CY122" s="1008"/>
      <c r="CZ122" s="1008"/>
      <c r="DA122" s="1008"/>
      <c r="DB122" s="1008"/>
      <c r="DC122" s="1008"/>
      <c r="DD122" s="1008"/>
      <c r="DE122" s="1008"/>
      <c r="DF122" s="1009"/>
      <c r="DG122" s="919">
        <v>786117</v>
      </c>
      <c r="DH122" s="920"/>
      <c r="DI122" s="920"/>
      <c r="DJ122" s="920"/>
      <c r="DK122" s="920"/>
      <c r="DL122" s="920">
        <v>714495</v>
      </c>
      <c r="DM122" s="920"/>
      <c r="DN122" s="920"/>
      <c r="DO122" s="920"/>
      <c r="DP122" s="920"/>
      <c r="DQ122" s="920">
        <v>652510</v>
      </c>
      <c r="DR122" s="920"/>
      <c r="DS122" s="920"/>
      <c r="DT122" s="920"/>
      <c r="DU122" s="920"/>
      <c r="DV122" s="921">
        <v>8.4</v>
      </c>
      <c r="DW122" s="921"/>
      <c r="DX122" s="921"/>
      <c r="DY122" s="921"/>
      <c r="DZ122" s="922"/>
    </row>
    <row r="123" spans="1:130" s="197" customFormat="1" ht="26.25" customHeight="1" thickBot="1">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96.1</v>
      </c>
      <c r="BR123" s="1027"/>
      <c r="BS123" s="1027"/>
      <c r="BT123" s="1027"/>
      <c r="BU123" s="1027"/>
      <c r="BV123" s="1027">
        <v>89.4</v>
      </c>
      <c r="BW123" s="1027"/>
      <c r="BX123" s="1027"/>
      <c r="BY123" s="1027"/>
      <c r="BZ123" s="1027"/>
      <c r="CA123" s="1027">
        <v>87.9</v>
      </c>
      <c r="CB123" s="1027"/>
      <c r="CC123" s="1027"/>
      <c r="CD123" s="1027"/>
      <c r="CE123" s="1027"/>
      <c r="CF123" s="1028"/>
      <c r="CG123" s="1029"/>
      <c r="CH123" s="1029"/>
      <c r="CI123" s="1029"/>
      <c r="CJ123" s="1030"/>
      <c r="CK123" s="1016"/>
      <c r="CL123" s="1017"/>
      <c r="CM123" s="1017"/>
      <c r="CN123" s="1017"/>
      <c r="CO123" s="1018"/>
      <c r="CP123" s="1007" t="s">
        <v>383</v>
      </c>
      <c r="CQ123" s="1008"/>
      <c r="CR123" s="1008"/>
      <c r="CS123" s="1008"/>
      <c r="CT123" s="1008"/>
      <c r="CU123" s="1008"/>
      <c r="CV123" s="1008"/>
      <c r="CW123" s="1008"/>
      <c r="CX123" s="1008"/>
      <c r="CY123" s="1008"/>
      <c r="CZ123" s="1008"/>
      <c r="DA123" s="1008"/>
      <c r="DB123" s="1008"/>
      <c r="DC123" s="1008"/>
      <c r="DD123" s="1008"/>
      <c r="DE123" s="1008"/>
      <c r="DF123" s="1009"/>
      <c r="DG123" s="958">
        <v>210740</v>
      </c>
      <c r="DH123" s="959"/>
      <c r="DI123" s="959"/>
      <c r="DJ123" s="959"/>
      <c r="DK123" s="960"/>
      <c r="DL123" s="961">
        <v>193044</v>
      </c>
      <c r="DM123" s="959"/>
      <c r="DN123" s="959"/>
      <c r="DO123" s="959"/>
      <c r="DP123" s="960"/>
      <c r="DQ123" s="961">
        <v>171500</v>
      </c>
      <c r="DR123" s="959"/>
      <c r="DS123" s="959"/>
      <c r="DT123" s="959"/>
      <c r="DU123" s="960"/>
      <c r="DV123" s="962">
        <v>2.2000000000000002</v>
      </c>
      <c r="DW123" s="963"/>
      <c r="DX123" s="963"/>
      <c r="DY123" s="963"/>
      <c r="DZ123" s="964"/>
    </row>
    <row r="124" spans="1:130" s="197" customFormat="1" ht="26.25" customHeight="1">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v>272102</v>
      </c>
      <c r="DH124" s="998"/>
      <c r="DI124" s="998"/>
      <c r="DJ124" s="998"/>
      <c r="DK124" s="999"/>
      <c r="DL124" s="1000">
        <v>115075</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133530</v>
      </c>
      <c r="AB126" s="959"/>
      <c r="AC126" s="959"/>
      <c r="AD126" s="959"/>
      <c r="AE126" s="960"/>
      <c r="AF126" s="961">
        <v>127680</v>
      </c>
      <c r="AG126" s="959"/>
      <c r="AH126" s="959"/>
      <c r="AI126" s="959"/>
      <c r="AJ126" s="960"/>
      <c r="AK126" s="961">
        <v>116585</v>
      </c>
      <c r="AL126" s="959"/>
      <c r="AM126" s="959"/>
      <c r="AN126" s="959"/>
      <c r="AO126" s="960"/>
      <c r="AP126" s="962">
        <v>1.5</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3610</v>
      </c>
      <c r="AB127" s="959"/>
      <c r="AC127" s="959"/>
      <c r="AD127" s="959"/>
      <c r="AE127" s="960"/>
      <c r="AF127" s="961">
        <v>2925</v>
      </c>
      <c r="AG127" s="959"/>
      <c r="AH127" s="959"/>
      <c r="AI127" s="959"/>
      <c r="AJ127" s="960"/>
      <c r="AK127" s="961">
        <v>2476</v>
      </c>
      <c r="AL127" s="959"/>
      <c r="AM127" s="959"/>
      <c r="AN127" s="959"/>
      <c r="AO127" s="960"/>
      <c r="AP127" s="962">
        <v>0</v>
      </c>
      <c r="AQ127" s="963"/>
      <c r="AR127" s="963"/>
      <c r="AS127" s="963"/>
      <c r="AT127" s="964"/>
      <c r="AU127" s="233"/>
      <c r="AV127" s="233"/>
      <c r="AW127" s="233"/>
      <c r="AX127" s="886" t="s">
        <v>457</v>
      </c>
      <c r="AY127" s="887"/>
      <c r="AZ127" s="887"/>
      <c r="BA127" s="887"/>
      <c r="BB127" s="887"/>
      <c r="BC127" s="887"/>
      <c r="BD127" s="887"/>
      <c r="BE127" s="888"/>
      <c r="BF127" s="1041" t="s">
        <v>110</v>
      </c>
      <c r="BG127" s="1042"/>
      <c r="BH127" s="1042"/>
      <c r="BI127" s="1042"/>
      <c r="BJ127" s="1042"/>
      <c r="BK127" s="1042"/>
      <c r="BL127" s="1051"/>
      <c r="BM127" s="1041">
        <v>13.38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v>7742</v>
      </c>
      <c r="DH127" s="1048"/>
      <c r="DI127" s="1048"/>
      <c r="DJ127" s="1048"/>
      <c r="DK127" s="1048"/>
      <c r="DL127" s="1048">
        <v>7425</v>
      </c>
      <c r="DM127" s="1048"/>
      <c r="DN127" s="1048"/>
      <c r="DO127" s="1048"/>
      <c r="DP127" s="1048"/>
      <c r="DQ127" s="1048">
        <v>6933</v>
      </c>
      <c r="DR127" s="1048"/>
      <c r="DS127" s="1048"/>
      <c r="DT127" s="1048"/>
      <c r="DU127" s="1048"/>
      <c r="DV127" s="1049">
        <v>0.1</v>
      </c>
      <c r="DW127" s="1049"/>
      <c r="DX127" s="1049"/>
      <c r="DY127" s="1049"/>
      <c r="DZ127" s="1050"/>
    </row>
    <row r="128" spans="1:130" s="197" customFormat="1" ht="26.25" customHeight="1">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161653</v>
      </c>
      <c r="AB128" s="1090"/>
      <c r="AC128" s="1090"/>
      <c r="AD128" s="1090"/>
      <c r="AE128" s="1091"/>
      <c r="AF128" s="1092">
        <v>142376</v>
      </c>
      <c r="AG128" s="1090"/>
      <c r="AH128" s="1090"/>
      <c r="AI128" s="1090"/>
      <c r="AJ128" s="1091"/>
      <c r="AK128" s="1092">
        <v>138820</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110</v>
      </c>
      <c r="BG128" s="1067"/>
      <c r="BH128" s="1067"/>
      <c r="BI128" s="1067"/>
      <c r="BJ128" s="1067"/>
      <c r="BK128" s="1067"/>
      <c r="BL128" s="1068"/>
      <c r="BM128" s="1066">
        <v>18.38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9965266</v>
      </c>
      <c r="AB129" s="959"/>
      <c r="AC129" s="959"/>
      <c r="AD129" s="959"/>
      <c r="AE129" s="960"/>
      <c r="AF129" s="961">
        <v>9832232</v>
      </c>
      <c r="AG129" s="959"/>
      <c r="AH129" s="959"/>
      <c r="AI129" s="959"/>
      <c r="AJ129" s="960"/>
      <c r="AK129" s="961">
        <v>9739597</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11.6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1938211</v>
      </c>
      <c r="AB130" s="959"/>
      <c r="AC130" s="959"/>
      <c r="AD130" s="959"/>
      <c r="AE130" s="960"/>
      <c r="AF130" s="961">
        <v>1927336</v>
      </c>
      <c r="AG130" s="959"/>
      <c r="AH130" s="959"/>
      <c r="AI130" s="959"/>
      <c r="AJ130" s="960"/>
      <c r="AK130" s="961">
        <v>1938689</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87.9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8027055</v>
      </c>
      <c r="AB131" s="998"/>
      <c r="AC131" s="998"/>
      <c r="AD131" s="998"/>
      <c r="AE131" s="999"/>
      <c r="AF131" s="1000">
        <v>7904896</v>
      </c>
      <c r="AG131" s="998"/>
      <c r="AH131" s="998"/>
      <c r="AI131" s="998"/>
      <c r="AJ131" s="999"/>
      <c r="AK131" s="1000">
        <v>7800908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11.06085607</v>
      </c>
      <c r="AB132" s="1104"/>
      <c r="AC132" s="1104"/>
      <c r="AD132" s="1104"/>
      <c r="AE132" s="1105"/>
      <c r="AF132" s="1106">
        <v>11.57468738</v>
      </c>
      <c r="AG132" s="1104"/>
      <c r="AH132" s="1104"/>
      <c r="AI132" s="1104"/>
      <c r="AJ132" s="1105"/>
      <c r="AK132" s="1106">
        <v>12.28706966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11</v>
      </c>
      <c r="AB133" s="1111"/>
      <c r="AC133" s="1111"/>
      <c r="AD133" s="1111"/>
      <c r="AE133" s="1112"/>
      <c r="AF133" s="1110">
        <v>11</v>
      </c>
      <c r="AG133" s="1111"/>
      <c r="AH133" s="1111"/>
      <c r="AI133" s="1111"/>
      <c r="AJ133" s="1112"/>
      <c r="AK133" s="1110">
        <v>11.6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2958384</v>
      </c>
      <c r="L9" s="264">
        <v>121181</v>
      </c>
      <c r="M9" s="265">
        <v>84248</v>
      </c>
      <c r="N9" s="266">
        <v>43.8</v>
      </c>
    </row>
    <row r="10" spans="1:16">
      <c r="A10" s="248"/>
      <c r="B10" s="244"/>
      <c r="C10" s="244"/>
      <c r="D10" s="244"/>
      <c r="E10" s="244"/>
      <c r="F10" s="244"/>
      <c r="G10" s="1119" t="s">
        <v>479</v>
      </c>
      <c r="H10" s="1120"/>
      <c r="I10" s="1120"/>
      <c r="J10" s="1121"/>
      <c r="K10" s="267">
        <v>255249</v>
      </c>
      <c r="L10" s="268">
        <v>10455</v>
      </c>
      <c r="M10" s="269">
        <v>7169</v>
      </c>
      <c r="N10" s="270">
        <v>45.8</v>
      </c>
    </row>
    <row r="11" spans="1:16" ht="13.5" customHeight="1">
      <c r="A11" s="248"/>
      <c r="B11" s="244"/>
      <c r="C11" s="244"/>
      <c r="D11" s="244"/>
      <c r="E11" s="244"/>
      <c r="F11" s="244"/>
      <c r="G11" s="1119" t="s">
        <v>480</v>
      </c>
      <c r="H11" s="1120"/>
      <c r="I11" s="1120"/>
      <c r="J11" s="1121"/>
      <c r="K11" s="267">
        <v>50798</v>
      </c>
      <c r="L11" s="268">
        <v>2081</v>
      </c>
      <c r="M11" s="269">
        <v>9152</v>
      </c>
      <c r="N11" s="270">
        <v>-77.3</v>
      </c>
    </row>
    <row r="12" spans="1:16" ht="13.5" customHeight="1">
      <c r="A12" s="248"/>
      <c r="B12" s="244"/>
      <c r="C12" s="244"/>
      <c r="D12" s="244"/>
      <c r="E12" s="244"/>
      <c r="F12" s="244"/>
      <c r="G12" s="1119" t="s">
        <v>481</v>
      </c>
      <c r="H12" s="1120"/>
      <c r="I12" s="1120"/>
      <c r="J12" s="1121"/>
      <c r="K12" s="267" t="s">
        <v>482</v>
      </c>
      <c r="L12" s="268" t="s">
        <v>482</v>
      </c>
      <c r="M12" s="269">
        <v>893</v>
      </c>
      <c r="N12" s="270" t="s">
        <v>482</v>
      </c>
    </row>
    <row r="13" spans="1:16" ht="13.5" customHeight="1">
      <c r="A13" s="248"/>
      <c r="B13" s="244"/>
      <c r="C13" s="244"/>
      <c r="D13" s="244"/>
      <c r="E13" s="244"/>
      <c r="F13" s="244"/>
      <c r="G13" s="1119" t="s">
        <v>483</v>
      </c>
      <c r="H13" s="1120"/>
      <c r="I13" s="1120"/>
      <c r="J13" s="1121"/>
      <c r="K13" s="267" t="s">
        <v>482</v>
      </c>
      <c r="L13" s="268" t="s">
        <v>482</v>
      </c>
      <c r="M13" s="269">
        <v>3</v>
      </c>
      <c r="N13" s="270" t="s">
        <v>482</v>
      </c>
    </row>
    <row r="14" spans="1:16" ht="13.5" customHeight="1">
      <c r="A14" s="248"/>
      <c r="B14" s="244"/>
      <c r="C14" s="244"/>
      <c r="D14" s="244"/>
      <c r="E14" s="244"/>
      <c r="F14" s="244"/>
      <c r="G14" s="1119" t="s">
        <v>484</v>
      </c>
      <c r="H14" s="1120"/>
      <c r="I14" s="1120"/>
      <c r="J14" s="1121"/>
      <c r="K14" s="267">
        <v>148099</v>
      </c>
      <c r="L14" s="268">
        <v>6066</v>
      </c>
      <c r="M14" s="269">
        <v>3652</v>
      </c>
      <c r="N14" s="270">
        <v>66.099999999999994</v>
      </c>
    </row>
    <row r="15" spans="1:16" ht="13.5" customHeight="1">
      <c r="A15" s="248"/>
      <c r="B15" s="244"/>
      <c r="C15" s="244"/>
      <c r="D15" s="244"/>
      <c r="E15" s="244"/>
      <c r="F15" s="244"/>
      <c r="G15" s="1119" t="s">
        <v>485</v>
      </c>
      <c r="H15" s="1120"/>
      <c r="I15" s="1120"/>
      <c r="J15" s="1121"/>
      <c r="K15" s="267">
        <v>140150</v>
      </c>
      <c r="L15" s="268">
        <v>5741</v>
      </c>
      <c r="M15" s="269">
        <v>2134</v>
      </c>
      <c r="N15" s="270">
        <v>169</v>
      </c>
    </row>
    <row r="16" spans="1:16">
      <c r="A16" s="248"/>
      <c r="B16" s="244"/>
      <c r="C16" s="244"/>
      <c r="D16" s="244"/>
      <c r="E16" s="244"/>
      <c r="F16" s="244"/>
      <c r="G16" s="1122" t="s">
        <v>486</v>
      </c>
      <c r="H16" s="1123"/>
      <c r="I16" s="1123"/>
      <c r="J16" s="1124"/>
      <c r="K16" s="268">
        <v>-312767</v>
      </c>
      <c r="L16" s="268">
        <v>-12811</v>
      </c>
      <c r="M16" s="269">
        <v>-9248</v>
      </c>
      <c r="N16" s="270">
        <v>38.5</v>
      </c>
    </row>
    <row r="17" spans="1:16">
      <c r="A17" s="248"/>
      <c r="B17" s="244"/>
      <c r="C17" s="244"/>
      <c r="D17" s="244"/>
      <c r="E17" s="244"/>
      <c r="F17" s="244"/>
      <c r="G17" s="1122" t="s">
        <v>168</v>
      </c>
      <c r="H17" s="1123"/>
      <c r="I17" s="1123"/>
      <c r="J17" s="1124"/>
      <c r="K17" s="268">
        <v>3239913</v>
      </c>
      <c r="L17" s="268">
        <v>132713</v>
      </c>
      <c r="M17" s="269">
        <v>98003</v>
      </c>
      <c r="N17" s="270">
        <v>35.4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4" t="s">
        <v>491</v>
      </c>
      <c r="H21" s="1115"/>
      <c r="I21" s="1115"/>
      <c r="J21" s="1116"/>
      <c r="K21" s="280">
        <v>13.72</v>
      </c>
      <c r="L21" s="281">
        <v>9.39</v>
      </c>
      <c r="M21" s="282">
        <v>4.33</v>
      </c>
      <c r="N21" s="249"/>
      <c r="O21" s="283"/>
      <c r="P21" s="279"/>
    </row>
    <row r="22" spans="1:16" s="284" customFormat="1">
      <c r="A22" s="279"/>
      <c r="B22" s="249"/>
      <c r="C22" s="249"/>
      <c r="D22" s="249"/>
      <c r="E22" s="249"/>
      <c r="F22" s="249"/>
      <c r="G22" s="1114" t="s">
        <v>492</v>
      </c>
      <c r="H22" s="1115"/>
      <c r="I22" s="1115"/>
      <c r="J22" s="1116"/>
      <c r="K22" s="285">
        <v>98.9</v>
      </c>
      <c r="L22" s="286">
        <v>97</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495</v>
      </c>
      <c r="H32" s="1131"/>
      <c r="I32" s="1131"/>
      <c r="J32" s="1132"/>
      <c r="K32" s="294">
        <v>2157676</v>
      </c>
      <c r="L32" s="294">
        <v>88382</v>
      </c>
      <c r="M32" s="295">
        <v>64926</v>
      </c>
      <c r="N32" s="296">
        <v>36.1</v>
      </c>
    </row>
    <row r="33" spans="1:16" ht="13.5" customHeight="1">
      <c r="A33" s="248"/>
      <c r="B33" s="244"/>
      <c r="C33" s="244"/>
      <c r="D33" s="244"/>
      <c r="E33" s="244"/>
      <c r="F33" s="244"/>
      <c r="G33" s="1130" t="s">
        <v>496</v>
      </c>
      <c r="H33" s="1131"/>
      <c r="I33" s="1131"/>
      <c r="J33" s="1132"/>
      <c r="K33" s="294" t="s">
        <v>482</v>
      </c>
      <c r="L33" s="294" t="s">
        <v>482</v>
      </c>
      <c r="M33" s="295" t="s">
        <v>482</v>
      </c>
      <c r="N33" s="296" t="s">
        <v>482</v>
      </c>
    </row>
    <row r="34" spans="1:16" ht="27" customHeight="1">
      <c r="A34" s="248"/>
      <c r="B34" s="244"/>
      <c r="C34" s="244"/>
      <c r="D34" s="244"/>
      <c r="E34" s="244"/>
      <c r="F34" s="244"/>
      <c r="G34" s="1130" t="s">
        <v>497</v>
      </c>
      <c r="H34" s="1131"/>
      <c r="I34" s="1131"/>
      <c r="J34" s="1132"/>
      <c r="K34" s="294" t="s">
        <v>482</v>
      </c>
      <c r="L34" s="294" t="s">
        <v>482</v>
      </c>
      <c r="M34" s="295">
        <v>24</v>
      </c>
      <c r="N34" s="296" t="s">
        <v>482</v>
      </c>
    </row>
    <row r="35" spans="1:16" ht="27" customHeight="1">
      <c r="A35" s="248"/>
      <c r="B35" s="244"/>
      <c r="C35" s="244"/>
      <c r="D35" s="244"/>
      <c r="E35" s="244"/>
      <c r="F35" s="244"/>
      <c r="G35" s="1130" t="s">
        <v>498</v>
      </c>
      <c r="H35" s="1131"/>
      <c r="I35" s="1131"/>
      <c r="J35" s="1132"/>
      <c r="K35" s="294">
        <v>493762</v>
      </c>
      <c r="L35" s="294">
        <v>20225</v>
      </c>
      <c r="M35" s="295">
        <v>18007</v>
      </c>
      <c r="N35" s="296">
        <v>12.3</v>
      </c>
    </row>
    <row r="36" spans="1:16" ht="27" customHeight="1">
      <c r="A36" s="248"/>
      <c r="B36" s="244"/>
      <c r="C36" s="244"/>
      <c r="D36" s="244"/>
      <c r="E36" s="244"/>
      <c r="F36" s="244"/>
      <c r="G36" s="1130" t="s">
        <v>499</v>
      </c>
      <c r="H36" s="1131"/>
      <c r="I36" s="1131"/>
      <c r="J36" s="1132"/>
      <c r="K36" s="294">
        <v>265491</v>
      </c>
      <c r="L36" s="294">
        <v>10875</v>
      </c>
      <c r="M36" s="295">
        <v>3275</v>
      </c>
      <c r="N36" s="296">
        <v>232.1</v>
      </c>
    </row>
    <row r="37" spans="1:16" ht="13.5" customHeight="1">
      <c r="A37" s="248"/>
      <c r="B37" s="244"/>
      <c r="C37" s="244"/>
      <c r="D37" s="244"/>
      <c r="E37" s="244"/>
      <c r="F37" s="244"/>
      <c r="G37" s="1130" t="s">
        <v>500</v>
      </c>
      <c r="H37" s="1131"/>
      <c r="I37" s="1131"/>
      <c r="J37" s="1132"/>
      <c r="K37" s="294">
        <v>119061</v>
      </c>
      <c r="L37" s="294">
        <v>4877</v>
      </c>
      <c r="M37" s="295">
        <v>1233</v>
      </c>
      <c r="N37" s="296">
        <v>295.5</v>
      </c>
    </row>
    <row r="38" spans="1:16" ht="27" customHeight="1">
      <c r="A38" s="248"/>
      <c r="B38" s="244"/>
      <c r="C38" s="244"/>
      <c r="D38" s="244"/>
      <c r="E38" s="244"/>
      <c r="F38" s="244"/>
      <c r="G38" s="1133" t="s">
        <v>501</v>
      </c>
      <c r="H38" s="1134"/>
      <c r="I38" s="1134"/>
      <c r="J38" s="1135"/>
      <c r="K38" s="297">
        <v>22</v>
      </c>
      <c r="L38" s="297">
        <v>1</v>
      </c>
      <c r="M38" s="298">
        <v>9</v>
      </c>
      <c r="N38" s="299">
        <v>-88.9</v>
      </c>
      <c r="O38" s="293"/>
    </row>
    <row r="39" spans="1:16">
      <c r="A39" s="248"/>
      <c r="B39" s="244"/>
      <c r="C39" s="244"/>
      <c r="D39" s="244"/>
      <c r="E39" s="244"/>
      <c r="F39" s="244"/>
      <c r="G39" s="1133" t="s">
        <v>502</v>
      </c>
      <c r="H39" s="1134"/>
      <c r="I39" s="1134"/>
      <c r="J39" s="1135"/>
      <c r="K39" s="300">
        <v>-138820</v>
      </c>
      <c r="L39" s="300">
        <v>-5686</v>
      </c>
      <c r="M39" s="301">
        <v>-4280</v>
      </c>
      <c r="N39" s="302">
        <v>32.9</v>
      </c>
      <c r="O39" s="293"/>
    </row>
    <row r="40" spans="1:16" ht="27" customHeight="1">
      <c r="A40" s="248"/>
      <c r="B40" s="244"/>
      <c r="C40" s="244"/>
      <c r="D40" s="244"/>
      <c r="E40" s="244"/>
      <c r="F40" s="244"/>
      <c r="G40" s="1130" t="s">
        <v>503</v>
      </c>
      <c r="H40" s="1131"/>
      <c r="I40" s="1131"/>
      <c r="J40" s="1132"/>
      <c r="K40" s="300">
        <v>-1938689</v>
      </c>
      <c r="L40" s="300">
        <v>-79412</v>
      </c>
      <c r="M40" s="301">
        <v>-56807</v>
      </c>
      <c r="N40" s="302">
        <v>39.799999999999997</v>
      </c>
      <c r="O40" s="293"/>
    </row>
    <row r="41" spans="1:16">
      <c r="A41" s="248"/>
      <c r="B41" s="244"/>
      <c r="C41" s="244"/>
      <c r="D41" s="244"/>
      <c r="E41" s="244"/>
      <c r="F41" s="244"/>
      <c r="G41" s="1136" t="s">
        <v>279</v>
      </c>
      <c r="H41" s="1137"/>
      <c r="I41" s="1137"/>
      <c r="J41" s="1138"/>
      <c r="K41" s="294">
        <v>958503</v>
      </c>
      <c r="L41" s="300">
        <v>39262</v>
      </c>
      <c r="M41" s="301">
        <v>26387</v>
      </c>
      <c r="N41" s="302">
        <v>48.8</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5" t="s">
        <v>473</v>
      </c>
      <c r="J49" s="1127" t="s">
        <v>507</v>
      </c>
      <c r="K49" s="1128"/>
      <c r="L49" s="1128"/>
      <c r="M49" s="1128"/>
      <c r="N49" s="1129"/>
    </row>
    <row r="50" spans="1:14">
      <c r="A50" s="248"/>
      <c r="B50" s="244"/>
      <c r="C50" s="244"/>
      <c r="D50" s="244"/>
      <c r="E50" s="244"/>
      <c r="F50" s="244"/>
      <c r="G50" s="312"/>
      <c r="H50" s="313"/>
      <c r="I50" s="1126"/>
      <c r="J50" s="314" t="s">
        <v>508</v>
      </c>
      <c r="K50" s="315" t="s">
        <v>509</v>
      </c>
      <c r="L50" s="316" t="s">
        <v>510</v>
      </c>
      <c r="M50" s="317" t="s">
        <v>511</v>
      </c>
      <c r="N50" s="318" t="s">
        <v>512</v>
      </c>
    </row>
    <row r="51" spans="1:14">
      <c r="A51" s="248"/>
      <c r="B51" s="244"/>
      <c r="C51" s="244"/>
      <c r="D51" s="244"/>
      <c r="E51" s="244"/>
      <c r="F51" s="244"/>
      <c r="G51" s="310" t="s">
        <v>513</v>
      </c>
      <c r="H51" s="311"/>
      <c r="I51" s="319">
        <v>3839430</v>
      </c>
      <c r="J51" s="320">
        <v>150307</v>
      </c>
      <c r="K51" s="321">
        <v>39.200000000000003</v>
      </c>
      <c r="L51" s="322">
        <v>78670</v>
      </c>
      <c r="M51" s="323">
        <v>3.1</v>
      </c>
      <c r="N51" s="324">
        <v>36.1</v>
      </c>
    </row>
    <row r="52" spans="1:14">
      <c r="A52" s="248"/>
      <c r="B52" s="244"/>
      <c r="C52" s="244"/>
      <c r="D52" s="244"/>
      <c r="E52" s="244"/>
      <c r="F52" s="244"/>
      <c r="G52" s="325"/>
      <c r="H52" s="326" t="s">
        <v>514</v>
      </c>
      <c r="I52" s="327">
        <v>1973774</v>
      </c>
      <c r="J52" s="328">
        <v>77270</v>
      </c>
      <c r="K52" s="329">
        <v>36.700000000000003</v>
      </c>
      <c r="L52" s="330">
        <v>38094</v>
      </c>
      <c r="M52" s="331">
        <v>-7.3</v>
      </c>
      <c r="N52" s="332">
        <v>44</v>
      </c>
    </row>
    <row r="53" spans="1:14">
      <c r="A53" s="248"/>
      <c r="B53" s="244"/>
      <c r="C53" s="244"/>
      <c r="D53" s="244"/>
      <c r="E53" s="244"/>
      <c r="F53" s="244"/>
      <c r="G53" s="310" t="s">
        <v>515</v>
      </c>
      <c r="H53" s="311"/>
      <c r="I53" s="319">
        <v>2093872</v>
      </c>
      <c r="J53" s="320">
        <v>82775</v>
      </c>
      <c r="K53" s="321">
        <v>-44.9</v>
      </c>
      <c r="L53" s="322">
        <v>67201</v>
      </c>
      <c r="M53" s="323">
        <v>-14.6</v>
      </c>
      <c r="N53" s="324">
        <v>-30.3</v>
      </c>
    </row>
    <row r="54" spans="1:14">
      <c r="A54" s="248"/>
      <c r="B54" s="244"/>
      <c r="C54" s="244"/>
      <c r="D54" s="244"/>
      <c r="E54" s="244"/>
      <c r="F54" s="244"/>
      <c r="G54" s="325"/>
      <c r="H54" s="326" t="s">
        <v>514</v>
      </c>
      <c r="I54" s="327">
        <v>761891</v>
      </c>
      <c r="J54" s="328">
        <v>30119</v>
      </c>
      <c r="K54" s="329">
        <v>-61</v>
      </c>
      <c r="L54" s="330">
        <v>35210</v>
      </c>
      <c r="M54" s="331">
        <v>-7.6</v>
      </c>
      <c r="N54" s="332">
        <v>-53.4</v>
      </c>
    </row>
    <row r="55" spans="1:14">
      <c r="A55" s="248"/>
      <c r="B55" s="244"/>
      <c r="C55" s="244"/>
      <c r="D55" s="244"/>
      <c r="E55" s="244"/>
      <c r="F55" s="244"/>
      <c r="G55" s="310" t="s">
        <v>516</v>
      </c>
      <c r="H55" s="311"/>
      <c r="I55" s="319">
        <v>1483119</v>
      </c>
      <c r="J55" s="320">
        <v>59573</v>
      </c>
      <c r="K55" s="321">
        <v>-28</v>
      </c>
      <c r="L55" s="322">
        <v>75709</v>
      </c>
      <c r="M55" s="323">
        <v>12.7</v>
      </c>
      <c r="N55" s="324">
        <v>-40.700000000000003</v>
      </c>
    </row>
    <row r="56" spans="1:14">
      <c r="A56" s="248"/>
      <c r="B56" s="244"/>
      <c r="C56" s="244"/>
      <c r="D56" s="244"/>
      <c r="E56" s="244"/>
      <c r="F56" s="244"/>
      <c r="G56" s="325"/>
      <c r="H56" s="326" t="s">
        <v>514</v>
      </c>
      <c r="I56" s="327">
        <v>818075</v>
      </c>
      <c r="J56" s="328">
        <v>32860</v>
      </c>
      <c r="K56" s="329">
        <v>9.1</v>
      </c>
      <c r="L56" s="330">
        <v>35212</v>
      </c>
      <c r="M56" s="331">
        <v>0</v>
      </c>
      <c r="N56" s="332">
        <v>9.1</v>
      </c>
    </row>
    <row r="57" spans="1:14">
      <c r="A57" s="248"/>
      <c r="B57" s="244"/>
      <c r="C57" s="244"/>
      <c r="D57" s="244"/>
      <c r="E57" s="244"/>
      <c r="F57" s="244"/>
      <c r="G57" s="310" t="s">
        <v>517</v>
      </c>
      <c r="H57" s="311"/>
      <c r="I57" s="319">
        <v>2124644</v>
      </c>
      <c r="J57" s="320">
        <v>85983</v>
      </c>
      <c r="K57" s="321">
        <v>44.3</v>
      </c>
      <c r="L57" s="322">
        <v>90961</v>
      </c>
      <c r="M57" s="323">
        <v>20.100000000000001</v>
      </c>
      <c r="N57" s="324">
        <v>24.2</v>
      </c>
    </row>
    <row r="58" spans="1:14">
      <c r="A58" s="248"/>
      <c r="B58" s="244"/>
      <c r="C58" s="244"/>
      <c r="D58" s="244"/>
      <c r="E58" s="244"/>
      <c r="F58" s="244"/>
      <c r="G58" s="325"/>
      <c r="H58" s="326" t="s">
        <v>514</v>
      </c>
      <c r="I58" s="327">
        <v>794082</v>
      </c>
      <c r="J58" s="328">
        <v>32136</v>
      </c>
      <c r="K58" s="329">
        <v>-2.2000000000000002</v>
      </c>
      <c r="L58" s="330">
        <v>37720</v>
      </c>
      <c r="M58" s="331">
        <v>7.1</v>
      </c>
      <c r="N58" s="332">
        <v>-9.3000000000000007</v>
      </c>
    </row>
    <row r="59" spans="1:14">
      <c r="A59" s="248"/>
      <c r="B59" s="244"/>
      <c r="C59" s="244"/>
      <c r="D59" s="244"/>
      <c r="E59" s="244"/>
      <c r="F59" s="244"/>
      <c r="G59" s="310" t="s">
        <v>518</v>
      </c>
      <c r="H59" s="311"/>
      <c r="I59" s="319">
        <v>2482633</v>
      </c>
      <c r="J59" s="320">
        <v>101693</v>
      </c>
      <c r="K59" s="321">
        <v>18.3</v>
      </c>
      <c r="L59" s="322">
        <v>106614</v>
      </c>
      <c r="M59" s="323">
        <v>17.2</v>
      </c>
      <c r="N59" s="324">
        <v>1.1000000000000001</v>
      </c>
    </row>
    <row r="60" spans="1:14">
      <c r="A60" s="248"/>
      <c r="B60" s="244"/>
      <c r="C60" s="244"/>
      <c r="D60" s="244"/>
      <c r="E60" s="244"/>
      <c r="F60" s="244"/>
      <c r="G60" s="325"/>
      <c r="H60" s="326" t="s">
        <v>514</v>
      </c>
      <c r="I60" s="333">
        <v>1175384</v>
      </c>
      <c r="J60" s="328">
        <v>48146</v>
      </c>
      <c r="K60" s="329">
        <v>49.8</v>
      </c>
      <c r="L60" s="330">
        <v>45545</v>
      </c>
      <c r="M60" s="331">
        <v>20.7</v>
      </c>
      <c r="N60" s="332">
        <v>29.1</v>
      </c>
    </row>
    <row r="61" spans="1:14">
      <c r="A61" s="248"/>
      <c r="B61" s="244"/>
      <c r="C61" s="244"/>
      <c r="D61" s="244"/>
      <c r="E61" s="244"/>
      <c r="F61" s="244"/>
      <c r="G61" s="310" t="s">
        <v>519</v>
      </c>
      <c r="H61" s="334"/>
      <c r="I61" s="335">
        <v>2404740</v>
      </c>
      <c r="J61" s="336">
        <v>96066</v>
      </c>
      <c r="K61" s="337">
        <v>5.8</v>
      </c>
      <c r="L61" s="338">
        <v>83831</v>
      </c>
      <c r="M61" s="339">
        <v>7.7</v>
      </c>
      <c r="N61" s="324">
        <v>-1.9</v>
      </c>
    </row>
    <row r="62" spans="1:14">
      <c r="A62" s="248"/>
      <c r="B62" s="244"/>
      <c r="C62" s="244"/>
      <c r="D62" s="244"/>
      <c r="E62" s="244"/>
      <c r="F62" s="244"/>
      <c r="G62" s="325"/>
      <c r="H62" s="326" t="s">
        <v>514</v>
      </c>
      <c r="I62" s="327">
        <v>1104641</v>
      </c>
      <c r="J62" s="328">
        <v>44106</v>
      </c>
      <c r="K62" s="329">
        <v>6.5</v>
      </c>
      <c r="L62" s="330">
        <v>38356</v>
      </c>
      <c r="M62" s="331">
        <v>2.6</v>
      </c>
      <c r="N62" s="332">
        <v>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13.65</v>
      </c>
      <c r="G47" s="12">
        <v>19.8</v>
      </c>
      <c r="H47" s="12">
        <v>19.57</v>
      </c>
      <c r="I47" s="12">
        <v>19.88</v>
      </c>
      <c r="J47" s="13">
        <v>18.2</v>
      </c>
    </row>
    <row r="48" spans="2:10" ht="57.75" customHeight="1">
      <c r="B48" s="14"/>
      <c r="C48" s="1141" t="s">
        <v>4</v>
      </c>
      <c r="D48" s="1141"/>
      <c r="E48" s="1142"/>
      <c r="F48" s="15">
        <v>4.67</v>
      </c>
      <c r="G48" s="16">
        <v>4.6900000000000004</v>
      </c>
      <c r="H48" s="16">
        <v>4.5</v>
      </c>
      <c r="I48" s="16">
        <v>4.6500000000000004</v>
      </c>
      <c r="J48" s="17">
        <v>2.2999999999999998</v>
      </c>
    </row>
    <row r="49" spans="2:10" ht="57.75" customHeight="1" thickBot="1">
      <c r="B49" s="18"/>
      <c r="C49" s="1143" t="s">
        <v>5</v>
      </c>
      <c r="D49" s="1143"/>
      <c r="E49" s="1144"/>
      <c r="F49" s="19">
        <v>4.91</v>
      </c>
      <c r="G49" s="20">
        <v>5.8</v>
      </c>
      <c r="H49" s="20" t="s">
        <v>526</v>
      </c>
      <c r="I49" s="20">
        <v>0.13</v>
      </c>
      <c r="J49" s="21" t="s">
        <v>527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528</v>
      </c>
      <c r="D34" s="1151"/>
      <c r="E34" s="1152"/>
      <c r="F34" s="32">
        <v>2.87</v>
      </c>
      <c r="G34" s="33">
        <v>3.19</v>
      </c>
      <c r="H34" s="33">
        <v>3.51</v>
      </c>
      <c r="I34" s="33">
        <v>3.59</v>
      </c>
      <c r="J34" s="34">
        <v>3.91</v>
      </c>
      <c r="K34" s="22"/>
      <c r="L34" s="22"/>
      <c r="M34" s="22"/>
      <c r="N34" s="22"/>
      <c r="O34" s="22"/>
      <c r="P34" s="22"/>
    </row>
    <row r="35" spans="1:16" ht="39" customHeight="1">
      <c r="A35" s="22"/>
      <c r="B35" s="35"/>
      <c r="C35" s="1145" t="s">
        <v>529</v>
      </c>
      <c r="D35" s="1146"/>
      <c r="E35" s="1147"/>
      <c r="F35" s="36">
        <v>3.68</v>
      </c>
      <c r="G35" s="37">
        <v>3.87</v>
      </c>
      <c r="H35" s="37">
        <v>3.77</v>
      </c>
      <c r="I35" s="37">
        <v>4.1100000000000003</v>
      </c>
      <c r="J35" s="38">
        <v>3.41</v>
      </c>
      <c r="K35" s="22"/>
      <c r="L35" s="22"/>
      <c r="M35" s="22"/>
      <c r="N35" s="22"/>
      <c r="O35" s="22"/>
      <c r="P35" s="22"/>
    </row>
    <row r="36" spans="1:16" ht="39" customHeight="1">
      <c r="A36" s="22"/>
      <c r="B36" s="35"/>
      <c r="C36" s="1145" t="s">
        <v>530</v>
      </c>
      <c r="D36" s="1146"/>
      <c r="E36" s="1147"/>
      <c r="F36" s="36">
        <v>3.77</v>
      </c>
      <c r="G36" s="37">
        <v>3.68</v>
      </c>
      <c r="H36" s="37">
        <v>2.19</v>
      </c>
      <c r="I36" s="37">
        <v>1.79</v>
      </c>
      <c r="J36" s="38">
        <v>2.79</v>
      </c>
      <c r="K36" s="22"/>
      <c r="L36" s="22"/>
      <c r="M36" s="22"/>
      <c r="N36" s="22"/>
      <c r="O36" s="22"/>
      <c r="P36" s="22"/>
    </row>
    <row r="37" spans="1:16" ht="39" customHeight="1">
      <c r="A37" s="22"/>
      <c r="B37" s="35"/>
      <c r="C37" s="1145" t="s">
        <v>531</v>
      </c>
      <c r="D37" s="1146"/>
      <c r="E37" s="1147"/>
      <c r="F37" s="36">
        <v>4.63</v>
      </c>
      <c r="G37" s="37">
        <v>4.67</v>
      </c>
      <c r="H37" s="37">
        <v>4.47</v>
      </c>
      <c r="I37" s="37">
        <v>4.63</v>
      </c>
      <c r="J37" s="38">
        <v>2.2799999999999998</v>
      </c>
      <c r="K37" s="22"/>
      <c r="L37" s="22"/>
      <c r="M37" s="22"/>
      <c r="N37" s="22"/>
      <c r="O37" s="22"/>
      <c r="P37" s="22"/>
    </row>
    <row r="38" spans="1:16" ht="39" customHeight="1">
      <c r="A38" s="22"/>
      <c r="B38" s="35"/>
      <c r="C38" s="1145" t="s">
        <v>532</v>
      </c>
      <c r="D38" s="1146"/>
      <c r="E38" s="1147"/>
      <c r="F38" s="36">
        <v>0.52</v>
      </c>
      <c r="G38" s="37">
        <v>1.64</v>
      </c>
      <c r="H38" s="37">
        <v>1.42</v>
      </c>
      <c r="I38" s="37">
        <v>1.42</v>
      </c>
      <c r="J38" s="38">
        <v>1.32</v>
      </c>
      <c r="K38" s="22"/>
      <c r="L38" s="22"/>
      <c r="M38" s="22"/>
      <c r="N38" s="22"/>
      <c r="O38" s="22"/>
      <c r="P38" s="22"/>
    </row>
    <row r="39" spans="1:16" ht="39" customHeight="1">
      <c r="A39" s="22"/>
      <c r="B39" s="35"/>
      <c r="C39" s="1145" t="s">
        <v>533</v>
      </c>
      <c r="D39" s="1146"/>
      <c r="E39" s="1147"/>
      <c r="F39" s="36">
        <v>0.16</v>
      </c>
      <c r="G39" s="37">
        <v>0.12</v>
      </c>
      <c r="H39" s="37">
        <v>1.21</v>
      </c>
      <c r="I39" s="37">
        <v>0.9</v>
      </c>
      <c r="J39" s="38">
        <v>1.05</v>
      </c>
      <c r="K39" s="22"/>
      <c r="L39" s="22"/>
      <c r="M39" s="22"/>
      <c r="N39" s="22"/>
      <c r="O39" s="22"/>
      <c r="P39" s="22"/>
    </row>
    <row r="40" spans="1:16" ht="39" customHeight="1">
      <c r="A40" s="22"/>
      <c r="B40" s="35"/>
      <c r="C40" s="1145" t="s">
        <v>534</v>
      </c>
      <c r="D40" s="1146"/>
      <c r="E40" s="1147"/>
      <c r="F40" s="36">
        <v>0.21</v>
      </c>
      <c r="G40" s="37">
        <v>0.23</v>
      </c>
      <c r="H40" s="37">
        <v>0.26</v>
      </c>
      <c r="I40" s="37">
        <v>0.32</v>
      </c>
      <c r="J40" s="38">
        <v>0.33</v>
      </c>
      <c r="K40" s="22"/>
      <c r="L40" s="22"/>
      <c r="M40" s="22"/>
      <c r="N40" s="22"/>
      <c r="O40" s="22"/>
      <c r="P40" s="22"/>
    </row>
    <row r="41" spans="1:16" ht="39" customHeight="1">
      <c r="A41" s="22"/>
      <c r="B41" s="35"/>
      <c r="C41" s="1145" t="s">
        <v>535</v>
      </c>
      <c r="D41" s="1146"/>
      <c r="E41" s="1147"/>
      <c r="F41" s="36">
        <v>0.02</v>
      </c>
      <c r="G41" s="37">
        <v>0.04</v>
      </c>
      <c r="H41" s="37">
        <v>0.05</v>
      </c>
      <c r="I41" s="37">
        <v>0.04</v>
      </c>
      <c r="J41" s="38">
        <v>0.32</v>
      </c>
      <c r="K41" s="22"/>
      <c r="L41" s="22"/>
      <c r="M41" s="22"/>
      <c r="N41" s="22"/>
      <c r="O41" s="22"/>
      <c r="P41" s="22"/>
    </row>
    <row r="42" spans="1:16" ht="39" customHeight="1">
      <c r="A42" s="22"/>
      <c r="B42" s="39"/>
      <c r="C42" s="1145" t="s">
        <v>536</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537</v>
      </c>
      <c r="D43" s="1149"/>
      <c r="E43" s="1150"/>
      <c r="F43" s="41">
        <v>0.41</v>
      </c>
      <c r="G43" s="42">
        <v>0.74</v>
      </c>
      <c r="H43" s="42">
        <v>0.3</v>
      </c>
      <c r="I43" s="42">
        <v>0.32</v>
      </c>
      <c r="J43" s="43">
        <v>0.48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2105</v>
      </c>
      <c r="L45" s="60">
        <v>2084</v>
      </c>
      <c r="M45" s="60">
        <v>2195</v>
      </c>
      <c r="N45" s="60">
        <v>2169</v>
      </c>
      <c r="O45" s="61">
        <v>2158</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481</v>
      </c>
      <c r="L48" s="64">
        <v>418</v>
      </c>
      <c r="M48" s="64">
        <v>390</v>
      </c>
      <c r="N48" s="64">
        <v>419</v>
      </c>
      <c r="O48" s="65">
        <v>494</v>
      </c>
      <c r="P48" s="48"/>
      <c r="Q48" s="48"/>
      <c r="R48" s="48"/>
      <c r="S48" s="48"/>
      <c r="T48" s="48"/>
      <c r="U48" s="48"/>
    </row>
    <row r="49" spans="1:21" ht="30.75" customHeight="1">
      <c r="A49" s="48"/>
      <c r="B49" s="1163"/>
      <c r="C49" s="1164"/>
      <c r="D49" s="62"/>
      <c r="E49" s="1155" t="s">
        <v>16</v>
      </c>
      <c r="F49" s="1155"/>
      <c r="G49" s="1155"/>
      <c r="H49" s="1155"/>
      <c r="I49" s="1155"/>
      <c r="J49" s="1156"/>
      <c r="K49" s="63">
        <v>265</v>
      </c>
      <c r="L49" s="64">
        <v>265</v>
      </c>
      <c r="M49" s="64">
        <v>265</v>
      </c>
      <c r="N49" s="64">
        <v>265</v>
      </c>
      <c r="O49" s="65">
        <v>265</v>
      </c>
      <c r="P49" s="48"/>
      <c r="Q49" s="48"/>
      <c r="R49" s="48"/>
      <c r="S49" s="48"/>
      <c r="T49" s="48"/>
      <c r="U49" s="48"/>
    </row>
    <row r="50" spans="1:21" ht="30.75" customHeight="1">
      <c r="A50" s="48"/>
      <c r="B50" s="1163"/>
      <c r="C50" s="1164"/>
      <c r="D50" s="62"/>
      <c r="E50" s="1155" t="s">
        <v>17</v>
      </c>
      <c r="F50" s="1155"/>
      <c r="G50" s="1155"/>
      <c r="H50" s="1155"/>
      <c r="I50" s="1155"/>
      <c r="J50" s="1156"/>
      <c r="K50" s="63">
        <v>167</v>
      </c>
      <c r="L50" s="64">
        <v>170</v>
      </c>
      <c r="M50" s="64">
        <v>137</v>
      </c>
      <c r="N50" s="64">
        <v>131</v>
      </c>
      <c r="O50" s="65">
        <v>119</v>
      </c>
      <c r="P50" s="48"/>
      <c r="Q50" s="48"/>
      <c r="R50" s="48"/>
      <c r="S50" s="48"/>
      <c r="T50" s="48"/>
      <c r="U50" s="48"/>
    </row>
    <row r="51" spans="1:21" ht="30.75" customHeight="1">
      <c r="A51" s="48"/>
      <c r="B51" s="1165"/>
      <c r="C51" s="1166"/>
      <c r="D51" s="66"/>
      <c r="E51" s="1155" t="s">
        <v>18</v>
      </c>
      <c r="F51" s="1155"/>
      <c r="G51" s="1155"/>
      <c r="H51" s="1155"/>
      <c r="I51" s="1155"/>
      <c r="J51" s="1156"/>
      <c r="K51" s="63">
        <v>2</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2029</v>
      </c>
      <c r="L52" s="64">
        <v>2076</v>
      </c>
      <c r="M52" s="64">
        <v>2100</v>
      </c>
      <c r="N52" s="64">
        <v>2069</v>
      </c>
      <c r="O52" s="65">
        <v>2077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991</v>
      </c>
      <c r="L53" s="69">
        <v>861</v>
      </c>
      <c r="M53" s="69">
        <v>887</v>
      </c>
      <c r="N53" s="69">
        <v>915</v>
      </c>
      <c r="O53" s="70">
        <v>959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釜崎 智子</cp:lastModifiedBy>
  <cp:lastPrinted>2016-05-02T05:25:49Z</cp:lastPrinted>
  <dcterms:created xsi:type="dcterms:W3CDTF">2016-02-15T02:18:19Z</dcterms:created>
  <dcterms:modified xsi:type="dcterms:W3CDTF">2016-05-02T05:25:53Z</dcterms:modified>
  <cp:category/>
</cp:coreProperties>
</file>