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5年度決算（H27年度作業）\04 市町回答\"/>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9" i="9"/>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U39" i="9"/>
  <c r="C39" i="9"/>
  <c r="CO38" i="9"/>
  <c r="BW38" i="9"/>
  <c r="BE38" i="9"/>
  <c r="U38" i="9"/>
  <c r="C38" i="9"/>
  <c r="CO37" i="9"/>
  <c r="BW37" i="9"/>
  <c r="BE37" i="9"/>
  <c r="C37" i="9"/>
  <c r="CO36" i="9"/>
  <c r="BW36" i="9"/>
  <c r="BE36" i="9"/>
  <c r="C36" i="9"/>
  <c r="CO35" i="9"/>
  <c r="BW35" i="9"/>
  <c r="BE35" i="9"/>
  <c r="C35" i="9"/>
  <c r="CO34" i="9"/>
  <c r="BW34" i="9"/>
  <c r="C34" i="9"/>
  <c r="U34" i="9" l="1"/>
  <c r="U35" i="9" s="1"/>
  <c r="U36" i="9" s="1"/>
  <c r="U37" i="9" s="1"/>
  <c r="AM34" i="9"/>
  <c r="AM35" i="9" s="1"/>
  <c r="AM36" i="9" s="1"/>
  <c r="AM37" i="9" s="1"/>
  <c r="AM38" i="9" s="1"/>
  <c r="AM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<sst xmlns="http://schemas.openxmlformats.org/spreadsheetml/2006/main" count="909" uniqueCount="549">
  <si>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</si>
  <si>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</si>
  <si>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</si>
  <si>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</si>
  <si>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</si>
  <si>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</si>
  <si>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</si>
  <si>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</si>
  <si>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</si>
  <si>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</si>
  <si>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</si>
  <si>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</si>
  <si>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</si>
  <si>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</si>
  <si>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</si>
  <si>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</si>
  <si>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</si>
  <si>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</si>
  <si>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</si>
  <si>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</si>
  <si>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</si>
  <si>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</si>
  <si>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</si>
  <si>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</si>
  <si>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</si>
  <si>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</si>
  <si>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</si>
  <si>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</si>
  <si>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</si>
  <si>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</si>
  <si>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</si>
  <si>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</si>
  <si>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</si>
  <si>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</si>
  <si>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</si>
  <si>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</si>
  <si>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</si>
  <si>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</si>
  <si>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</si>
  <si>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</si>
  <si>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</si>
  <si>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</si>
  <si>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</si>
  <si>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</si>
  <si>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</si>
  <si>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</si>
  <si>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</si>
  <si>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</si>
  <si>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</si>
  <si>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</si>
  <si>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</si>
  <si>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</si>
  <si>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</si>
  <si>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</si>
  <si>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</si>
  <si>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</si>
  <si>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</si>
  <si>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</si>
  <si>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</si>
  <si>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</si>
  <si>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</si>
  <si>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</si>
  <si>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</si>
  <si>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</si>
  <si>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</si>
  <si>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</si>
  <si>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</si>
  <si>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</si>
  <si>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</si>
  <si>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</si>
  <si>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</si>
  <si>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</si>
  <si>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</si>
  <si>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</si>
  <si>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</si>
  <si>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</si>
  <si>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</si>
  <si>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</si>
  <si>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</si>
  <si>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</si>
  <si>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</si>
  <si>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</si>
  <si>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大村市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</si>
  <si>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</si>
  <si>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</si>
  <si>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</si>
  <si>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</si>
  <si>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</si>
  <si>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</si>
  <si>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</si>
  <si>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</si>
  <si>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</si>
  <si>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</si>
  <si>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</si>
  <si>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</si>
  <si>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</si>
  <si>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</si>
  <si>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</si>
  <si>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</si>
  <si>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</si>
  <si>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</si>
  <si>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</si>
  <si>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</si>
  <si>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</si>
  <si>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</si>
  <si>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</si>
  <si>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</si>
  <si>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</si>
  <si>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</si>
  <si>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</si>
  <si>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</si>
  <si>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</si>
  <si>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</si>
  <si>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</si>
  <si>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</si>
  <si>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</si>
  <si>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</si>
  <si>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</si>
  <si>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</si>
  <si>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</si>
  <si>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</si>
  <si>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</si>
  <si>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</si>
  <si>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</si>
  <si>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</si>
  <si>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</si>
  <si>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</si>
  <si>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</si>
  <si>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</si>
  <si>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</si>
  <si>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</si>
  <si>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</si>
  <si>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</si>
  <si>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</si>
  <si>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</si>
  <si>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</si>
  <si>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</si>
  <si>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</si>
  <si>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</si>
  <si>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</si>
  <si>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</si>
  <si>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</si>
  <si>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</si>
  <si>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</si>
  <si>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</si>
  <si>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</si>
  <si>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</si>
  <si>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</si>
  <si>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</si>
  <si>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</si>
  <si>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</si>
  <si>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</si>
  <si>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</si>
  <si>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</si>
  <si>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</si>
  <si>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</si>
  <si>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</si>
  <si>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</si>
  <si>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</si>
  <si>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</si>
  <si>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</si>
  <si>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</si>
  <si>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</si>
  <si>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</si>
  <si>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</si>
  <si>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</si>
  <si>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</si>
  <si>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</si>
  <si>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</si>
  <si>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</si>
  <si>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</si>
  <si>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</si>
  <si>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</si>
  <si>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</si>
  <si>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</si>
  <si>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</si>
  <si>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</si>
  <si>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</si>
  <si>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</si>
  <si>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</si>
  <si>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</si>
  <si>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</si>
  <si>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</si>
  <si>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</si>
  <si>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</si>
  <si>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</si>
  <si>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</si>
  <si>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</si>
  <si>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</si>
  <si>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</si>
  <si>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</si>
  <si>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</si>
  <si>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</si>
  <si>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</si>
  <si>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長崎県大村市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</si>
  <si>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</si>
  <si>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</si>
  <si>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</si>
  <si>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</si>
  <si>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</si>
  <si>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</si>
  <si>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</si>
  <si>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</si>
  <si>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</si>
  <si>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</si>
  <si>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</si>
  <si>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</si>
  <si>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</si>
  <si>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</si>
  <si>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</si>
  <si>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</si>
  <si>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</si>
  <si>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</si>
  <si>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</si>
  <si>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</si>
  <si>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</si>
  <si>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</si>
  <si>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</si>
  <si>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</si>
  <si>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</si>
  <si>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</si>
  <si>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</si>
  <si>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</si>
  <si>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</si>
  <si>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</si>
  <si>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</si>
  <si>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</si>
  <si>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</si>
  <si>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</si>
  <si>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</si>
  <si>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</si>
  <si>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</si>
  <si>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</si>
  <si>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</si>
  <si>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</si>
  <si>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</si>
  <si>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</si>
  <si>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</si>
  <si>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</si>
  <si>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</si>
  <si>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</si>
  <si>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</si>
  <si>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</si>
  <si>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</si>
  <si>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</si>
  <si>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</si>
  <si>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</si>
  <si>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</si>
  <si>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</si>
  <si>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</si>
  <si>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</si>
  <si>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</si>
  <si>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</si>
  <si>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</si>
  <si>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</si>
  <si>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</si>
  <si>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</si>
  <si>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</si>
  <si>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</si>
  <si>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</si>
  <si>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</si>
  <si>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</si>
  <si>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</si>
  <si>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</si>
  <si>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</si>
  <si>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</si>
  <si>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</si>
  <si>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</si>
  <si>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</si>
  <si>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</si>
  <si>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</si>
  <si>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</si>
  <si>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</si>
  <si>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</si>
  <si>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</si>
  <si>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</si>
  <si>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</si>
  <si>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</si>
  <si>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</si>
  <si>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</si>
  <si>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</si>
  <si>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</si>
  <si>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</si>
  <si>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</si>
  <si>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</si>
  <si>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</si>
  <si>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</si>
  <si>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</si>
  <si>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</si>
  <si>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</si>
  <si>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</si>
  <si>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</si>
  <si>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</si>
  <si>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</si>
  <si>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</si>
  <si>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</si>
  <si>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</si>
  <si>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</si>
  <si>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</si>
  <si>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</si>
  <si>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</si>
  <si>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</si>
  <si>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</si>
  <si>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</si>
  <si>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</si>
  <si>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</si>
  <si>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</si>
  <si>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</si>
  <si>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</si>
  <si>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</si>
  <si>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</si>
  <si>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</si>
  <si>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</si>
  <si>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</si>
  <si>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</si>
  <si>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</si>
  <si>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</si>
  <si>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</si>
  <si>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</si>
  <si>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</si>
  <si>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</si>
  <si>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</si>
  <si>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</si>
  <si>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</si>
  <si>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</si>
  <si>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</si>
  <si>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</si>
  <si>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</si>
  <si>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</si>
  <si>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</si>
  <si>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</si>
  <si>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</si>
  <si>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</si>
  <si>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</si>
  <si>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</si>
  <si>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</si>
  <si>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</si>
  <si>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</si>
  <si>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</si>
  <si>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</si>
  <si>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</si>
  <si>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</si>
  <si>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</si>
  <si>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</si>
  <si>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</si>
  <si>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長崎県大村市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</si>
  <si>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</si>
  <si>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</si>
  <si>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</si>
  <si>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</si>
  <si>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</si>
  <si>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</si>
  <si>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</si>
  <si>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</si>
  <si>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</si>
  <si>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</si>
  <si>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</si>
  <si>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</si>
  <si>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</si>
  <si>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</si>
  <si>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</si>
  <si>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</si>
  <si>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</si>
  <si>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</si>
  <si>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</si>
  <si>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</si>
  <si>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</si>
  <si>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</si>
  <si>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</si>
  <si>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</si>
  <si>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</si>
  <si>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</si>
  <si>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</si>
  <si>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</si>
  <si>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</si>
  <si>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</si>
  <si>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</si>
  <si>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</si>
  <si>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</si>
  <si>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</si>
  <si>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</si>
  <si>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</si>
  <si>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介護サービス事業</t>
    <phoneticPr fontId="5"/>
  </si>
  <si>
    <t>大村市水道事業会計</t>
    <phoneticPr fontId="5"/>
  </si>
  <si>
    <t>法適用企業</t>
    <phoneticPr fontId="5"/>
  </si>
  <si>
    <t>大村市工業用水道事業会計</t>
    <phoneticPr fontId="5"/>
  </si>
  <si>
    <t>大村市病院事業会計</t>
    <phoneticPr fontId="5"/>
  </si>
  <si>
    <t>大村市下水道事業会計</t>
    <phoneticPr fontId="5"/>
  </si>
  <si>
    <t>大村市農業集落排水事業会計</t>
    <phoneticPr fontId="5"/>
  </si>
  <si>
    <t>大村市モーターボート競走事業会計</t>
    <phoneticPr fontId="5"/>
  </si>
  <si>
    <t>大村市簡易水道事業特別会計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</si>
  <si>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</si>
  <si>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</si>
  <si>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</si>
  <si>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</si>
  <si>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</si>
  <si>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</si>
  <si>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</si>
  <si>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</si>
  <si>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</si>
  <si>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</si>
  <si>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</si>
  <si>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</si>
  <si>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</si>
  <si>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</si>
  <si>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</si>
  <si>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</si>
  <si>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</si>
  <si>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</si>
  <si>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</si>
  <si>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</si>
  <si>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</si>
  <si>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</si>
  <si>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</si>
  <si>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</si>
  <si>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</si>
  <si>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</si>
  <si>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</si>
  <si>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</si>
  <si>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</si>
  <si>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</si>
  <si>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</si>
  <si>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</si>
  <si>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</si>
  <si>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</si>
  <si>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</si>
  <si>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</si>
  <si>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</si>
  <si>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</si>
  <si>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</si>
  <si>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</si>
  <si>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</si>
  <si>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</si>
  <si>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</si>
  <si>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</si>
  <si>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</si>
  <si>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</si>
  <si>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</si>
  <si>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</si>
  <si>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</si>
  <si>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</si>
  <si>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</si>
  <si>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</si>
  <si>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</si>
  <si>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</si>
  <si>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</si>
  <si>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</si>
  <si>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</si>
  <si>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</si>
  <si>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</si>
  <si>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</si>
  <si>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</si>
  <si>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</si>
  <si>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</si>
  <si>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</si>
  <si>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</si>
  <si>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</si>
  <si>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</si>
  <si>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</si>
  <si>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</si>
  <si>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</si>
  <si>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</si>
  <si>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</si>
  <si>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</si>
  <si>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</si>
  <si>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</si>
  <si>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</si>
  <si>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</si>
  <si>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</si>
  <si>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</si>
  <si>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</si>
  <si>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</si>
  <si>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</si>
  <si>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</si>
  <si>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</si>
  <si>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</si>
  <si>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</si>
  <si>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</si>
  <si>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</si>
  <si>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</si>
  <si>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</si>
  <si>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</si>
  <si>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</si>
  <si>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</si>
  <si>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</si>
  <si>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</si>
  <si>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</si>
  <si>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</si>
  <si>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</si>
  <si>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</si>
  <si>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</si>
  <si>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</si>
  <si>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</si>
  <si>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</si>
  <si>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</si>
  <si>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</si>
  <si>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</si>
  <si>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</si>
  <si>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</si>
  <si>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</si>
  <si>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</si>
  <si>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</si>
  <si>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</si>
  <si>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</si>
  <si>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</si>
  <si>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</si>
  <si>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</si>
  <si>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</si>
  <si>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</si>
  <si>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</si>
  <si>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</si>
  <si>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</si>
  <si>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</si>
  <si>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</si>
  <si>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</si>
  <si>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</si>
  <si>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</si>
  <si>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</si>
  <si>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</si>
  <si>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</si>
  <si>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</si>
  <si>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</si>
  <si>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</si>
  <si>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</si>
  <si>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</si>
  <si>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大村市モーターボート競走事業会計</t>
  </si>
  <si>
    <t>一般会計</t>
  </si>
  <si>
    <t>大村市下水道事業会計</t>
  </si>
  <si>
    <t>大村市水道事業会計</t>
  </si>
  <si>
    <t>大村市工業用水道事業会計</t>
  </si>
  <si>
    <t>国民健康保険事業</t>
  </si>
  <si>
    <t>▲ 0.05</t>
  </si>
  <si>
    <t>介護保険事業</t>
  </si>
  <si>
    <t>大村市農業集落排水事業会計</t>
  </si>
  <si>
    <t>その他会計（赤字）</t>
  </si>
  <si>
    <t>その他会計（黒字）</t>
  </si>
  <si>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</si>
  <si>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</si>
  <si>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</si>
  <si>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2"/>
  </si>
  <si>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</si>
  <si>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長崎県後期高齢者医療広域連合（一般会計）</t>
    <rPh sb="0" eb="3">
      <t>ナガサキケン</t>
    </rPh>
    <rPh sb="3" eb="5">
      <t>コウキ</t>
    </rPh>
    <rPh sb="5" eb="8">
      <t>コウレイシャ</t>
    </rPh>
    <rPh sb="8" eb="10">
      <t>イリョウ</t>
    </rPh>
    <rPh sb="10" eb="12">
      <t>コウイキ</t>
    </rPh>
    <rPh sb="12" eb="14">
      <t>レンゴウ</t>
    </rPh>
    <rPh sb="15" eb="17">
      <t>イッパン</t>
    </rPh>
    <rPh sb="17" eb="19">
      <t>カイケイ</t>
    </rPh>
    <phoneticPr fontId="2"/>
  </si>
  <si>
    <t>長崎県後期高齢者医療広域連合（特別会計）</t>
    <rPh sb="0" eb="3">
      <t>ナガサキケン</t>
    </rPh>
    <rPh sb="3" eb="5">
      <t>コウキ</t>
    </rPh>
    <rPh sb="5" eb="8">
      <t>コウレイシャ</t>
    </rPh>
    <rPh sb="8" eb="10">
      <t>イリョウ</t>
    </rPh>
    <rPh sb="10" eb="12">
      <t>コウイキ</t>
    </rPh>
    <rPh sb="12" eb="14">
      <t>レンゴウ</t>
    </rPh>
    <rPh sb="15" eb="17">
      <t>トクベツ</t>
    </rPh>
    <rPh sb="17" eb="19">
      <t>カイケイ</t>
    </rPh>
    <phoneticPr fontId="2"/>
  </si>
  <si>
    <t>県央地域広域市町村圏組合</t>
    <rPh sb="0" eb="2">
      <t>ケンオウ</t>
    </rPh>
    <rPh sb="2" eb="4">
      <t>チイキ</t>
    </rPh>
    <rPh sb="4" eb="6">
      <t>コウイキ</t>
    </rPh>
    <rPh sb="6" eb="9">
      <t>シチョウソン</t>
    </rPh>
    <rPh sb="9" eb="10">
      <t>ケン</t>
    </rPh>
    <rPh sb="10" eb="12">
      <t>クミアイ</t>
    </rPh>
    <phoneticPr fontId="2"/>
  </si>
  <si>
    <t>大村市土地開発公社</t>
    <rPh sb="0" eb="3">
      <t>オオムラシ</t>
    </rPh>
    <rPh sb="3" eb="5">
      <t>トチ</t>
    </rPh>
    <rPh sb="5" eb="7">
      <t>カイハツ</t>
    </rPh>
    <rPh sb="7" eb="9">
      <t>コウシャ</t>
    </rPh>
    <phoneticPr fontId="2"/>
  </si>
  <si>
    <t>大村市総合地方卸売市場</t>
    <rPh sb="0" eb="3">
      <t>オオムラシ</t>
    </rPh>
    <rPh sb="3" eb="5">
      <t>ソウゴウ</t>
    </rPh>
    <rPh sb="5" eb="7">
      <t>チホウ</t>
    </rPh>
    <rPh sb="7" eb="9">
      <t>オロシウリ</t>
    </rPh>
    <rPh sb="9" eb="11">
      <t>イチバ</t>
    </rPh>
    <phoneticPr fontId="2"/>
  </si>
  <si>
    <t>大村都市開発</t>
    <rPh sb="0" eb="2">
      <t>オオムラ</t>
    </rPh>
    <rPh sb="2" eb="4">
      <t>トシ</t>
    </rPh>
    <rPh sb="4" eb="6">
      <t>カイハツ</t>
    </rPh>
    <phoneticPr fontId="2"/>
  </si>
  <si>
    <t>大村市振興公社</t>
    <rPh sb="0" eb="3">
      <t>オオムラシ</t>
    </rPh>
    <rPh sb="3" eb="5">
      <t>シンコウ</t>
    </rPh>
    <rPh sb="5" eb="7">
      <t>コウシャ</t>
    </rPh>
    <phoneticPr fontId="2"/>
  </si>
  <si>
    <t>アルカディア大村</t>
    <rPh sb="6" eb="8">
      <t>オオムラ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</si>
</sst>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36206</c:v>
                </c:pt>
                <c:pt idx="1">
                  <c:v>61862</c:v>
                </c:pt>
                <c:pt idx="2">
                  <c:v>43893</c:v>
                </c:pt>
                <c:pt idx="3">
                  <c:v>67528</c:v>
                </c:pt>
                <c:pt idx="4">
                  <c:v>62261</c:v>
                </c:pt>
              </c:numCache>
            </c:numRef>
          </c:val>
          <c:smooth val="0"/>
        </c:ser>
        <c:dLbls>
          <c:showLegendKey val="0"/>
          <c:showVal val="0"/>
          <c:showCatName val="0"/>
          <c:showSerName val="0"/>
          <c:showPercent val="0"/>
          <c:showBubbleSize val="0"/>
        </c:dLbls>
        <c:marker val="1"/>
        <c:smooth val="0"/>
        <c:axId val="391426176"/>
        <c:axId val="391426568"/>
      </c:lineChart>
      <c:catAx>
        <c:axId val="391426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426568"/>
        <c:crosses val="autoZero"/>
        <c:auto val="1"/>
        <c:lblAlgn val="ctr"/>
        <c:lblOffset val="100"/>
        <c:tickLblSkip val="1"/>
        <c:tickMarkSkip val="1"/>
        <c:noMultiLvlLbl val="0"/>
      </c:catAx>
      <c:valAx>
        <c:axId val="3914265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1426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5.17</c:v>
                </c:pt>
                <c:pt idx="1">
                  <c:v>3.39</c:v>
                </c:pt>
                <c:pt idx="2">
                  <c:v>4.92</c:v>
                </c:pt>
                <c:pt idx="3">
                  <c:v>6.81</c:v>
                </c:pt>
                <c:pt idx="4">
                  <c:v>9.34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7.33</c:v>
                </c:pt>
                <c:pt idx="1">
                  <c:v>17.93</c:v>
                </c:pt>
                <c:pt idx="2">
                  <c:v>16.93</c:v>
                </c:pt>
                <c:pt idx="3">
                  <c:v>17.16</c:v>
                </c:pt>
                <c:pt idx="4">
                  <c:v>16.8</c:v>
                </c:pt>
              </c:numCache>
            </c:numRef>
          </c:val>
        </c:ser>
        <c:dLbls>
          <c:showLegendKey val="0"/>
          <c:showVal val="0"/>
          <c:showCatName val="0"/>
          <c:showSerName val="0"/>
          <c:showPercent val="0"/>
          <c:showBubbleSize val="0"/>
        </c:dLbls>
        <c:gapWidth val="250"/>
        <c:overlap val="100"/>
        <c:axId val="298673520"/>
        <c:axId val="298673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5.03</c:v>
                </c:pt>
                <c:pt idx="1">
                  <c:v>9.01</c:v>
                </c:pt>
                <c:pt idx="2">
                  <c:v>0.75</c:v>
                </c:pt>
                <c:pt idx="3">
                  <c:v>2.25</c:v>
                </c:pt>
                <c:pt idx="4">
                  <c:v>2.63</c:v>
                </c:pt>
              </c:numCache>
            </c:numRef>
          </c:val>
          <c:smooth val="0"/>
        </c:ser>
        <c:dLbls>
          <c:showLegendKey val="0"/>
          <c:showVal val="0"/>
          <c:showCatName val="0"/>
          <c:showSerName val="0"/>
          <c:showPercent val="0"/>
          <c:showBubbleSize val="0"/>
        </c:dLbls>
        <c:marker val="1"/>
        <c:smooth val="0"/>
        <c:axId val="298673520"/>
        <c:axId val="298673912"/>
      </c:lineChart>
      <c:catAx>
        <c:axId val="29867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8673912"/>
        <c:crosses val="autoZero"/>
        <c:auto val="1"/>
        <c:lblAlgn val="ctr"/>
        <c:lblOffset val="100"/>
        <c:tickLblSkip val="1"/>
        <c:tickMarkSkip val="1"/>
        <c:noMultiLvlLbl val="0"/>
      </c:catAx>
      <c:valAx>
        <c:axId val="298673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67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大村市農業集落排水事業会計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0.19</c:v>
                </c:pt>
                <c:pt idx="2">
                  <c:v>#N/A</c:v>
                </c:pt>
                <c:pt idx="3">
                  <c:v>0.2</c:v>
                </c:pt>
                <c:pt idx="4">
                  <c:v>#N/A</c:v>
                </c:pt>
                <c:pt idx="5">
                  <c:v>0.19</c:v>
                </c:pt>
                <c:pt idx="6">
                  <c:v>#N/A</c:v>
                </c:pt>
                <c:pt idx="7">
                  <c:v>0.18</c:v>
                </c:pt>
                <c:pt idx="8">
                  <c:v>#N/A</c:v>
                </c:pt>
                <c:pt idx="9">
                  <c:v>0.17</c:v>
                </c:pt>
              </c:numCache>
            </c:numRef>
          </c:val>
        </c:ser>
        <c:ser>
          <c:idx val="3"/>
          <c:order val="3"/>
          <c:tx>
            <c:strRef>
              <c:f>データシート!$A$30</c:f>
              <c:strCache>
                <c:ptCount val="1"/>
                <c:pt idx="0">
                  <c:v>介護保険事業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0.12</c:v>
                </c:pt>
                <c:pt idx="2">
                  <c:v>#N/A</c:v>
                </c:pt>
                <c:pt idx="3">
                  <c:v>0.2</c:v>
                </c:pt>
                <c:pt idx="4">
                  <c:v>#N/A</c:v>
                </c:pt>
                <c:pt idx="5">
                  <c:v>0.13</c:v>
                </c:pt>
                <c:pt idx="6">
                  <c:v>#N/A</c:v>
                </c:pt>
                <c:pt idx="7">
                  <c:v>0.22</c:v>
                </c:pt>
                <c:pt idx="8">
                  <c:v>#N/A</c:v>
                </c:pt>
                <c:pt idx="9">
                  <c:v>0.23</c:v>
                </c:pt>
              </c:numCache>
            </c:numRef>
          </c:val>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0.05</c:v>
                </c:pt>
                <c:pt idx="1">
                  <c:v>#N/A</c:v>
                </c:pt>
                <c:pt idx="2">
                  <c:v>#N/A</c:v>
                </c:pt>
                <c:pt idx="3">
                  <c:v>0.43</c:v>
                </c:pt>
                <c:pt idx="4">
                  <c:v>#N/A</c:v>
                </c:pt>
                <c:pt idx="5">
                  <c:v>0.28999999999999998</c:v>
                </c:pt>
                <c:pt idx="6">
                  <c:v>#N/A</c:v>
                </c:pt>
                <c:pt idx="7">
                  <c:v>0.26</c:v>
                </c:pt>
                <c:pt idx="8">
                  <c:v>#N/A</c:v>
                </c:pt>
                <c:pt idx="9">
                  <c:v>0.63</c:v>
                </c:pt>
              </c:numCache>
            </c:numRef>
          </c:val>
        </c:ser>
        <c:ser>
          <c:idx val="5"/>
          <c:order val="5"/>
          <c:tx>
            <c:strRef>
              <c:f>データシート!$A$32</c:f>
              <c:strCache>
                <c:ptCount val="1"/>
                <c:pt idx="0">
                  <c:v>大村市工業用水道事業会計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1.62</c:v>
                </c:pt>
                <c:pt idx="2">
                  <c:v>#N/A</c:v>
                </c:pt>
                <c:pt idx="3">
                  <c:v>2.0299999999999998</c:v>
                </c:pt>
                <c:pt idx="4">
                  <c:v>#N/A</c:v>
                </c:pt>
                <c:pt idx="5">
                  <c:v>2.4900000000000002</c:v>
                </c:pt>
                <c:pt idx="6">
                  <c:v>#N/A</c:v>
                </c:pt>
                <c:pt idx="7">
                  <c:v>2.54</c:v>
                </c:pt>
                <c:pt idx="8">
                  <c:v>#N/A</c:v>
                </c:pt>
                <c:pt idx="9">
                  <c:v>2.5099999999999998</c:v>
                </c:pt>
              </c:numCache>
            </c:numRef>
          </c:val>
        </c:ser>
        <c:ser>
          <c:idx val="6"/>
          <c:order val="6"/>
          <c:tx>
            <c:strRef>
              <c:f>データシート!$A$33</c:f>
              <c:strCache>
                <c:ptCount val="1"/>
                <c:pt idx="0">
                  <c:v>大村市水道事業会計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4.41</c:v>
                </c:pt>
                <c:pt idx="2">
                  <c:v>#N/A</c:v>
                </c:pt>
                <c:pt idx="3">
                  <c:v>4.1100000000000003</c:v>
                </c:pt>
                <c:pt idx="4">
                  <c:v>#N/A</c:v>
                </c:pt>
                <c:pt idx="5">
                  <c:v>3.79</c:v>
                </c:pt>
                <c:pt idx="6">
                  <c:v>#N/A</c:v>
                </c:pt>
                <c:pt idx="7">
                  <c:v>3.49</c:v>
                </c:pt>
                <c:pt idx="8">
                  <c:v>#N/A</c:v>
                </c:pt>
                <c:pt idx="9">
                  <c:v>3.28</c:v>
                </c:pt>
              </c:numCache>
            </c:numRef>
          </c:val>
        </c:ser>
        <c:ser>
          <c:idx val="7"/>
          <c:order val="7"/>
          <c:tx>
            <c:strRef>
              <c:f>データシート!$A$34</c:f>
              <c:strCache>
                <c:ptCount val="1"/>
                <c:pt idx="0">
                  <c:v>大村市下水道事業会計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1.84</c:v>
                </c:pt>
                <c:pt idx="2">
                  <c:v>#N/A</c:v>
                </c:pt>
                <c:pt idx="3">
                  <c:v>2.93</c:v>
                </c:pt>
                <c:pt idx="4">
                  <c:v>#N/A</c:v>
                </c:pt>
                <c:pt idx="5">
                  <c:v>4.0199999999999996</c:v>
                </c:pt>
                <c:pt idx="6">
                  <c:v>#N/A</c:v>
                </c:pt>
                <c:pt idx="7">
                  <c:v>5.72</c:v>
                </c:pt>
                <c:pt idx="8">
                  <c:v>#N/A</c:v>
                </c:pt>
                <c:pt idx="9">
                  <c:v>6.96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5.17</c:v>
                </c:pt>
                <c:pt idx="2">
                  <c:v>#N/A</c:v>
                </c:pt>
                <c:pt idx="3">
                  <c:v>3.39</c:v>
                </c:pt>
                <c:pt idx="4">
                  <c:v>#N/A</c:v>
                </c:pt>
                <c:pt idx="5">
                  <c:v>4.92</c:v>
                </c:pt>
                <c:pt idx="6">
                  <c:v>#N/A</c:v>
                </c:pt>
                <c:pt idx="7">
                  <c:v>6.81</c:v>
                </c:pt>
                <c:pt idx="8">
                  <c:v>#N/A</c:v>
                </c:pt>
                <c:pt idx="9">
                  <c:v>9.34</c:v>
                </c:pt>
              </c:numCache>
            </c:numRef>
          </c:val>
        </c:ser>
        <c:ser>
          <c:idx val="9"/>
          <c:order val="9"/>
          <c:tx>
            <c:strRef>
              <c:f>データシート!$A$36</c:f>
              <c:strCache>
                <c:ptCount val="1"/>
                <c:pt idx="0">
                  <c:v>大村市モーターボート競走事業会計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19.59</c:v>
                </c:pt>
                <c:pt idx="2">
                  <c:v>#N/A</c:v>
                </c:pt>
                <c:pt idx="3">
                  <c:v>20.39</c:v>
                </c:pt>
                <c:pt idx="4">
                  <c:v>#N/A</c:v>
                </c:pt>
                <c:pt idx="5">
                  <c:v>23.97</c:v>
                </c:pt>
                <c:pt idx="6">
                  <c:v>#N/A</c:v>
                </c:pt>
                <c:pt idx="7">
                  <c:v>29.04</c:v>
                </c:pt>
                <c:pt idx="8">
                  <c:v>#N/A</c:v>
                </c:pt>
                <c:pt idx="9">
                  <c:v>16.54</c:v>
                </c:pt>
              </c:numCache>
            </c:numRef>
          </c:val>
        </c:ser>
        <c:dLbls>
          <c:showLegendKey val="0"/>
          <c:showVal val="0"/>
          <c:showCatName val="0"/>
          <c:showSerName val="0"/>
          <c:showPercent val="0"/>
          <c:showBubbleSize val="0"/>
        </c:dLbls>
        <c:gapWidth val="150"/>
        <c:overlap val="100"/>
        <c:axId val="298674696"/>
        <c:axId val="394777072"/>
      </c:barChart>
      <c:catAx>
        <c:axId val="298674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77072"/>
        <c:crosses val="autoZero"/>
        <c:auto val="1"/>
        <c:lblAlgn val="ctr"/>
        <c:lblOffset val="100"/>
        <c:tickLblSkip val="1"/>
        <c:tickMarkSkip val="1"/>
        <c:noMultiLvlLbl val="0"/>
      </c:catAx>
      <c:valAx>
        <c:axId val="39477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674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3908</c:v>
                </c:pt>
                <c:pt idx="5">
                  <c:v>3796</c:v>
                </c:pt>
                <c:pt idx="8">
                  <c:v>3764</c:v>
                </c:pt>
                <c:pt idx="11">
                  <c:v>3559</c:v>
                </c:pt>
                <c:pt idx="14">
                  <c:v>3577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9</c:v>
                </c:pt>
                <c:pt idx="3">
                  <c:v>5</c:v>
                </c:pt>
                <c:pt idx="6">
                  <c:v>6</c:v>
                </c:pt>
                <c:pt idx="9">
                  <c:v>7</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154</c:v>
                </c:pt>
                <c:pt idx="3">
                  <c:v>162</c:v>
                </c:pt>
                <c:pt idx="6">
                  <c:v>162</c:v>
                </c:pt>
                <c:pt idx="9">
                  <c:v>161</c:v>
                </c:pt>
                <c:pt idx="12">
                  <c:v>218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c:v>
                </c:pt>
                <c:pt idx="3">
                  <c:v>32</c:v>
                </c:pt>
                <c:pt idx="6">
                  <c:v>31</c:v>
                </c:pt>
                <c:pt idx="9">
                  <c:v>33</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1284</c:v>
                </c:pt>
                <c:pt idx="3">
                  <c:v>1643</c:v>
                </c:pt>
                <c:pt idx="6">
                  <c:v>1635</c:v>
                </c:pt>
                <c:pt idx="9">
                  <c:v>1522</c:v>
                </c:pt>
                <c:pt idx="12">
                  <c:v>1571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3922</c:v>
                </c:pt>
                <c:pt idx="3">
                  <c:v>3693</c:v>
                </c:pt>
                <c:pt idx="6">
                  <c:v>3683</c:v>
                </c:pt>
                <c:pt idx="9">
                  <c:v>3388</c:v>
                </c:pt>
                <c:pt idx="12">
                  <c:v>2762</c:v>
                </c:pt>
              </c:numCache>
            </c:numRef>
          </c:val>
        </c:ser>
        <c:dLbls>
          <c:showLegendKey val="0"/>
          <c:showVal val="0"/>
          <c:showCatName val="0"/>
          <c:showSerName val="0"/>
          <c:showPercent val="0"/>
          <c:showBubbleSize val="0"/>
        </c:dLbls>
        <c:gapWidth val="100"/>
        <c:overlap val="100"/>
        <c:axId val="394777856"/>
        <c:axId val="394778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1492</c:v>
                </c:pt>
                <c:pt idx="2">
                  <c:v>#N/A</c:v>
                </c:pt>
                <c:pt idx="3">
                  <c:v>#N/A</c:v>
                </c:pt>
                <c:pt idx="4">
                  <c:v>1739</c:v>
                </c:pt>
                <c:pt idx="5">
                  <c:v>#N/A</c:v>
                </c:pt>
                <c:pt idx="6">
                  <c:v>#N/A</c:v>
                </c:pt>
                <c:pt idx="7">
                  <c:v>1753</c:v>
                </c:pt>
                <c:pt idx="8">
                  <c:v>#N/A</c:v>
                </c:pt>
                <c:pt idx="9">
                  <c:v>#N/A</c:v>
                </c:pt>
                <c:pt idx="10">
                  <c:v>1552</c:v>
                </c:pt>
                <c:pt idx="11">
                  <c:v>#N/A</c:v>
                </c:pt>
                <c:pt idx="12">
                  <c:v>#N/A</c:v>
                </c:pt>
                <c:pt idx="13">
                  <c:v>1007</c:v>
                </c:pt>
                <c:pt idx="14">
                  <c:v>#N/A</c:v>
                </c:pt>
              </c:numCache>
            </c:numRef>
          </c:val>
          <c:smooth val="0"/>
        </c:ser>
        <c:dLbls>
          <c:showLegendKey val="0"/>
          <c:showVal val="0"/>
          <c:showCatName val="0"/>
          <c:showSerName val="0"/>
          <c:showPercent val="0"/>
          <c:showBubbleSize val="0"/>
        </c:dLbls>
        <c:marker val="1"/>
        <c:smooth val="0"/>
        <c:axId val="394777856"/>
        <c:axId val="394778248"/>
      </c:lineChart>
      <c:catAx>
        <c:axId val="3947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4778248"/>
        <c:crosses val="autoZero"/>
        <c:auto val="1"/>
        <c:lblAlgn val="ctr"/>
        <c:lblOffset val="100"/>
        <c:tickLblSkip val="1"/>
        <c:tickMarkSkip val="1"/>
        <c:noMultiLvlLbl val="0"/>
      </c:catAx>
      <c:valAx>
        <c:axId val="394778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30931</c:v>
                </c:pt>
                <c:pt idx="5">
                  <c:v>30854</c:v>
                </c:pt>
                <c:pt idx="8">
                  <c:v>30742</c:v>
                </c:pt>
                <c:pt idx="11">
                  <c:v>30735</c:v>
                </c:pt>
                <c:pt idx="14">
                  <c:v>30472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9313</c:v>
                </c:pt>
                <c:pt idx="5">
                  <c:v>10121</c:v>
                </c:pt>
                <c:pt idx="8">
                  <c:v>9940</c:v>
                </c:pt>
                <c:pt idx="11">
                  <c:v>9402</c:v>
                </c:pt>
                <c:pt idx="14">
                  <c:v>9512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4928</c:v>
                </c:pt>
                <c:pt idx="5">
                  <c:v>6480</c:v>
                </c:pt>
                <c:pt idx="8">
                  <c:v>6148</c:v>
                </c:pt>
                <c:pt idx="11">
                  <c:v>6340</c:v>
                </c:pt>
                <c:pt idx="14">
                  <c:v>7370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1972</c:v>
                </c:pt>
                <c:pt idx="3">
                  <c:v>1641</c:v>
                </c:pt>
                <c:pt idx="6">
                  <c:v>1448</c:v>
                </c:pt>
                <c:pt idx="9">
                  <c:v>1490</c:v>
                </c:pt>
                <c:pt idx="12">
                  <c:v>1183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6600</c:v>
                </c:pt>
                <c:pt idx="3">
                  <c:v>6138</c:v>
                </c:pt>
                <c:pt idx="6">
                  <c:v>5886</c:v>
                </c:pt>
                <c:pt idx="9">
                  <c:v>5493</c:v>
                </c:pt>
                <c:pt idx="12">
                  <c:v>4233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50</c:v>
                </c:pt>
                <c:pt idx="6">
                  <c:v>241</c:v>
                </c:pt>
                <c:pt idx="9">
                  <c:v>233</c:v>
                </c:pt>
                <c:pt idx="12">
                  <c:v>495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19567</c:v>
                </c:pt>
                <c:pt idx="3">
                  <c:v>15491</c:v>
                </c:pt>
                <c:pt idx="6">
                  <c:v>15268</c:v>
                </c:pt>
                <c:pt idx="9">
                  <c:v>15190</c:v>
                </c:pt>
                <c:pt idx="12">
                  <c:v>14660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1258</c:v>
                </c:pt>
                <c:pt idx="3">
                  <c:v>1095</c:v>
                </c:pt>
                <c:pt idx="6">
                  <c:v>1160</c:v>
                </c:pt>
                <c:pt idx="9">
                  <c:v>997</c:v>
                </c:pt>
                <c:pt idx="12">
                  <c:v>777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28881</c:v>
                </c:pt>
                <c:pt idx="3">
                  <c:v>28916</c:v>
                </c:pt>
                <c:pt idx="6">
                  <c:v>29102</c:v>
                </c:pt>
                <c:pt idx="9">
                  <c:v>29887</c:v>
                </c:pt>
                <c:pt idx="12">
                  <c:v>31405</c:v>
                </c:pt>
              </c:numCache>
            </c:numRef>
          </c:val>
        </c:ser>
        <c:dLbls>
          <c:showLegendKey val="0"/>
          <c:showVal val="0"/>
          <c:showCatName val="0"/>
          <c:showSerName val="0"/>
          <c:showPercent val="0"/>
          <c:showBubbleSize val="0"/>
        </c:dLbls>
        <c:gapWidth val="100"/>
        <c:overlap val="100"/>
        <c:axId val="394778640"/>
        <c:axId val="39477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13106</c:v>
                </c:pt>
                <c:pt idx="2">
                  <c:v>#N/A</c:v>
                </c:pt>
                <c:pt idx="3">
                  <c:v>#N/A</c:v>
                </c:pt>
                <c:pt idx="4">
                  <c:v>5876</c:v>
                </c:pt>
                <c:pt idx="5">
                  <c:v>#N/A</c:v>
                </c:pt>
                <c:pt idx="6">
                  <c:v>#N/A</c:v>
                </c:pt>
                <c:pt idx="7">
                  <c:v>6275</c:v>
                </c:pt>
                <c:pt idx="8">
                  <c:v>#N/A</c:v>
                </c:pt>
                <c:pt idx="9">
                  <c:v>#N/A</c:v>
                </c:pt>
                <c:pt idx="10">
                  <c:v>6812</c:v>
                </c:pt>
                <c:pt idx="11">
                  <c:v>#N/A</c:v>
                </c:pt>
                <c:pt idx="12">
                  <c:v>#N/A</c:v>
                </c:pt>
                <c:pt idx="13">
                  <c:v>5398</c:v>
                </c:pt>
                <c:pt idx="14">
                  <c:v>#N/A</c:v>
                </c:pt>
              </c:numCache>
            </c:numRef>
          </c:val>
          <c:smooth val="0"/>
        </c:ser>
        <c:dLbls>
          <c:showLegendKey val="0"/>
          <c:showVal val="0"/>
          <c:showCatName val="0"/>
          <c:showSerName val="0"/>
          <c:showPercent val="0"/>
          <c:showBubbleSize val="0"/>
        </c:dLbls>
        <c:marker val="1"/>
        <c:smooth val="0"/>
        <c:axId val="394778640"/>
        <c:axId val="394779424"/>
      </c:lineChart>
      <c:catAx>
        <c:axId val="39477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4779424"/>
        <c:crosses val="autoZero"/>
        <c:auto val="1"/>
        <c:lblAlgn val="ctr"/>
        <c:lblOffset val="100"/>
        <c:tickLblSkip val="1"/>
        <c:tickMarkSkip val="1"/>
        <c:noMultiLvlLbl val="0"/>
      </c:catAx>
      <c:valAx>
        <c:axId val="39477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477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長崎県大村市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94,002
93,706
126.56
40,181,908
38,249,663
1,747,100
18,708,930
31,404,998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33.6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基準財政需要額については、前年度比</a:t>
          </a:r>
          <a:r>
            <a:rPr kumimoji="1" lang="en-US" altLang="ja-JP" sz="1300">
              <a:latin typeface="ＭＳ Ｐゴシック"/>
            </a:rPr>
            <a:t>118,575</a:t>
          </a:r>
          <a:r>
            <a:rPr kumimoji="1" lang="ja-JP" altLang="en-US" sz="1300">
              <a:latin typeface="ＭＳ Ｐゴシック"/>
            </a:rPr>
            <a:t>千円増加している。社会福祉費（障害福祉サービス利用者数の増）、保健衛生費（予防接種、妊婦健診に係る補助金廃止に伴う単位費用の増）、高齢者保健福祉費（居宅サービスなど利用者の増）などが主な理由である。　基準財政収入額については、前年度比</a:t>
          </a:r>
          <a:r>
            <a:rPr kumimoji="1" lang="en-US" altLang="ja-JP" sz="1300">
              <a:latin typeface="ＭＳ Ｐゴシック"/>
            </a:rPr>
            <a:t>224,297</a:t>
          </a:r>
          <a:r>
            <a:rPr kumimoji="1" lang="ja-JP" altLang="en-US" sz="1300">
              <a:latin typeface="ＭＳ Ｐゴシック"/>
            </a:rPr>
            <a:t>千円増加している。人口増に伴う個人住民税納税義務者の増や、固定資産税の新増築家屋の増などが主な理由である。財政健全化については、第五次行政改革を実施し、市税等の収納率向上、人件費の総額抑制（退職不補充）などに取り組んでいる。</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167217</xdr:rowOff>
    </xdr:from>
    <xdr:to>
      <xdr:col>7</xdr:col>
      <xdr:colOff>152400</xdr:colOff>
      <xdr:row>40</xdr:row>
      <xdr:rowOff>167217</xdr:rowOff>
    </xdr:to>
    <xdr:cxnSp macro="">
      <xdr:nvCxnSpPr>
        <xdr:cNvPr id="68" name="直線コネクタ 67"/>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167217</xdr:rowOff>
    </xdr:to>
    <xdr:cxnSp macro="">
      <xdr:nvCxnSpPr>
        <xdr:cNvPr id="71" name="直線コネクタ 70"/>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106892</xdr:rowOff>
    </xdr:from>
    <xdr:to>
      <xdr:col>4</xdr:col>
      <xdr:colOff>482600</xdr:colOff>
      <xdr:row>40</xdr:row>
      <xdr:rowOff>127000</xdr:rowOff>
    </xdr:to>
    <xdr:cxnSp macro="">
      <xdr:nvCxnSpPr>
        <xdr:cNvPr id="74" name="直線コネクタ 73"/>
        <xdr:cNvCxnSpPr/>
      </xdr:nvCxnSpPr>
      <xdr:spPr>
        <a:xfrm>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106892</xdr:rowOff>
    </xdr:to>
    <xdr:cxnSp macro="">
      <xdr:nvCxnSpPr>
        <xdr:cNvPr id="77" name="直線コネクタ 76"/>
        <xdr:cNvCxnSpPr/>
      </xdr:nvCxnSpPr>
      <xdr:spPr>
        <a:xfrm>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87" name="円/楕円 86"/>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88494</xdr:rowOff>
    </xdr:from>
    <xdr:ext cx="762000" cy="259045"/>
    <xdr:sp macro="" textlink="">
      <xdr:nvSpPr>
        <xdr:cNvPr id="88" name="財政力該当値テキスト"/>
        <xdr:cNvSpPr txBox="1"/>
      </xdr:nvSpPr>
      <xdr:spPr>
        <a:xfrm>
          <a:off x="5041900" y="694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31344</xdr:rowOff>
    </xdr:from>
    <xdr:ext cx="736600" cy="259045"/>
    <xdr:sp macro="" textlink="">
      <xdr:nvSpPr>
        <xdr:cNvPr id="90" name="テキスト ボックス 89"/>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92" name="テキスト ボックス 91"/>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56092</xdr:rowOff>
    </xdr:from>
    <xdr:to>
      <xdr:col>3</xdr:col>
      <xdr:colOff>330200</xdr:colOff>
      <xdr:row>40</xdr:row>
      <xdr:rowOff>157692</xdr:rowOff>
    </xdr:to>
    <xdr:sp macro="" textlink="">
      <xdr:nvSpPr>
        <xdr:cNvPr id="93" name="円/楕円 92"/>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94" name="テキスト ボックス 93"/>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122360</xdr:rowOff>
    </xdr:from>
    <xdr:ext cx="762000" cy="259045"/>
    <xdr:sp macro="" textlink="">
      <xdr:nvSpPr>
        <xdr:cNvPr id="96" name="テキスト ボックス 95"/>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H21</a:t>
          </a:r>
          <a:r>
            <a:rPr kumimoji="1" lang="ja-JP" altLang="en-US" sz="1300">
              <a:latin typeface="ＭＳ Ｐゴシック"/>
            </a:rPr>
            <a:t>から類似団体平均を上回っていたが、</a:t>
          </a:r>
          <a:r>
            <a:rPr kumimoji="1" lang="en-US" altLang="ja-JP" sz="1300">
              <a:latin typeface="ＭＳ Ｐゴシック"/>
            </a:rPr>
            <a:t>H25</a:t>
          </a:r>
          <a:r>
            <a:rPr kumimoji="1" lang="ja-JP" altLang="en-US" sz="1300">
              <a:latin typeface="ＭＳ Ｐゴシック"/>
            </a:rPr>
            <a:t>は地域総合整備事業債を活用して建設した施設の償還終了により、公債費が前年度比</a:t>
          </a:r>
          <a:r>
            <a:rPr kumimoji="1" lang="en-US" altLang="ja-JP" sz="1300">
              <a:latin typeface="ＭＳ Ｐゴシック"/>
            </a:rPr>
            <a:t>648,146</a:t>
          </a:r>
          <a:r>
            <a:rPr kumimoji="1" lang="ja-JP" altLang="en-US" sz="1300">
              <a:latin typeface="ＭＳ Ｐゴシック"/>
            </a:rPr>
            <a:t>千円減額になった。また、市税の滞納処分（ｲﾝﾀｰﾈｯﾄ公売など）を実施（効果額約</a:t>
          </a:r>
          <a:r>
            <a:rPr kumimoji="1" lang="en-US" altLang="ja-JP" sz="1300">
              <a:latin typeface="ＭＳ Ｐゴシック"/>
            </a:rPr>
            <a:t>324,000</a:t>
          </a:r>
          <a:r>
            <a:rPr kumimoji="1" lang="ja-JP" altLang="en-US" sz="1300">
              <a:latin typeface="ＭＳ Ｐゴシック"/>
            </a:rPr>
            <a:t>千円）したことなどにより、</a:t>
          </a:r>
          <a:r>
            <a:rPr kumimoji="1" lang="en-US" altLang="ja-JP" sz="1300">
              <a:latin typeface="ＭＳ Ｐゴシック"/>
            </a:rPr>
            <a:t>0.2</a:t>
          </a:r>
          <a:r>
            <a:rPr kumimoji="1" lang="ja-JP" altLang="en-US" sz="1300">
              <a:latin typeface="ＭＳ Ｐゴシック"/>
            </a:rPr>
            <a:t>下回った。今後も、第五次行政改革（</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年度）に掲げたとおり、扶助費（生活保護費、介護給付費等）の支給費削減・抑制（△</a:t>
          </a:r>
          <a:r>
            <a:rPr kumimoji="1" lang="en-US" altLang="ja-JP" sz="1300">
              <a:latin typeface="ＭＳ Ｐゴシック"/>
            </a:rPr>
            <a:t>3</a:t>
          </a:r>
          <a:r>
            <a:rPr kumimoji="1" lang="ja-JP" altLang="en-US" sz="1300">
              <a:latin typeface="ＭＳ Ｐゴシック"/>
            </a:rPr>
            <a:t>％など）、人件費の総量抑制（退職不補充など：</a:t>
          </a:r>
          <a:r>
            <a:rPr kumimoji="1" lang="en-US" altLang="ja-JP" sz="1300">
              <a:latin typeface="ＭＳ Ｐゴシック"/>
            </a:rPr>
            <a:t>H25</a:t>
          </a:r>
          <a:r>
            <a:rPr kumimoji="1" lang="ja-JP" altLang="en-US" sz="1300">
              <a:latin typeface="ＭＳ Ｐゴシック"/>
            </a:rPr>
            <a:t>実績約△</a:t>
          </a:r>
          <a:r>
            <a:rPr kumimoji="1" lang="en-US" altLang="ja-JP" sz="1300">
              <a:latin typeface="ＭＳ Ｐゴシック"/>
            </a:rPr>
            <a:t>45,000</a:t>
          </a:r>
          <a:r>
            <a:rPr kumimoji="1" lang="ja-JP" altLang="en-US" sz="1300">
              <a:latin typeface="ＭＳ Ｐゴシック"/>
            </a:rPr>
            <a:t>千円）、学校給食調理場業務民間委託（</a:t>
          </a:r>
          <a:r>
            <a:rPr kumimoji="1" lang="en-US" altLang="ja-JP" sz="1300">
              <a:latin typeface="ＭＳ Ｐゴシック"/>
            </a:rPr>
            <a:t>H25</a:t>
          </a:r>
          <a:r>
            <a:rPr kumimoji="1" lang="ja-JP" altLang="en-US" sz="1300">
              <a:latin typeface="ＭＳ Ｐゴシック"/>
            </a:rPr>
            <a:t>実績約△</a:t>
          </a:r>
          <a:r>
            <a:rPr kumimoji="1" lang="en-US" altLang="ja-JP" sz="1300">
              <a:latin typeface="ＭＳ Ｐゴシック"/>
            </a:rPr>
            <a:t>6,000</a:t>
          </a:r>
          <a:r>
            <a:rPr kumimoji="1" lang="ja-JP" altLang="en-US" sz="1300">
              <a:latin typeface="ＭＳ Ｐゴシック"/>
            </a:rPr>
            <a:t>千円）などに取り組むことにより現在の水準を維持する。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140970</xdr:rowOff>
    </xdr:from>
    <xdr:to>
      <xdr:col>7</xdr:col>
      <xdr:colOff>152400</xdr:colOff>
      <xdr:row>63</xdr:row>
      <xdr:rowOff>118321</xdr:rowOff>
    </xdr:to>
    <xdr:cxnSp macro="">
      <xdr:nvCxnSpPr>
        <xdr:cNvPr id="131" name="直線コネクタ 130"/>
        <xdr:cNvCxnSpPr/>
      </xdr:nvCxnSpPr>
      <xdr:spPr>
        <a:xfrm flipV="1">
          <a:off x="4114800" y="10770870"/>
          <a:ext cx="8382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118321</xdr:rowOff>
    </xdr:from>
    <xdr:to>
      <xdr:col>6</xdr:col>
      <xdr:colOff>0</xdr:colOff>
      <xdr:row>63</xdr:row>
      <xdr:rowOff>122344</xdr:rowOff>
    </xdr:to>
    <xdr:cxnSp macro="">
      <xdr:nvCxnSpPr>
        <xdr:cNvPr id="134" name="直線コネクタ 133"/>
        <xdr:cNvCxnSpPr/>
      </xdr:nvCxnSpPr>
      <xdr:spPr>
        <a:xfrm flipV="1">
          <a:off x="3225800" y="1091967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6" name="テキスト ボックス 135"/>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122344</xdr:rowOff>
    </xdr:from>
    <xdr:to>
      <xdr:col>4</xdr:col>
      <xdr:colOff>482600</xdr:colOff>
      <xdr:row>63</xdr:row>
      <xdr:rowOff>122344</xdr:rowOff>
    </xdr:to>
    <xdr:cxnSp macro="">
      <xdr:nvCxnSpPr>
        <xdr:cNvPr id="137" name="直線コネクタ 136"/>
        <xdr:cNvCxnSpPr/>
      </xdr:nvCxnSpPr>
      <xdr:spPr>
        <a:xfrm>
          <a:off x="2336800" y="109236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122344</xdr:rowOff>
    </xdr:from>
    <xdr:to>
      <xdr:col>3</xdr:col>
      <xdr:colOff>279400</xdr:colOff>
      <xdr:row>64</xdr:row>
      <xdr:rowOff>27305</xdr:rowOff>
    </xdr:to>
    <xdr:cxnSp macro="">
      <xdr:nvCxnSpPr>
        <xdr:cNvPr id="140" name="直線コネクタ 139"/>
        <xdr:cNvCxnSpPr/>
      </xdr:nvCxnSpPr>
      <xdr:spPr>
        <a:xfrm flipV="1">
          <a:off x="1447800" y="1092369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50" name="円/楕円 149"/>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106697</xdr:rowOff>
    </xdr:from>
    <xdr:ext cx="762000" cy="259045"/>
    <xdr:sp macro="" textlink="">
      <xdr:nvSpPr>
        <xdr:cNvPr id="151"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67521</xdr:rowOff>
    </xdr:from>
    <xdr:to>
      <xdr:col>6</xdr:col>
      <xdr:colOff>50800</xdr:colOff>
      <xdr:row>63</xdr:row>
      <xdr:rowOff>169121</xdr:rowOff>
    </xdr:to>
    <xdr:sp macro="" textlink="">
      <xdr:nvSpPr>
        <xdr:cNvPr id="152" name="円/楕円 151"/>
        <xdr:cNvSpPr/>
      </xdr:nvSpPr>
      <xdr:spPr>
        <a:xfrm>
          <a:off x="4064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153898</xdr:rowOff>
    </xdr:from>
    <xdr:ext cx="736600" cy="259045"/>
    <xdr:sp macro="" textlink="">
      <xdr:nvSpPr>
        <xdr:cNvPr id="153" name="テキスト ボックス 152"/>
        <xdr:cNvSpPr txBox="1"/>
      </xdr:nvSpPr>
      <xdr:spPr>
        <a:xfrm>
          <a:off x="3733800" y="1095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71544</xdr:rowOff>
    </xdr:from>
    <xdr:to>
      <xdr:col>4</xdr:col>
      <xdr:colOff>533400</xdr:colOff>
      <xdr:row>64</xdr:row>
      <xdr:rowOff>1694</xdr:rowOff>
    </xdr:to>
    <xdr:sp macro="" textlink="">
      <xdr:nvSpPr>
        <xdr:cNvPr id="154" name="円/楕円 153"/>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157921</xdr:rowOff>
    </xdr:from>
    <xdr:ext cx="762000" cy="259045"/>
    <xdr:sp macro="" textlink="">
      <xdr:nvSpPr>
        <xdr:cNvPr id="155" name="テキスト ボックス 154"/>
        <xdr:cNvSpPr txBox="1"/>
      </xdr:nvSpPr>
      <xdr:spPr>
        <a:xfrm>
          <a:off x="2844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71544</xdr:rowOff>
    </xdr:from>
    <xdr:to>
      <xdr:col>3</xdr:col>
      <xdr:colOff>330200</xdr:colOff>
      <xdr:row>64</xdr:row>
      <xdr:rowOff>1694</xdr:rowOff>
    </xdr:to>
    <xdr:sp macro="" textlink="">
      <xdr:nvSpPr>
        <xdr:cNvPr id="156" name="円/楕円 155"/>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57" name="テキスト ボックス 156"/>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58" name="円/楕円 157"/>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62882</xdr:rowOff>
    </xdr:from>
    <xdr:ext cx="762000" cy="259045"/>
    <xdr:sp macro="" textlink="">
      <xdr:nvSpPr>
        <xdr:cNvPr id="159" name="テキスト ボックス 158"/>
        <xdr:cNvSpPr txBox="1"/>
      </xdr:nvSpPr>
      <xdr:spPr>
        <a:xfrm>
          <a:off x="1066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職員数については、人口</a:t>
          </a:r>
          <a:r>
            <a:rPr kumimoji="1" lang="en-US" altLang="ja-JP" sz="1300">
              <a:latin typeface="ＭＳ Ｐゴシック"/>
            </a:rPr>
            <a:t>1,000</a:t>
          </a:r>
          <a:r>
            <a:rPr kumimoji="1" lang="ja-JP" altLang="en-US" sz="1300">
              <a:latin typeface="ＭＳ Ｐゴシック"/>
            </a:rPr>
            <a:t>人当たり職員数が類似団体と比較し少なく（△</a:t>
          </a:r>
          <a:r>
            <a:rPr kumimoji="1" lang="en-US" altLang="ja-JP" sz="1300">
              <a:latin typeface="ＭＳ Ｐゴシック"/>
            </a:rPr>
            <a:t>1.61</a:t>
          </a:r>
          <a:r>
            <a:rPr kumimoji="1" lang="ja-JP" altLang="en-US" sz="1300">
              <a:latin typeface="ＭＳ Ｐゴシック"/>
            </a:rPr>
            <a:t>人）効率的な行政運営に努めている。人件費も、類似団体と比較し、（△</a:t>
          </a:r>
          <a:r>
            <a:rPr kumimoji="1" lang="en-US" altLang="ja-JP" sz="1300">
              <a:latin typeface="ＭＳ Ｐゴシック"/>
            </a:rPr>
            <a:t>13,937</a:t>
          </a:r>
          <a:r>
            <a:rPr kumimoji="1" lang="ja-JP" altLang="en-US" sz="1300">
              <a:latin typeface="ＭＳ Ｐゴシック"/>
            </a:rPr>
            <a:t>円）低い状態である。これまで第四・五次</a:t>
          </a:r>
          <a:r>
            <a:rPr kumimoji="1" lang="ja-JP" altLang="ja-JP" sz="1300">
              <a:solidFill>
                <a:schemeClr val="dk1"/>
              </a:solidFill>
              <a:effectLst/>
              <a:latin typeface="+mn-lt"/>
              <a:ea typeface="+mn-ea"/>
              <a:cs typeface="+mn-cs"/>
            </a:rPr>
            <a:t>行政改革</a:t>
          </a:r>
          <a:r>
            <a:rPr kumimoji="1" lang="ja-JP" altLang="en-US" sz="1300">
              <a:solidFill>
                <a:schemeClr val="dk1"/>
              </a:solidFill>
              <a:effectLst/>
              <a:latin typeface="+mn-lt"/>
              <a:ea typeface="+mn-ea"/>
              <a:cs typeface="+mn-cs"/>
            </a:rPr>
            <a:t>において、人件費の総額抑制を行った効果である。物件費についても、類似団体と比較し、（△</a:t>
          </a:r>
          <a:r>
            <a:rPr kumimoji="1" lang="en-US" altLang="ja-JP" sz="1300">
              <a:solidFill>
                <a:schemeClr val="dk1"/>
              </a:solidFill>
              <a:effectLst/>
              <a:latin typeface="+mj-ea"/>
              <a:ea typeface="+mj-ea"/>
              <a:cs typeface="+mn-cs"/>
            </a:rPr>
            <a:t>24,816</a:t>
          </a:r>
          <a:r>
            <a:rPr kumimoji="1" lang="ja-JP" altLang="en-US" sz="1300">
              <a:solidFill>
                <a:schemeClr val="dk1"/>
              </a:solidFill>
              <a:effectLst/>
              <a:latin typeface="+mj-ea"/>
              <a:ea typeface="+mj-ea"/>
              <a:cs typeface="+mn-cs"/>
            </a:rPr>
            <a:t>円）であり、これも需用費など経費削減に努めている効果である。維持補修費については、類似団体と比較し高い（＋</a:t>
          </a:r>
          <a:r>
            <a:rPr kumimoji="1" lang="en-US" altLang="ja-JP" sz="1300">
              <a:solidFill>
                <a:schemeClr val="dk1"/>
              </a:solidFill>
              <a:effectLst/>
              <a:latin typeface="+mj-ea"/>
              <a:ea typeface="+mj-ea"/>
              <a:cs typeface="+mn-cs"/>
            </a:rPr>
            <a:t>1,737</a:t>
          </a:r>
          <a:r>
            <a:rPr kumimoji="1" lang="ja-JP" altLang="en-US" sz="1300">
              <a:solidFill>
                <a:schemeClr val="dk1"/>
              </a:solidFill>
              <a:effectLst/>
              <a:latin typeface="+mj-ea"/>
              <a:ea typeface="+mj-ea"/>
              <a:cs typeface="+mn-cs"/>
            </a:rPr>
            <a:t>円）状態である。これは、ごみ処理施設やスポーツ・文化施設の老朽化による改修費である。今後、アセットマネジメントなどの実施により効率化を目指す。</a:t>
          </a:r>
          <a:endParaRPr kumimoji="1" lang="en-US" altLang="ja-JP" sz="1300">
            <a:solidFill>
              <a:schemeClr val="dk1"/>
            </a:solidFill>
            <a:effectLst/>
            <a:latin typeface="+mj-ea"/>
            <a:ea typeface="+mj-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2998</xdr:rowOff>
    </xdr:from>
    <xdr:to>
      <xdr:col>7</xdr:col>
      <xdr:colOff>152400</xdr:colOff>
      <xdr:row>81</xdr:row>
      <xdr:rowOff>4871</xdr:rowOff>
    </xdr:to>
    <xdr:cxnSp macro="">
      <xdr:nvCxnSpPr>
        <xdr:cNvPr id="195" name="直線コネクタ 194"/>
        <xdr:cNvCxnSpPr/>
      </xdr:nvCxnSpPr>
      <xdr:spPr>
        <a:xfrm>
          <a:off x="4114800" y="13890448"/>
          <a:ext cx="8382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161097</xdr:rowOff>
    </xdr:from>
    <xdr:ext cx="762000" cy="259045"/>
    <xdr:sp macro="" textlink="">
      <xdr:nvSpPr>
        <xdr:cNvPr id="196" name="人件費・物件費等の状況平均値テキスト"/>
        <xdr:cNvSpPr txBox="1"/>
      </xdr:nvSpPr>
      <xdr:spPr>
        <a:xfrm>
          <a:off x="5041900" y="1387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2998</xdr:rowOff>
    </xdr:from>
    <xdr:to>
      <xdr:col>6</xdr:col>
      <xdr:colOff>0</xdr:colOff>
      <xdr:row>81</xdr:row>
      <xdr:rowOff>9451</xdr:rowOff>
    </xdr:to>
    <xdr:cxnSp macro="">
      <xdr:nvCxnSpPr>
        <xdr:cNvPr id="198" name="直線コネクタ 197"/>
        <xdr:cNvCxnSpPr/>
      </xdr:nvCxnSpPr>
      <xdr:spPr>
        <a:xfrm flipV="1">
          <a:off x="3225800" y="13890448"/>
          <a:ext cx="889000" cy="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7948</xdr:rowOff>
    </xdr:from>
    <xdr:to>
      <xdr:col>4</xdr:col>
      <xdr:colOff>482600</xdr:colOff>
      <xdr:row>81</xdr:row>
      <xdr:rowOff>9451</xdr:rowOff>
    </xdr:to>
    <xdr:cxnSp macro="">
      <xdr:nvCxnSpPr>
        <xdr:cNvPr id="201" name="直線コネクタ 200"/>
        <xdr:cNvCxnSpPr/>
      </xdr:nvCxnSpPr>
      <xdr:spPr>
        <a:xfrm>
          <a:off x="2336800" y="13895398"/>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4990</xdr:rowOff>
    </xdr:from>
    <xdr:to>
      <xdr:col>3</xdr:col>
      <xdr:colOff>279400</xdr:colOff>
      <xdr:row>81</xdr:row>
      <xdr:rowOff>7948</xdr:rowOff>
    </xdr:to>
    <xdr:cxnSp macro="">
      <xdr:nvCxnSpPr>
        <xdr:cNvPr id="204" name="直線コネクタ 203"/>
        <xdr:cNvCxnSpPr/>
      </xdr:nvCxnSpPr>
      <xdr:spPr>
        <a:xfrm>
          <a:off x="1447800" y="13892440"/>
          <a:ext cx="889000" cy="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125521</xdr:rowOff>
    </xdr:from>
    <xdr:to>
      <xdr:col>7</xdr:col>
      <xdr:colOff>203200</xdr:colOff>
      <xdr:row>81</xdr:row>
      <xdr:rowOff>55671</xdr:rowOff>
    </xdr:to>
    <xdr:sp macro="" textlink="">
      <xdr:nvSpPr>
        <xdr:cNvPr id="214" name="円/楕円 213"/>
        <xdr:cNvSpPr/>
      </xdr:nvSpPr>
      <xdr:spPr>
        <a:xfrm>
          <a:off x="4902200" y="1384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46798</xdr:rowOff>
    </xdr:from>
    <xdr:ext cx="762000" cy="259045"/>
    <xdr:sp macro="" textlink="">
      <xdr:nvSpPr>
        <xdr:cNvPr id="215" name="人件費・物件費等の状況該当値テキスト"/>
        <xdr:cNvSpPr txBox="1"/>
      </xdr:nvSpPr>
      <xdr:spPr>
        <a:xfrm>
          <a:off x="5041900" y="1376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86,510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123648</xdr:rowOff>
    </xdr:from>
    <xdr:to>
      <xdr:col>6</xdr:col>
      <xdr:colOff>50800</xdr:colOff>
      <xdr:row>81</xdr:row>
      <xdr:rowOff>53798</xdr:rowOff>
    </xdr:to>
    <xdr:sp macro="" textlink="">
      <xdr:nvSpPr>
        <xdr:cNvPr id="216" name="円/楕円 215"/>
        <xdr:cNvSpPr/>
      </xdr:nvSpPr>
      <xdr:spPr>
        <a:xfrm>
          <a:off x="4064000" y="1383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63975</xdr:rowOff>
    </xdr:from>
    <xdr:ext cx="736600" cy="259045"/>
    <xdr:sp macro="" textlink="">
      <xdr:nvSpPr>
        <xdr:cNvPr id="217" name="テキスト ボックス 216"/>
        <xdr:cNvSpPr txBox="1"/>
      </xdr:nvSpPr>
      <xdr:spPr>
        <a:xfrm>
          <a:off x="3733800" y="1360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85,424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130101</xdr:rowOff>
    </xdr:from>
    <xdr:to>
      <xdr:col>4</xdr:col>
      <xdr:colOff>533400</xdr:colOff>
      <xdr:row>81</xdr:row>
      <xdr:rowOff>60251</xdr:rowOff>
    </xdr:to>
    <xdr:sp macro="" textlink="">
      <xdr:nvSpPr>
        <xdr:cNvPr id="218" name="円/楕円 217"/>
        <xdr:cNvSpPr/>
      </xdr:nvSpPr>
      <xdr:spPr>
        <a:xfrm>
          <a:off x="3175000" y="1384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70428</xdr:rowOff>
    </xdr:from>
    <xdr:ext cx="762000" cy="259045"/>
    <xdr:sp macro="" textlink="">
      <xdr:nvSpPr>
        <xdr:cNvPr id="219" name="テキスト ボックス 218"/>
        <xdr:cNvSpPr txBox="1"/>
      </xdr:nvSpPr>
      <xdr:spPr>
        <a:xfrm>
          <a:off x="2844800" y="1361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89,167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128598</xdr:rowOff>
    </xdr:from>
    <xdr:to>
      <xdr:col>3</xdr:col>
      <xdr:colOff>330200</xdr:colOff>
      <xdr:row>81</xdr:row>
      <xdr:rowOff>58748</xdr:rowOff>
    </xdr:to>
    <xdr:sp macro="" textlink="">
      <xdr:nvSpPr>
        <xdr:cNvPr id="220" name="円/楕円 219"/>
        <xdr:cNvSpPr/>
      </xdr:nvSpPr>
      <xdr:spPr>
        <a:xfrm>
          <a:off x="2286000" y="138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68925</xdr:rowOff>
    </xdr:from>
    <xdr:ext cx="762000" cy="259045"/>
    <xdr:sp macro="" textlink="">
      <xdr:nvSpPr>
        <xdr:cNvPr id="221" name="テキスト ボックス 220"/>
        <xdr:cNvSpPr txBox="1"/>
      </xdr:nvSpPr>
      <xdr:spPr>
        <a:xfrm>
          <a:off x="1955800" y="1361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88,296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125640</xdr:rowOff>
    </xdr:from>
    <xdr:to>
      <xdr:col>2</xdr:col>
      <xdr:colOff>127000</xdr:colOff>
      <xdr:row>81</xdr:row>
      <xdr:rowOff>55790</xdr:rowOff>
    </xdr:to>
    <xdr:sp macro="" textlink="">
      <xdr:nvSpPr>
        <xdr:cNvPr id="222" name="円/楕円 221"/>
        <xdr:cNvSpPr/>
      </xdr:nvSpPr>
      <xdr:spPr>
        <a:xfrm>
          <a:off x="1397000" y="1384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65967</xdr:rowOff>
    </xdr:from>
    <xdr:ext cx="762000" cy="259045"/>
    <xdr:sp macro="" textlink="">
      <xdr:nvSpPr>
        <xdr:cNvPr id="223" name="テキスト ボックス 222"/>
        <xdr:cNvSpPr txBox="1"/>
      </xdr:nvSpPr>
      <xdr:spPr>
        <a:xfrm>
          <a:off x="1066800" y="1361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7.9</a:t>
          </a:r>
          <a:r>
            <a:rPr kumimoji="1" lang="ja-JP" altLang="en-US" sz="1300">
              <a:latin typeface="ＭＳ Ｐゴシック"/>
            </a:rPr>
            <a:t>となっている。これは、地方公務員給与特例削減措置や職員の平均年齢低下に伴う給与費の減、職種変更に伴う給与費の減などが要因である。類似団体平均と比較すると</a:t>
          </a:r>
          <a:r>
            <a:rPr kumimoji="1" lang="en-US" altLang="ja-JP" sz="1300">
              <a:latin typeface="ＭＳ Ｐゴシック"/>
            </a:rPr>
            <a:t>1.8</a:t>
          </a:r>
          <a:r>
            <a:rPr kumimoji="1" lang="ja-JP" altLang="en-US" sz="1300">
              <a:latin typeface="ＭＳ Ｐゴシック"/>
            </a:rPr>
            <a:t>上回っている状況であるため、第五次行政改革実施計画や人材育成基本方針に基づき職務・職責に応じた構造への転換を図るなどに取り組み改善に努める。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9" name="直線コネクタ 238"/>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0" name="テキスト ボックス 239"/>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3" name="直線コネクタ 242"/>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4" name="テキスト ボックス 243"/>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5714</xdr:rowOff>
    </xdr:from>
    <xdr:to>
      <xdr:col>24</xdr:col>
      <xdr:colOff>558800</xdr:colOff>
      <xdr:row>87</xdr:row>
      <xdr:rowOff>38736</xdr:rowOff>
    </xdr:to>
    <xdr:cxnSp macro="">
      <xdr:nvCxnSpPr>
        <xdr:cNvPr id="248" name="直線コネクタ 247"/>
        <xdr:cNvCxnSpPr/>
      </xdr:nvCxnSpPr>
      <xdr:spPr>
        <a:xfrm flipV="1">
          <a:off x="17018000" y="13893164"/>
          <a:ext cx="0" cy="1061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10813</xdr:rowOff>
    </xdr:from>
    <xdr:ext cx="762000" cy="259045"/>
    <xdr:sp macro="" textlink="">
      <xdr:nvSpPr>
        <xdr:cNvPr id="249" name="給与水準   （国との比較）最小値テキスト"/>
        <xdr:cNvSpPr txBox="1"/>
      </xdr:nvSpPr>
      <xdr:spPr>
        <a:xfrm>
          <a:off x="17106900" y="14926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87</xdr:row>
      <xdr:rowOff>38736</xdr:rowOff>
    </xdr:from>
    <xdr:to>
      <xdr:col>24</xdr:col>
      <xdr:colOff>647700</xdr:colOff>
      <xdr:row>87</xdr:row>
      <xdr:rowOff>38736</xdr:rowOff>
    </xdr:to>
    <xdr:cxnSp macro="">
      <xdr:nvCxnSpPr>
        <xdr:cNvPr id="250" name="直線コネクタ 249"/>
        <xdr:cNvCxnSpPr/>
      </xdr:nvCxnSpPr>
      <xdr:spPr>
        <a:xfrm>
          <a:off x="16929100" y="1495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92091</xdr:rowOff>
    </xdr:from>
    <xdr:ext cx="762000" cy="259045"/>
    <xdr:sp macro="" textlink="">
      <xdr:nvSpPr>
        <xdr:cNvPr id="251" name="給与水準   （国との比較）最大値テキスト"/>
        <xdr:cNvSpPr txBox="1"/>
      </xdr:nvSpPr>
      <xdr:spPr>
        <a:xfrm>
          <a:off x="17106900" y="13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5714</xdr:rowOff>
    </xdr:from>
    <xdr:to>
      <xdr:col>24</xdr:col>
      <xdr:colOff>647700</xdr:colOff>
      <xdr:row>81</xdr:row>
      <xdr:rowOff>5714</xdr:rowOff>
    </xdr:to>
    <xdr:cxnSp macro="">
      <xdr:nvCxnSpPr>
        <xdr:cNvPr id="252" name="直線コネクタ 251"/>
        <xdr:cNvCxnSpPr/>
      </xdr:nvCxnSpPr>
      <xdr:spPr>
        <a:xfrm>
          <a:off x="16929100" y="13893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25718</xdr:rowOff>
    </xdr:from>
    <xdr:to>
      <xdr:col>24</xdr:col>
      <xdr:colOff>558800</xdr:colOff>
      <xdr:row>87</xdr:row>
      <xdr:rowOff>159386</xdr:rowOff>
    </xdr:to>
    <xdr:cxnSp macro="">
      <xdr:nvCxnSpPr>
        <xdr:cNvPr id="253" name="直線コネクタ 252"/>
        <xdr:cNvCxnSpPr/>
      </xdr:nvCxnSpPr>
      <xdr:spPr>
        <a:xfrm flipV="1">
          <a:off x="16179800" y="14598968"/>
          <a:ext cx="838200" cy="47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4"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5" name="フローチャート : 判断 254"/>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159386</xdr:rowOff>
    </xdr:from>
    <xdr:to>
      <xdr:col>23</xdr:col>
      <xdr:colOff>406400</xdr:colOff>
      <xdr:row>88</xdr:row>
      <xdr:rowOff>48261</xdr:rowOff>
    </xdr:to>
    <xdr:cxnSp macro="">
      <xdr:nvCxnSpPr>
        <xdr:cNvPr id="256" name="直線コネクタ 255"/>
        <xdr:cNvCxnSpPr/>
      </xdr:nvCxnSpPr>
      <xdr:spPr>
        <a:xfrm flipV="1">
          <a:off x="15290800" y="1507553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0</xdr:rowOff>
    </xdr:from>
    <xdr:to>
      <xdr:col>23</xdr:col>
      <xdr:colOff>457200</xdr:colOff>
      <xdr:row>87</xdr:row>
      <xdr:rowOff>101600</xdr:rowOff>
    </xdr:to>
    <xdr:sp macro="" textlink="">
      <xdr:nvSpPr>
        <xdr:cNvPr id="257" name="フローチャート : 判断 256"/>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58" name="テキスト ボックス 257"/>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73977</xdr:rowOff>
    </xdr:from>
    <xdr:to>
      <xdr:col>22</xdr:col>
      <xdr:colOff>203200</xdr:colOff>
      <xdr:row>88</xdr:row>
      <xdr:rowOff>48261</xdr:rowOff>
    </xdr:to>
    <xdr:cxnSp macro="">
      <xdr:nvCxnSpPr>
        <xdr:cNvPr id="259" name="直線コネクタ 258"/>
        <xdr:cNvCxnSpPr/>
      </xdr:nvCxnSpPr>
      <xdr:spPr>
        <a:xfrm>
          <a:off x="14401800" y="14647227"/>
          <a:ext cx="889000" cy="48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73977</xdr:rowOff>
    </xdr:from>
    <xdr:to>
      <xdr:col>21</xdr:col>
      <xdr:colOff>0</xdr:colOff>
      <xdr:row>85</xdr:row>
      <xdr:rowOff>80011</xdr:rowOff>
    </xdr:to>
    <xdr:cxnSp macro="">
      <xdr:nvCxnSpPr>
        <xdr:cNvPr id="262" name="直線コネクタ 261"/>
        <xdr:cNvCxnSpPr/>
      </xdr:nvCxnSpPr>
      <xdr:spPr>
        <a:xfrm flipV="1">
          <a:off x="13512800" y="14647227"/>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7620</xdr:rowOff>
    </xdr:from>
    <xdr:to>
      <xdr:col>21</xdr:col>
      <xdr:colOff>50800</xdr:colOff>
      <xdr:row>84</xdr:row>
      <xdr:rowOff>109220</xdr:rowOff>
    </xdr:to>
    <xdr:sp macro="" textlink="">
      <xdr:nvSpPr>
        <xdr:cNvPr id="263" name="フローチャート : 判断 262"/>
        <xdr:cNvSpPr/>
      </xdr:nvSpPr>
      <xdr:spPr>
        <a:xfrm>
          <a:off x="14351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64" name="テキスト ボックス 26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19686</xdr:rowOff>
    </xdr:from>
    <xdr:to>
      <xdr:col>19</xdr:col>
      <xdr:colOff>533400</xdr:colOff>
      <xdr:row>84</xdr:row>
      <xdr:rowOff>121286</xdr:rowOff>
    </xdr:to>
    <xdr:sp macro="" textlink="">
      <xdr:nvSpPr>
        <xdr:cNvPr id="265" name="フローチャート : 判断 264"/>
        <xdr:cNvSpPr/>
      </xdr:nvSpPr>
      <xdr:spPr>
        <a:xfrm>
          <a:off x="13462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131463</xdr:rowOff>
    </xdr:from>
    <xdr:ext cx="762000" cy="259045"/>
    <xdr:sp macro="" textlink="">
      <xdr:nvSpPr>
        <xdr:cNvPr id="266" name="テキスト ボックス 265"/>
        <xdr:cNvSpPr txBox="1"/>
      </xdr:nvSpPr>
      <xdr:spPr>
        <a:xfrm>
          <a:off x="13131800" y="1419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72" name="円/楕円 271"/>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118445</xdr:rowOff>
    </xdr:from>
    <xdr:ext cx="762000" cy="259045"/>
    <xdr:sp macro="" textlink="">
      <xdr:nvSpPr>
        <xdr:cNvPr id="273" name="給与水準   （国との比較）該当値テキスト"/>
        <xdr:cNvSpPr txBox="1"/>
      </xdr:nvSpPr>
      <xdr:spPr>
        <a:xfrm>
          <a:off x="17106900" y="14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108586</xdr:rowOff>
    </xdr:from>
    <xdr:to>
      <xdr:col>23</xdr:col>
      <xdr:colOff>457200</xdr:colOff>
      <xdr:row>88</xdr:row>
      <xdr:rowOff>38736</xdr:rowOff>
    </xdr:to>
    <xdr:sp macro="" textlink="">
      <xdr:nvSpPr>
        <xdr:cNvPr id="274" name="円/楕円 273"/>
        <xdr:cNvSpPr/>
      </xdr:nvSpPr>
      <xdr:spPr>
        <a:xfrm>
          <a:off x="16129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23513</xdr:rowOff>
    </xdr:from>
    <xdr:ext cx="736600" cy="259045"/>
    <xdr:sp macro="" textlink="">
      <xdr:nvSpPr>
        <xdr:cNvPr id="275" name="テキスト ボックス 274"/>
        <xdr:cNvSpPr txBox="1"/>
      </xdr:nvSpPr>
      <xdr:spPr>
        <a:xfrm>
          <a:off x="15798800" y="15111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76" name="円/楕円 275"/>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77" name="テキスト ボックス 276"/>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23177</xdr:rowOff>
    </xdr:from>
    <xdr:to>
      <xdr:col>21</xdr:col>
      <xdr:colOff>50800</xdr:colOff>
      <xdr:row>85</xdr:row>
      <xdr:rowOff>124777</xdr:rowOff>
    </xdr:to>
    <xdr:sp macro="" textlink="">
      <xdr:nvSpPr>
        <xdr:cNvPr id="278" name="円/楕円 277"/>
        <xdr:cNvSpPr/>
      </xdr:nvSpPr>
      <xdr:spPr>
        <a:xfrm>
          <a:off x="14351000" y="145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109554</xdr:rowOff>
    </xdr:from>
    <xdr:ext cx="762000" cy="259045"/>
    <xdr:sp macro="" textlink="">
      <xdr:nvSpPr>
        <xdr:cNvPr id="279" name="テキスト ボックス 278"/>
        <xdr:cNvSpPr txBox="1"/>
      </xdr:nvSpPr>
      <xdr:spPr>
        <a:xfrm>
          <a:off x="14020800" y="1468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29211</xdr:rowOff>
    </xdr:from>
    <xdr:to>
      <xdr:col>19</xdr:col>
      <xdr:colOff>533400</xdr:colOff>
      <xdr:row>85</xdr:row>
      <xdr:rowOff>130811</xdr:rowOff>
    </xdr:to>
    <xdr:sp macro="" textlink="">
      <xdr:nvSpPr>
        <xdr:cNvPr id="280" name="円/楕円 279"/>
        <xdr:cNvSpPr/>
      </xdr:nvSpPr>
      <xdr:spPr>
        <a:xfrm>
          <a:off x="13462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115588</xdr:rowOff>
    </xdr:from>
    <xdr:ext cx="762000" cy="259045"/>
    <xdr:sp macro="" textlink="">
      <xdr:nvSpPr>
        <xdr:cNvPr id="281" name="テキスト ボックス 280"/>
        <xdr:cNvSpPr txBox="1"/>
      </xdr:nvSpPr>
      <xdr:spPr>
        <a:xfrm>
          <a:off x="13131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3" name="テキスト ボックス 282"/>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4" name="テキスト ボックス 283"/>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職員数の状況について、人口</a:t>
          </a:r>
          <a:r>
            <a:rPr kumimoji="1" lang="en-US" altLang="ja-JP" sz="1300">
              <a:latin typeface="ＭＳ Ｐゴシック"/>
            </a:rPr>
            <a:t>1,000</a:t>
          </a:r>
          <a:r>
            <a:rPr kumimoji="1" lang="ja-JP" altLang="en-US" sz="1300">
              <a:latin typeface="ＭＳ Ｐゴシック"/>
            </a:rPr>
            <a:t>人当たりの職員数は類似団体平均と比較し少ない。（</a:t>
          </a:r>
          <a:r>
            <a:rPr kumimoji="1" lang="en-US" altLang="ja-JP" sz="1300">
              <a:latin typeface="ＭＳ Ｐゴシック"/>
            </a:rPr>
            <a:t>5.56</a:t>
          </a:r>
          <a:r>
            <a:rPr kumimoji="1" lang="ja-JP" altLang="en-US" sz="1300">
              <a:latin typeface="ＭＳ Ｐゴシック"/>
            </a:rPr>
            <a:t>人－</a:t>
          </a:r>
          <a:r>
            <a:rPr kumimoji="1" lang="en-US" altLang="ja-JP" sz="1300">
              <a:latin typeface="ＭＳ Ｐゴシック"/>
            </a:rPr>
            <a:t>7.17</a:t>
          </a:r>
          <a:r>
            <a:rPr kumimoji="1" lang="ja-JP" altLang="en-US" sz="1300">
              <a:latin typeface="ＭＳ Ｐゴシック"/>
            </a:rPr>
            <a:t>人＝△</a:t>
          </a:r>
          <a:r>
            <a:rPr kumimoji="1" lang="en-US" altLang="ja-JP" sz="1300">
              <a:latin typeface="ＭＳ Ｐゴシック"/>
            </a:rPr>
            <a:t>1.61</a:t>
          </a:r>
          <a:r>
            <a:rPr kumimoji="1" lang="ja-JP" altLang="en-US" sz="1300">
              <a:latin typeface="ＭＳ Ｐゴシック"/>
            </a:rPr>
            <a:t>人）。これは、第四次行政改革実施計画（</a:t>
          </a:r>
          <a:r>
            <a:rPr kumimoji="1" lang="en-US" altLang="ja-JP" sz="1300">
              <a:latin typeface="ＭＳ Ｐゴシック"/>
            </a:rPr>
            <a:t>H18</a:t>
          </a:r>
          <a:r>
            <a:rPr kumimoji="1" lang="ja-JP" altLang="en-US" sz="1300">
              <a:latin typeface="ＭＳ Ｐゴシック"/>
            </a:rPr>
            <a:t>～</a:t>
          </a:r>
          <a:r>
            <a:rPr kumimoji="1" lang="en-US" altLang="ja-JP" sz="1300">
              <a:latin typeface="ＭＳ Ｐゴシック"/>
            </a:rPr>
            <a:t>22</a:t>
          </a:r>
          <a:r>
            <a:rPr kumimoji="1" lang="ja-JP" altLang="en-US" sz="1300">
              <a:latin typeface="ＭＳ Ｐゴシック"/>
            </a:rPr>
            <a:t>年度）において、早期退職募集を実施したことなどによる。また、第五次行政改革実施計画（</a:t>
          </a:r>
          <a:r>
            <a:rPr kumimoji="1" lang="en-US" altLang="ja-JP" sz="1300">
              <a:latin typeface="ＭＳ Ｐゴシック"/>
            </a:rPr>
            <a:t>H23</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年度）においても、中途退職者の正規職員不補充や引き続き早期退職募集を実施し、職員数の抑制に努める。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3" name="直線コネクタ 312"/>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4"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5" name="直線コネクタ 314"/>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16"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17" name="直線コネクタ 316"/>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107224</xdr:rowOff>
    </xdr:from>
    <xdr:to>
      <xdr:col>24</xdr:col>
      <xdr:colOff>558800</xdr:colOff>
      <xdr:row>59</xdr:row>
      <xdr:rowOff>111820</xdr:rowOff>
    </xdr:to>
    <xdr:cxnSp macro="">
      <xdr:nvCxnSpPr>
        <xdr:cNvPr id="318" name="直線コネクタ 317"/>
        <xdr:cNvCxnSpPr/>
      </xdr:nvCxnSpPr>
      <xdr:spPr>
        <a:xfrm>
          <a:off x="16179800" y="1022277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19"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0" name="フローチャート : 判断 319"/>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95734</xdr:rowOff>
    </xdr:from>
    <xdr:to>
      <xdr:col>23</xdr:col>
      <xdr:colOff>406400</xdr:colOff>
      <xdr:row>59</xdr:row>
      <xdr:rowOff>107224</xdr:rowOff>
    </xdr:to>
    <xdr:cxnSp macro="">
      <xdr:nvCxnSpPr>
        <xdr:cNvPr id="321" name="直線コネクタ 320"/>
        <xdr:cNvCxnSpPr/>
      </xdr:nvCxnSpPr>
      <xdr:spPr>
        <a:xfrm>
          <a:off x="15290800" y="10211284"/>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2" name="フローチャート : 判断 321"/>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3" name="テキスト ボックス 322"/>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95734</xdr:rowOff>
    </xdr:from>
    <xdr:to>
      <xdr:col>22</xdr:col>
      <xdr:colOff>203200</xdr:colOff>
      <xdr:row>59</xdr:row>
      <xdr:rowOff>100330</xdr:rowOff>
    </xdr:to>
    <xdr:cxnSp macro="">
      <xdr:nvCxnSpPr>
        <xdr:cNvPr id="324" name="直線コネクタ 323"/>
        <xdr:cNvCxnSpPr/>
      </xdr:nvCxnSpPr>
      <xdr:spPr>
        <a:xfrm flipV="1">
          <a:off x="14401800" y="1021128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5" name="フローチャート : 判断 324"/>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26" name="テキスト ボックス 325"/>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100330</xdr:rowOff>
    </xdr:from>
    <xdr:to>
      <xdr:col>21</xdr:col>
      <xdr:colOff>0</xdr:colOff>
      <xdr:row>59</xdr:row>
      <xdr:rowOff>100330</xdr:rowOff>
    </xdr:to>
    <xdr:cxnSp macro="">
      <xdr:nvCxnSpPr>
        <xdr:cNvPr id="327" name="直線コネクタ 326"/>
        <xdr:cNvCxnSpPr/>
      </xdr:nvCxnSpPr>
      <xdr:spPr>
        <a:xfrm>
          <a:off x="13512800" y="1021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28" name="フローチャート : 判断 327"/>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29" name="テキスト ボックス 328"/>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0" name="フローチャート : 判断 329"/>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1" name="テキスト ボックス 330"/>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61020</xdr:rowOff>
    </xdr:from>
    <xdr:to>
      <xdr:col>24</xdr:col>
      <xdr:colOff>609600</xdr:colOff>
      <xdr:row>59</xdr:row>
      <xdr:rowOff>162620</xdr:rowOff>
    </xdr:to>
    <xdr:sp macro="" textlink="">
      <xdr:nvSpPr>
        <xdr:cNvPr id="337" name="円/楕円 336"/>
        <xdr:cNvSpPr/>
      </xdr:nvSpPr>
      <xdr:spPr>
        <a:xfrm>
          <a:off x="16967200" y="101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77547</xdr:rowOff>
    </xdr:from>
    <xdr:ext cx="762000" cy="259045"/>
    <xdr:sp macro="" textlink="">
      <xdr:nvSpPr>
        <xdr:cNvPr id="338" name="定員管理の状況該当値テキスト"/>
        <xdr:cNvSpPr txBox="1"/>
      </xdr:nvSpPr>
      <xdr:spPr>
        <a:xfrm>
          <a:off x="17106900" y="1002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56424</xdr:rowOff>
    </xdr:from>
    <xdr:to>
      <xdr:col>23</xdr:col>
      <xdr:colOff>457200</xdr:colOff>
      <xdr:row>59</xdr:row>
      <xdr:rowOff>158024</xdr:rowOff>
    </xdr:to>
    <xdr:sp macro="" textlink="">
      <xdr:nvSpPr>
        <xdr:cNvPr id="339" name="円/楕円 338"/>
        <xdr:cNvSpPr/>
      </xdr:nvSpPr>
      <xdr:spPr>
        <a:xfrm>
          <a:off x="16129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168201</xdr:rowOff>
    </xdr:from>
    <xdr:ext cx="736600" cy="259045"/>
    <xdr:sp macro="" textlink="">
      <xdr:nvSpPr>
        <xdr:cNvPr id="340" name="テキスト ボックス 339"/>
        <xdr:cNvSpPr txBox="1"/>
      </xdr:nvSpPr>
      <xdr:spPr>
        <a:xfrm>
          <a:off x="15798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44934</xdr:rowOff>
    </xdr:from>
    <xdr:to>
      <xdr:col>22</xdr:col>
      <xdr:colOff>254000</xdr:colOff>
      <xdr:row>59</xdr:row>
      <xdr:rowOff>146534</xdr:rowOff>
    </xdr:to>
    <xdr:sp macro="" textlink="">
      <xdr:nvSpPr>
        <xdr:cNvPr id="341" name="円/楕円 340"/>
        <xdr:cNvSpPr/>
      </xdr:nvSpPr>
      <xdr:spPr>
        <a:xfrm>
          <a:off x="15240000" y="1016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156711</xdr:rowOff>
    </xdr:from>
    <xdr:ext cx="762000" cy="259045"/>
    <xdr:sp macro="" textlink="">
      <xdr:nvSpPr>
        <xdr:cNvPr id="342" name="テキスト ボックス 341"/>
        <xdr:cNvSpPr txBox="1"/>
      </xdr:nvSpPr>
      <xdr:spPr>
        <a:xfrm>
          <a:off x="14909800" y="992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49530</xdr:rowOff>
    </xdr:from>
    <xdr:to>
      <xdr:col>21</xdr:col>
      <xdr:colOff>50800</xdr:colOff>
      <xdr:row>59</xdr:row>
      <xdr:rowOff>151130</xdr:rowOff>
    </xdr:to>
    <xdr:sp macro="" textlink="">
      <xdr:nvSpPr>
        <xdr:cNvPr id="343" name="円/楕円 342"/>
        <xdr:cNvSpPr/>
      </xdr:nvSpPr>
      <xdr:spPr>
        <a:xfrm>
          <a:off x="1435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161307</xdr:rowOff>
    </xdr:from>
    <xdr:ext cx="762000" cy="259045"/>
    <xdr:sp macro="" textlink="">
      <xdr:nvSpPr>
        <xdr:cNvPr id="344" name="テキスト ボックス 343"/>
        <xdr:cNvSpPr txBox="1"/>
      </xdr:nvSpPr>
      <xdr:spPr>
        <a:xfrm>
          <a:off x="14020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49530</xdr:rowOff>
    </xdr:from>
    <xdr:to>
      <xdr:col>19</xdr:col>
      <xdr:colOff>533400</xdr:colOff>
      <xdr:row>59</xdr:row>
      <xdr:rowOff>151130</xdr:rowOff>
    </xdr:to>
    <xdr:sp macro="" textlink="">
      <xdr:nvSpPr>
        <xdr:cNvPr id="345" name="円/楕円 344"/>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161307</xdr:rowOff>
    </xdr:from>
    <xdr:ext cx="762000" cy="259045"/>
    <xdr:sp macro="" textlink="">
      <xdr:nvSpPr>
        <xdr:cNvPr id="346" name="テキスト ボックス 345"/>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実質公債費比率は、前年度比</a:t>
          </a:r>
          <a:r>
            <a:rPr kumimoji="1" lang="en-US" altLang="ja-JP" sz="1300">
              <a:latin typeface="ＭＳ Ｐゴシック"/>
            </a:rPr>
            <a:t>1.7</a:t>
          </a:r>
          <a:r>
            <a:rPr kumimoji="1" lang="ja-JP" altLang="en-US" sz="1300">
              <a:latin typeface="ＭＳ Ｐゴシック"/>
            </a:rPr>
            <a:t>減少している。減の要因として、地域総合整備事業債（体育文化ｾﾝﾀｰ建設事業）の償還終了（△</a:t>
          </a:r>
          <a:r>
            <a:rPr kumimoji="1" lang="en-US" altLang="ja-JP" sz="1300">
              <a:latin typeface="ＭＳ Ｐゴシック"/>
            </a:rPr>
            <a:t>488,867</a:t>
          </a:r>
          <a:r>
            <a:rPr kumimoji="1" lang="ja-JP" altLang="en-US" sz="1300">
              <a:latin typeface="ＭＳ Ｐゴシック"/>
            </a:rPr>
            <a:t>千円）や、ごみ処理施設・粗大ごみ処理施設整備事業の償還終了（△</a:t>
          </a:r>
          <a:r>
            <a:rPr kumimoji="1" lang="en-US" altLang="ja-JP" sz="1300">
              <a:latin typeface="ＭＳ Ｐゴシック"/>
            </a:rPr>
            <a:t>285,097</a:t>
          </a:r>
          <a:r>
            <a:rPr kumimoji="1" lang="ja-JP" altLang="en-US" sz="1300">
              <a:latin typeface="ＭＳ Ｐゴシック"/>
            </a:rPr>
            <a:t>千円）が挙げられる。公債費については、第三次財政健全化計画（</a:t>
          </a:r>
          <a:r>
            <a:rPr kumimoji="1" lang="en-US" altLang="ja-JP" sz="1300">
              <a:latin typeface="ＭＳ Ｐゴシック"/>
            </a:rPr>
            <a:t>H20</a:t>
          </a:r>
          <a:r>
            <a:rPr kumimoji="1" lang="ja-JP" altLang="en-US" sz="1300">
              <a:latin typeface="ＭＳ Ｐゴシック"/>
            </a:rPr>
            <a:t>～</a:t>
          </a:r>
          <a:r>
            <a:rPr kumimoji="1" lang="en-US" altLang="ja-JP" sz="1300">
              <a:latin typeface="ＭＳ Ｐゴシック"/>
            </a:rPr>
            <a:t>H24</a:t>
          </a:r>
          <a:r>
            <a:rPr kumimoji="1" lang="ja-JP" altLang="en-US" sz="1300">
              <a:latin typeface="ＭＳ Ｐゴシック"/>
            </a:rPr>
            <a:t>年度）により、低利の民間資金への借換え、新規発行額の上限設定（該当年度の実償還元金の</a:t>
          </a:r>
          <a:r>
            <a:rPr kumimoji="1" lang="en-US" altLang="ja-JP" sz="1300">
              <a:latin typeface="ＭＳ Ｐゴシック"/>
            </a:rPr>
            <a:t>1/2</a:t>
          </a:r>
          <a:r>
            <a:rPr kumimoji="1" lang="ja-JP" altLang="en-US" sz="1300">
              <a:latin typeface="ＭＳ Ｐゴシック"/>
            </a:rPr>
            <a:t>）などを実施し、公債費の抑制に努めている。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3" name="直線コネクタ 36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4" name="テキスト ボックス 36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7" name="直線コネクタ 36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8" name="テキスト ボックス 36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1" name="直線コネクタ 370"/>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2"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3" name="直線コネクタ 372"/>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4"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5" name="直線コネクタ 374"/>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72707</xdr:rowOff>
    </xdr:from>
    <xdr:to>
      <xdr:col>24</xdr:col>
      <xdr:colOff>558800</xdr:colOff>
      <xdr:row>41</xdr:row>
      <xdr:rowOff>3810</xdr:rowOff>
    </xdr:to>
    <xdr:cxnSp macro="">
      <xdr:nvCxnSpPr>
        <xdr:cNvPr id="376" name="直線コネクタ 375"/>
        <xdr:cNvCxnSpPr/>
      </xdr:nvCxnSpPr>
      <xdr:spPr>
        <a:xfrm flipV="1">
          <a:off x="16179800" y="6930707"/>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77"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78" name="フローチャート : 判断 377"/>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3810</xdr:rowOff>
    </xdr:to>
    <xdr:cxnSp macro="">
      <xdr:nvCxnSpPr>
        <xdr:cNvPr id="379" name="直線コネクタ 378"/>
        <xdr:cNvCxnSpPr/>
      </xdr:nvCxnSpPr>
      <xdr:spPr>
        <a:xfrm>
          <a:off x="15290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0" name="フローチャート : 判断 379"/>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1" name="テキスト ボックス 380"/>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3810</xdr:rowOff>
    </xdr:from>
    <xdr:to>
      <xdr:col>22</xdr:col>
      <xdr:colOff>203200</xdr:colOff>
      <xdr:row>41</xdr:row>
      <xdr:rowOff>9843</xdr:rowOff>
    </xdr:to>
    <xdr:cxnSp macro="">
      <xdr:nvCxnSpPr>
        <xdr:cNvPr id="382" name="直線コネクタ 381"/>
        <xdr:cNvCxnSpPr/>
      </xdr:nvCxnSpPr>
      <xdr:spPr>
        <a:xfrm flipV="1">
          <a:off x="14401800" y="70332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3" name="フローチャート : 判断 382"/>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4" name="テキスト ボックス 383"/>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157163</xdr:rowOff>
    </xdr:from>
    <xdr:to>
      <xdr:col>21</xdr:col>
      <xdr:colOff>0</xdr:colOff>
      <xdr:row>41</xdr:row>
      <xdr:rowOff>9843</xdr:rowOff>
    </xdr:to>
    <xdr:cxnSp macro="">
      <xdr:nvCxnSpPr>
        <xdr:cNvPr id="385" name="直線コネクタ 384"/>
        <xdr:cNvCxnSpPr/>
      </xdr:nvCxnSpPr>
      <xdr:spPr>
        <a:xfrm>
          <a:off x="13512800" y="70151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86" name="フローチャート : 判断 385"/>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87" name="テキスト ボックス 386"/>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88" name="フローチャート : 判断 387"/>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89" name="テキスト ボックス 388"/>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21907</xdr:rowOff>
    </xdr:from>
    <xdr:to>
      <xdr:col>24</xdr:col>
      <xdr:colOff>609600</xdr:colOff>
      <xdr:row>40</xdr:row>
      <xdr:rowOff>123507</xdr:rowOff>
    </xdr:to>
    <xdr:sp macro="" textlink="">
      <xdr:nvSpPr>
        <xdr:cNvPr id="395" name="円/楕円 394"/>
        <xdr:cNvSpPr/>
      </xdr:nvSpPr>
      <xdr:spPr>
        <a:xfrm>
          <a:off x="169672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38434</xdr:rowOff>
    </xdr:from>
    <xdr:ext cx="762000" cy="259045"/>
    <xdr:sp macro="" textlink="">
      <xdr:nvSpPr>
        <xdr:cNvPr id="396" name="公債費負担の状況該当値テキスト"/>
        <xdr:cNvSpPr txBox="1"/>
      </xdr:nvSpPr>
      <xdr:spPr>
        <a:xfrm>
          <a:off x="17106900" y="672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397" name="円/楕円 396"/>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398" name="テキスト ボックス 397"/>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124460</xdr:rowOff>
    </xdr:from>
    <xdr:to>
      <xdr:col>22</xdr:col>
      <xdr:colOff>254000</xdr:colOff>
      <xdr:row>41</xdr:row>
      <xdr:rowOff>54610</xdr:rowOff>
    </xdr:to>
    <xdr:sp macro="" textlink="">
      <xdr:nvSpPr>
        <xdr:cNvPr id="399" name="円/楕円 398"/>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64787</xdr:rowOff>
    </xdr:from>
    <xdr:ext cx="762000" cy="259045"/>
    <xdr:sp macro="" textlink="">
      <xdr:nvSpPr>
        <xdr:cNvPr id="400" name="テキスト ボックス 399"/>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130493</xdr:rowOff>
    </xdr:from>
    <xdr:to>
      <xdr:col>21</xdr:col>
      <xdr:colOff>50800</xdr:colOff>
      <xdr:row>41</xdr:row>
      <xdr:rowOff>60643</xdr:rowOff>
    </xdr:to>
    <xdr:sp macro="" textlink="">
      <xdr:nvSpPr>
        <xdr:cNvPr id="401" name="円/楕円 400"/>
        <xdr:cNvSpPr/>
      </xdr:nvSpPr>
      <xdr:spPr>
        <a:xfrm>
          <a:off x="14351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70820</xdr:rowOff>
    </xdr:from>
    <xdr:ext cx="762000" cy="259045"/>
    <xdr:sp macro="" textlink="">
      <xdr:nvSpPr>
        <xdr:cNvPr id="402" name="テキスト ボックス 401"/>
        <xdr:cNvSpPr txBox="1"/>
      </xdr:nvSpPr>
      <xdr:spPr>
        <a:xfrm>
          <a:off x="14020800" y="67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03" name="円/楕円 402"/>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46690</xdr:rowOff>
    </xdr:from>
    <xdr:ext cx="762000" cy="259045"/>
    <xdr:sp macro="" textlink="">
      <xdr:nvSpPr>
        <xdr:cNvPr id="404" name="テキスト ボックス 403"/>
        <xdr:cNvSpPr txBox="1"/>
      </xdr:nvSpPr>
      <xdr:spPr>
        <a:xfrm>
          <a:off x="13131800" y="673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6" name="テキスト ボックス 40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7" name="テキスト ボックス 40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将来負担比率は、前年度比</a:t>
          </a:r>
          <a:r>
            <a:rPr kumimoji="1" lang="en-US" altLang="ja-JP" sz="1300">
              <a:latin typeface="ＭＳ Ｐゴシック"/>
            </a:rPr>
            <a:t>9.8</a:t>
          </a:r>
          <a:r>
            <a:rPr kumimoji="1" lang="ja-JP" altLang="en-US" sz="1300">
              <a:latin typeface="ＭＳ Ｐゴシック"/>
            </a:rPr>
            <a:t>減少している。主な要因は、将来負担額のうち、早期退職者の増加などにより退職手当負担見込額（△</a:t>
          </a:r>
          <a:r>
            <a:rPr kumimoji="1" lang="en-US" altLang="ja-JP" sz="1300">
              <a:latin typeface="ＭＳ Ｐゴシック"/>
            </a:rPr>
            <a:t>1,260</a:t>
          </a:r>
          <a:r>
            <a:rPr kumimoji="1" lang="ja-JP" altLang="en-US" sz="1300">
              <a:latin typeface="ＭＳ Ｐゴシック"/>
            </a:rPr>
            <a:t>百万円）が減少したことや、競艇事業からの繰入金による基金積立により、充当可能財源等が約</a:t>
          </a:r>
          <a:r>
            <a:rPr kumimoji="1" lang="en-US" altLang="ja-JP" sz="1300">
              <a:latin typeface="ＭＳ Ｐゴシック"/>
            </a:rPr>
            <a:t>8</a:t>
          </a:r>
          <a:r>
            <a:rPr kumimoji="1" lang="ja-JP" altLang="en-US" sz="1300">
              <a:latin typeface="ＭＳ Ｐゴシック"/>
            </a:rPr>
            <a:t>億円増加したことである。しかし、交付税の事業費補正の見直しにより、基準財政需要額算入見込額は減少しているため、地方債の発行については事業費を十分精査し適正額のみを実施することで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1" name="直線コネクタ 42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2" name="テキスト ボックス 42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5" name="直線コネクタ 42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6" name="テキスト ボックス 42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29" name="直線コネクタ 428"/>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0"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1" name="直線コネクタ 430"/>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2"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3" name="直線コネクタ 432"/>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31242</xdr:rowOff>
    </xdr:from>
    <xdr:to>
      <xdr:col>24</xdr:col>
      <xdr:colOff>558800</xdr:colOff>
      <xdr:row>16</xdr:row>
      <xdr:rowOff>90361</xdr:rowOff>
    </xdr:to>
    <xdr:cxnSp macro="">
      <xdr:nvCxnSpPr>
        <xdr:cNvPr id="434" name="直線コネクタ 433"/>
        <xdr:cNvCxnSpPr/>
      </xdr:nvCxnSpPr>
      <xdr:spPr>
        <a:xfrm flipV="1">
          <a:off x="16179800" y="2774442"/>
          <a:ext cx="838200" cy="5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5"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36" name="フローチャート : 判断 435"/>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72866</xdr:rowOff>
    </xdr:from>
    <xdr:to>
      <xdr:col>23</xdr:col>
      <xdr:colOff>406400</xdr:colOff>
      <xdr:row>16</xdr:row>
      <xdr:rowOff>90361</xdr:rowOff>
    </xdr:to>
    <xdr:cxnSp macro="">
      <xdr:nvCxnSpPr>
        <xdr:cNvPr id="437" name="直線コネクタ 436"/>
        <xdr:cNvCxnSpPr/>
      </xdr:nvCxnSpPr>
      <xdr:spPr>
        <a:xfrm>
          <a:off x="15290800" y="2816066"/>
          <a:ext cx="889000" cy="1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38" name="フローチャート : 判断 437"/>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39" name="テキスト ボックス 438"/>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58992</xdr:rowOff>
    </xdr:from>
    <xdr:to>
      <xdr:col>22</xdr:col>
      <xdr:colOff>203200</xdr:colOff>
      <xdr:row>16</xdr:row>
      <xdr:rowOff>72866</xdr:rowOff>
    </xdr:to>
    <xdr:cxnSp macro="">
      <xdr:nvCxnSpPr>
        <xdr:cNvPr id="440" name="直線コネクタ 439"/>
        <xdr:cNvCxnSpPr/>
      </xdr:nvCxnSpPr>
      <xdr:spPr>
        <a:xfrm>
          <a:off x="14401800" y="2802192"/>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1" name="フローチャート : 判断 440"/>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2" name="テキスト ボックス 441"/>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58992</xdr:rowOff>
    </xdr:from>
    <xdr:to>
      <xdr:col>21</xdr:col>
      <xdr:colOff>0</xdr:colOff>
      <xdr:row>18</xdr:row>
      <xdr:rowOff>12890</xdr:rowOff>
    </xdr:to>
    <xdr:cxnSp macro="">
      <xdr:nvCxnSpPr>
        <xdr:cNvPr id="443" name="直線コネクタ 442"/>
        <xdr:cNvCxnSpPr/>
      </xdr:nvCxnSpPr>
      <xdr:spPr>
        <a:xfrm flipV="1">
          <a:off x="13512800" y="2802192"/>
          <a:ext cx="889000" cy="29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4" name="フローチャート : 判断 443"/>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5" name="テキスト ボックス 444"/>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6" name="フローチャート : 判断 445"/>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47" name="テキスト ボックス 446"/>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151892</xdr:rowOff>
    </xdr:from>
    <xdr:to>
      <xdr:col>24</xdr:col>
      <xdr:colOff>609600</xdr:colOff>
      <xdr:row>16</xdr:row>
      <xdr:rowOff>82042</xdr:rowOff>
    </xdr:to>
    <xdr:sp macro="" textlink="">
      <xdr:nvSpPr>
        <xdr:cNvPr id="453" name="円/楕円 452"/>
        <xdr:cNvSpPr/>
      </xdr:nvSpPr>
      <xdr:spPr>
        <a:xfrm>
          <a:off x="16967200" y="272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168419</xdr:rowOff>
    </xdr:from>
    <xdr:ext cx="762000" cy="259045"/>
    <xdr:sp macro="" textlink="">
      <xdr:nvSpPr>
        <xdr:cNvPr id="454" name="将来負担の状況該当値テキスト"/>
        <xdr:cNvSpPr txBox="1"/>
      </xdr:nvSpPr>
      <xdr:spPr>
        <a:xfrm>
          <a:off x="17106900" y="256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39561</xdr:rowOff>
    </xdr:from>
    <xdr:to>
      <xdr:col>23</xdr:col>
      <xdr:colOff>457200</xdr:colOff>
      <xdr:row>16</xdr:row>
      <xdr:rowOff>141161</xdr:rowOff>
    </xdr:to>
    <xdr:sp macro="" textlink="">
      <xdr:nvSpPr>
        <xdr:cNvPr id="455" name="円/楕円 454"/>
        <xdr:cNvSpPr/>
      </xdr:nvSpPr>
      <xdr:spPr>
        <a:xfrm>
          <a:off x="16129000" y="278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151338</xdr:rowOff>
    </xdr:from>
    <xdr:ext cx="736600" cy="259045"/>
    <xdr:sp macro="" textlink="">
      <xdr:nvSpPr>
        <xdr:cNvPr id="456" name="テキスト ボックス 455"/>
        <xdr:cNvSpPr txBox="1"/>
      </xdr:nvSpPr>
      <xdr:spPr>
        <a:xfrm>
          <a:off x="15798800" y="255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22066</xdr:rowOff>
    </xdr:from>
    <xdr:to>
      <xdr:col>22</xdr:col>
      <xdr:colOff>254000</xdr:colOff>
      <xdr:row>16</xdr:row>
      <xdr:rowOff>123666</xdr:rowOff>
    </xdr:to>
    <xdr:sp macro="" textlink="">
      <xdr:nvSpPr>
        <xdr:cNvPr id="457" name="円/楕円 456"/>
        <xdr:cNvSpPr/>
      </xdr:nvSpPr>
      <xdr:spPr>
        <a:xfrm>
          <a:off x="15240000" y="27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133843</xdr:rowOff>
    </xdr:from>
    <xdr:ext cx="762000" cy="259045"/>
    <xdr:sp macro="" textlink="">
      <xdr:nvSpPr>
        <xdr:cNvPr id="458" name="テキスト ボックス 457"/>
        <xdr:cNvSpPr txBox="1"/>
      </xdr:nvSpPr>
      <xdr:spPr>
        <a:xfrm>
          <a:off x="14909800" y="253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8192</xdr:rowOff>
    </xdr:from>
    <xdr:to>
      <xdr:col>21</xdr:col>
      <xdr:colOff>50800</xdr:colOff>
      <xdr:row>16</xdr:row>
      <xdr:rowOff>109792</xdr:rowOff>
    </xdr:to>
    <xdr:sp macro="" textlink="">
      <xdr:nvSpPr>
        <xdr:cNvPr id="459" name="円/楕円 458"/>
        <xdr:cNvSpPr/>
      </xdr:nvSpPr>
      <xdr:spPr>
        <a:xfrm>
          <a:off x="14351000" y="27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119969</xdr:rowOff>
    </xdr:from>
    <xdr:ext cx="762000" cy="259045"/>
    <xdr:sp macro="" textlink="">
      <xdr:nvSpPr>
        <xdr:cNvPr id="460" name="テキスト ボックス 459"/>
        <xdr:cNvSpPr txBox="1"/>
      </xdr:nvSpPr>
      <xdr:spPr>
        <a:xfrm>
          <a:off x="14020800" y="252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133540</xdr:rowOff>
    </xdr:from>
    <xdr:to>
      <xdr:col>19</xdr:col>
      <xdr:colOff>533400</xdr:colOff>
      <xdr:row>18</xdr:row>
      <xdr:rowOff>63690</xdr:rowOff>
    </xdr:to>
    <xdr:sp macro="" textlink="">
      <xdr:nvSpPr>
        <xdr:cNvPr id="461" name="円/楕円 460"/>
        <xdr:cNvSpPr/>
      </xdr:nvSpPr>
      <xdr:spPr>
        <a:xfrm>
          <a:off x="13462000" y="30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73867</xdr:rowOff>
    </xdr:from>
    <xdr:ext cx="762000" cy="259045"/>
    <xdr:sp macro="" textlink="">
      <xdr:nvSpPr>
        <xdr:cNvPr id="462" name="テキスト ボックス 461"/>
        <xdr:cNvSpPr txBox="1"/>
      </xdr:nvSpPr>
      <xdr:spPr>
        <a:xfrm>
          <a:off x="13131800" y="281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長崎県大村市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94,002
93,706
126.56
40,181,908
38,249,663
1,747,100
18,708,930
31,404,998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33.6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1.2</a:t>
          </a:r>
          <a:r>
            <a:rPr kumimoji="1" lang="ja-JP" altLang="en-US" sz="1300">
              <a:latin typeface="ＭＳ Ｐゴシック"/>
            </a:rPr>
            <a:t>と減少している。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年度において、</a:t>
          </a:r>
          <a:r>
            <a:rPr kumimoji="1" lang="en-US" altLang="ja-JP" sz="1300">
              <a:latin typeface="ＭＳ Ｐゴシック"/>
            </a:rPr>
            <a:t>24.1</a:t>
          </a:r>
          <a:r>
            <a:rPr kumimoji="1" lang="ja-JP" altLang="en-US" sz="1300">
              <a:latin typeface="ＭＳ Ｐゴシック"/>
            </a:rPr>
            <a:t>と類似団体平均と同値である。職員数が類似団体平均と比較して少ないことや、人件費の抑制について、第四・五次行政改革において取り組みを進めている効果と考えられる。今後も、この水準を維持できるよう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1270</xdr:rowOff>
    </xdr:from>
    <xdr:to>
      <xdr:col>7</xdr:col>
      <xdr:colOff>15875</xdr:colOff>
      <xdr:row>37</xdr:row>
      <xdr:rowOff>92710</xdr:rowOff>
    </xdr:to>
    <xdr:cxnSp macro="">
      <xdr:nvCxnSpPr>
        <xdr:cNvPr id="65" name="直線コネクタ 64"/>
        <xdr:cNvCxnSpPr/>
      </xdr:nvCxnSpPr>
      <xdr:spPr>
        <a:xfrm flipV="1">
          <a:off x="3987800" y="6344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6"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153670</xdr:rowOff>
    </xdr:to>
    <xdr:cxnSp macro="">
      <xdr:nvCxnSpPr>
        <xdr:cNvPr id="68" name="直線コネクタ 67"/>
        <xdr:cNvCxnSpPr/>
      </xdr:nvCxnSpPr>
      <xdr:spPr>
        <a:xfrm flipV="1">
          <a:off x="3098800" y="643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0" name="テキスト ボックス 69"/>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62230</xdr:rowOff>
    </xdr:from>
    <xdr:to>
      <xdr:col>4</xdr:col>
      <xdr:colOff>346075</xdr:colOff>
      <xdr:row>37</xdr:row>
      <xdr:rowOff>153670</xdr:rowOff>
    </xdr:to>
    <xdr:cxnSp macro="">
      <xdr:nvCxnSpPr>
        <xdr:cNvPr id="71" name="直線コネクタ 70"/>
        <xdr:cNvCxnSpPr/>
      </xdr:nvCxnSpPr>
      <xdr:spPr>
        <a:xfrm>
          <a:off x="2209800" y="6405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168927</xdr:rowOff>
    </xdr:from>
    <xdr:ext cx="762000" cy="259045"/>
    <xdr:sp macro="" textlink="">
      <xdr:nvSpPr>
        <xdr:cNvPr id="73" name="テキスト ボックス 72"/>
        <xdr:cNvSpPr txBox="1"/>
      </xdr:nvSpPr>
      <xdr:spPr>
        <a:xfrm>
          <a:off x="2717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38</xdr:row>
      <xdr:rowOff>27940</xdr:rowOff>
    </xdr:to>
    <xdr:cxnSp macro="">
      <xdr:nvCxnSpPr>
        <xdr:cNvPr id="74" name="直線コネクタ 73"/>
        <xdr:cNvCxnSpPr/>
      </xdr:nvCxnSpPr>
      <xdr:spPr>
        <a:xfrm flipV="1">
          <a:off x="1320800" y="6405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84" name="円/楕円 83"/>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93997</xdr:rowOff>
    </xdr:from>
    <xdr:ext cx="762000" cy="259045"/>
    <xdr:sp macro="" textlink="">
      <xdr:nvSpPr>
        <xdr:cNvPr id="85"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6" name="円/楕円 85"/>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7" name="テキスト ボックス 86"/>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8" name="円/楕円 87"/>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89" name="テキスト ボックス 88"/>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0" name="円/楕円 89"/>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91" name="テキスト ボックス 90"/>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2" name="円/楕円 91"/>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93" name="テキスト ボックス 92"/>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物件費の比率は低くなっている。これは、第四・五次行政改革実施計画などの取り組みを通して、徹底した歳出削減を行った成果である。また、枠配分予算を実施し、業務実施課での効率的な経費計上にも努めている。</a:t>
          </a:r>
          <a:endParaRPr kumimoji="1" lang="en-US" altLang="ja-JP" sz="1300">
            <a:latin typeface="ＭＳ Ｐゴシック"/>
          </a:endParaRPr>
        </a:p>
        <a:p>
          <a:r>
            <a:rPr kumimoji="1" lang="ja-JP" altLang="en-US" sz="1300">
              <a:latin typeface="ＭＳ Ｐゴシック"/>
            </a:rPr>
            <a:t>　今後は、消費税率の改正の影響や燃料費や電気料金等の値上げなどの影響も見込まれるため、引き続き抑制に努める。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138430</xdr:rowOff>
    </xdr:to>
    <xdr:cxnSp macro="">
      <xdr:nvCxnSpPr>
        <xdr:cNvPr id="126" name="直線コネクタ 125"/>
        <xdr:cNvCxnSpPr/>
      </xdr:nvCxnSpPr>
      <xdr:spPr>
        <a:xfrm>
          <a:off x="15671800" y="26492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7"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54610</xdr:rowOff>
    </xdr:from>
    <xdr:to>
      <xdr:col>22</xdr:col>
      <xdr:colOff>565150</xdr:colOff>
      <xdr:row>15</xdr:row>
      <xdr:rowOff>77470</xdr:rowOff>
    </xdr:to>
    <xdr:cxnSp macro="">
      <xdr:nvCxnSpPr>
        <xdr:cNvPr id="129" name="直線コネクタ 128"/>
        <xdr:cNvCxnSpPr/>
      </xdr:nvCxnSpPr>
      <xdr:spPr>
        <a:xfrm>
          <a:off x="14782800" y="262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1" name="テキスト ボックス 130"/>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54610</xdr:rowOff>
    </xdr:from>
    <xdr:to>
      <xdr:col>21</xdr:col>
      <xdr:colOff>361950</xdr:colOff>
      <xdr:row>15</xdr:row>
      <xdr:rowOff>54610</xdr:rowOff>
    </xdr:to>
    <xdr:cxnSp macro="">
      <xdr:nvCxnSpPr>
        <xdr:cNvPr id="132" name="直線コネクタ 131"/>
        <xdr:cNvCxnSpPr/>
      </xdr:nvCxnSpPr>
      <xdr:spPr>
        <a:xfrm>
          <a:off x="13893800" y="262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4" name="テキスト ボックス 133"/>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92710</xdr:rowOff>
    </xdr:to>
    <xdr:cxnSp macro="">
      <xdr:nvCxnSpPr>
        <xdr:cNvPr id="135" name="直線コネクタ 134"/>
        <xdr:cNvCxnSpPr/>
      </xdr:nvCxnSpPr>
      <xdr:spPr>
        <a:xfrm flipV="1">
          <a:off x="13004800" y="262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40657</xdr:rowOff>
    </xdr:from>
    <xdr:ext cx="762000" cy="259045"/>
    <xdr:sp macro="" textlink="">
      <xdr:nvSpPr>
        <xdr:cNvPr id="137" name="テキスト ボックス 136"/>
        <xdr:cNvSpPr txBox="1"/>
      </xdr:nvSpPr>
      <xdr:spPr>
        <a:xfrm>
          <a:off x="13512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9" name="テキスト ボックス 138"/>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5" name="円/楕円 144"/>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6"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7" name="円/楕円 146"/>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138447</xdr:rowOff>
    </xdr:from>
    <xdr:ext cx="736600" cy="259045"/>
    <xdr:sp macro="" textlink="">
      <xdr:nvSpPr>
        <xdr:cNvPr id="148" name="テキスト ボックス 147"/>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3810</xdr:rowOff>
    </xdr:from>
    <xdr:to>
      <xdr:col>21</xdr:col>
      <xdr:colOff>412750</xdr:colOff>
      <xdr:row>15</xdr:row>
      <xdr:rowOff>105410</xdr:rowOff>
    </xdr:to>
    <xdr:sp macro="" textlink="">
      <xdr:nvSpPr>
        <xdr:cNvPr id="149" name="円/楕円 148"/>
        <xdr:cNvSpPr/>
      </xdr:nvSpPr>
      <xdr:spPr>
        <a:xfrm>
          <a:off x="14732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115587</xdr:rowOff>
    </xdr:from>
    <xdr:ext cx="762000" cy="259045"/>
    <xdr:sp macro="" textlink="">
      <xdr:nvSpPr>
        <xdr:cNvPr id="150" name="テキスト ボックス 149"/>
        <xdr:cNvSpPr txBox="1"/>
      </xdr:nvSpPr>
      <xdr:spPr>
        <a:xfrm>
          <a:off x="14401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3810</xdr:rowOff>
    </xdr:from>
    <xdr:to>
      <xdr:col>20</xdr:col>
      <xdr:colOff>209550</xdr:colOff>
      <xdr:row>15</xdr:row>
      <xdr:rowOff>105410</xdr:rowOff>
    </xdr:to>
    <xdr:sp macro="" textlink="">
      <xdr:nvSpPr>
        <xdr:cNvPr id="151" name="円/楕円 150"/>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52" name="テキスト ボックス 151"/>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3" name="円/楕円 152"/>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4" name="テキスト ボックス 153"/>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0.4</a:t>
          </a:r>
          <a:r>
            <a:rPr kumimoji="1" lang="ja-JP" altLang="en-US" sz="1300">
              <a:latin typeface="ＭＳ Ｐゴシック"/>
            </a:rPr>
            <a:t>と増加している。これは、扶助費のうち社会福祉費（障害福祉サービス事業（利用者の増：</a:t>
          </a:r>
          <a:r>
            <a:rPr kumimoji="1" lang="en-US" altLang="ja-JP" sz="1300">
              <a:latin typeface="ＭＳ Ｐゴシック"/>
            </a:rPr>
            <a:t>H24</a:t>
          </a:r>
          <a:r>
            <a:rPr kumimoji="1" lang="ja-JP" altLang="en-US" sz="1300">
              <a:latin typeface="ＭＳ Ｐゴシック"/>
            </a:rPr>
            <a:t>　</a:t>
          </a:r>
          <a:r>
            <a:rPr kumimoji="1" lang="en-US" altLang="ja-JP" sz="1300">
              <a:latin typeface="ＭＳ Ｐゴシック"/>
            </a:rPr>
            <a:t>8,466</a:t>
          </a:r>
          <a:r>
            <a:rPr kumimoji="1" lang="ja-JP" altLang="en-US" sz="1300">
              <a:latin typeface="ＭＳ Ｐゴシック"/>
            </a:rPr>
            <a:t>人→</a:t>
          </a:r>
          <a:r>
            <a:rPr kumimoji="1" lang="en-US" altLang="ja-JP" sz="1300">
              <a:latin typeface="ＭＳ Ｐゴシック"/>
            </a:rPr>
            <a:t>H25</a:t>
          </a:r>
          <a:r>
            <a:rPr kumimoji="1" lang="ja-JP" altLang="en-US" sz="1300">
              <a:latin typeface="ＭＳ Ｐゴシック"/>
            </a:rPr>
            <a:t>　</a:t>
          </a:r>
          <a:r>
            <a:rPr kumimoji="1" lang="en-US" altLang="ja-JP" sz="1300">
              <a:latin typeface="ＭＳ Ｐゴシック"/>
            </a:rPr>
            <a:t>8,950</a:t>
          </a:r>
          <a:r>
            <a:rPr kumimoji="1" lang="ja-JP" altLang="en-US" sz="1300">
              <a:latin typeface="ＭＳ Ｐゴシック"/>
            </a:rPr>
            <a:t>人）の増が主な要因である。サービス利用者の増や実施施設の増などの要因が挙げられる。第五次行政改革実施計画において、障害者一人ひとりへの生活環境等を勘案し、支援の必要性に応じて支給決定を行うなどの取り組みを行い、</a:t>
          </a:r>
          <a:r>
            <a:rPr kumimoji="1" lang="ja-JP" altLang="ja-JP" sz="1300">
              <a:solidFill>
                <a:schemeClr val="dk1"/>
              </a:solidFill>
              <a:effectLst/>
              <a:latin typeface="+mn-lt"/>
              <a:ea typeface="+mn-ea"/>
              <a:cs typeface="+mn-cs"/>
            </a:rPr>
            <a:t>扶助費の抑制</a:t>
          </a:r>
          <a:r>
            <a:rPr kumimoji="1" lang="ja-JP" altLang="en-US" sz="1300">
              <a:solidFill>
                <a:schemeClr val="dk1"/>
              </a:solidFill>
              <a:effectLst/>
              <a:latin typeface="+mn-lt"/>
              <a:ea typeface="+mn-ea"/>
              <a:cs typeface="+mn-cs"/>
            </a:rPr>
            <a:t>に努めていく</a:t>
          </a:r>
          <a:r>
            <a:rPr kumimoji="1" lang="ja-JP" altLang="en-US" sz="1300">
              <a:latin typeface="ＭＳ Ｐゴシック"/>
            </a:rPr>
            <a:t>。</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133858</xdr:rowOff>
    </xdr:from>
    <xdr:to>
      <xdr:col>7</xdr:col>
      <xdr:colOff>15875</xdr:colOff>
      <xdr:row>57</xdr:row>
      <xdr:rowOff>170434</xdr:rowOff>
    </xdr:to>
    <xdr:cxnSp macro="">
      <xdr:nvCxnSpPr>
        <xdr:cNvPr id="185" name="直線コネクタ 184"/>
        <xdr:cNvCxnSpPr/>
      </xdr:nvCxnSpPr>
      <xdr:spPr>
        <a:xfrm>
          <a:off x="3987800" y="99065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57</xdr:row>
      <xdr:rowOff>133858</xdr:rowOff>
    </xdr:to>
    <xdr:cxnSp macro="">
      <xdr:nvCxnSpPr>
        <xdr:cNvPr id="188" name="直線コネクタ 187"/>
        <xdr:cNvCxnSpPr/>
      </xdr:nvCxnSpPr>
      <xdr:spPr>
        <a:xfrm>
          <a:off x="3098800" y="979678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57</xdr:row>
      <xdr:rowOff>69850</xdr:rowOff>
    </xdr:to>
    <xdr:cxnSp macro="">
      <xdr:nvCxnSpPr>
        <xdr:cNvPr id="191" name="直線コネクタ 190"/>
        <xdr:cNvCxnSpPr/>
      </xdr:nvCxnSpPr>
      <xdr:spPr>
        <a:xfrm flipV="1">
          <a:off x="2209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168148</xdr:rowOff>
    </xdr:from>
    <xdr:to>
      <xdr:col>3</xdr:col>
      <xdr:colOff>142875</xdr:colOff>
      <xdr:row>57</xdr:row>
      <xdr:rowOff>69850</xdr:rowOff>
    </xdr:to>
    <xdr:cxnSp macro="">
      <xdr:nvCxnSpPr>
        <xdr:cNvPr id="194" name="直線コネクタ 193"/>
        <xdr:cNvCxnSpPr/>
      </xdr:nvCxnSpPr>
      <xdr:spPr>
        <a:xfrm>
          <a:off x="1320800" y="9769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119634</xdr:rowOff>
    </xdr:from>
    <xdr:to>
      <xdr:col>7</xdr:col>
      <xdr:colOff>66675</xdr:colOff>
      <xdr:row>58</xdr:row>
      <xdr:rowOff>49784</xdr:rowOff>
    </xdr:to>
    <xdr:sp macro="" textlink="">
      <xdr:nvSpPr>
        <xdr:cNvPr id="204" name="円/楕円 203"/>
        <xdr:cNvSpPr/>
      </xdr:nvSpPr>
      <xdr:spPr>
        <a:xfrm>
          <a:off x="4775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91711</xdr:rowOff>
    </xdr:from>
    <xdr:ext cx="762000" cy="259045"/>
    <xdr:sp macro="" textlink="">
      <xdr:nvSpPr>
        <xdr:cNvPr id="205" name="扶助費該当値テキスト"/>
        <xdr:cNvSpPr txBox="1"/>
      </xdr:nvSpPr>
      <xdr:spPr>
        <a:xfrm>
          <a:off x="4914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83058</xdr:rowOff>
    </xdr:from>
    <xdr:to>
      <xdr:col>5</xdr:col>
      <xdr:colOff>600075</xdr:colOff>
      <xdr:row>58</xdr:row>
      <xdr:rowOff>13208</xdr:rowOff>
    </xdr:to>
    <xdr:sp macro="" textlink="">
      <xdr:nvSpPr>
        <xdr:cNvPr id="206" name="円/楕円 205"/>
        <xdr:cNvSpPr/>
      </xdr:nvSpPr>
      <xdr:spPr>
        <a:xfrm>
          <a:off x="3937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169435</xdr:rowOff>
    </xdr:from>
    <xdr:ext cx="736600" cy="259045"/>
    <xdr:sp macro="" textlink="">
      <xdr:nvSpPr>
        <xdr:cNvPr id="207" name="テキスト ボックス 206"/>
        <xdr:cNvSpPr txBox="1"/>
      </xdr:nvSpPr>
      <xdr:spPr>
        <a:xfrm>
          <a:off x="3606800" y="994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208" name="円/楕円 207"/>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59707</xdr:rowOff>
    </xdr:from>
    <xdr:ext cx="762000" cy="259045"/>
    <xdr:sp macro="" textlink="">
      <xdr:nvSpPr>
        <xdr:cNvPr id="209" name="テキスト ボックス 208"/>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19050</xdr:rowOff>
    </xdr:from>
    <xdr:to>
      <xdr:col>3</xdr:col>
      <xdr:colOff>193675</xdr:colOff>
      <xdr:row>57</xdr:row>
      <xdr:rowOff>120650</xdr:rowOff>
    </xdr:to>
    <xdr:sp macro="" textlink="">
      <xdr:nvSpPr>
        <xdr:cNvPr id="210" name="円/楕円 209"/>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11" name="テキスト ボックス 21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117348</xdr:rowOff>
    </xdr:from>
    <xdr:to>
      <xdr:col>1</xdr:col>
      <xdr:colOff>676275</xdr:colOff>
      <xdr:row>57</xdr:row>
      <xdr:rowOff>47498</xdr:rowOff>
    </xdr:to>
    <xdr:sp macro="" textlink="">
      <xdr:nvSpPr>
        <xdr:cNvPr id="212" name="円/楕円 211"/>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32275</xdr:rowOff>
    </xdr:from>
    <xdr:ext cx="762000" cy="259045"/>
    <xdr:sp macro="" textlink="">
      <xdr:nvSpPr>
        <xdr:cNvPr id="213" name="テキスト ボックス 212"/>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については、他会計への繰出金が主なものである。繰出金は、後期高齢者医療事業会計や介護保険事業会計などの社会保障系事業の対象者数の増加により、各特別会計への繰出し額が増加している。また、下水道事業、農業集落排水詩行を法適用化しており、一般会計からの繰出金を補助費等と分類している。</a:t>
          </a:r>
          <a:endParaRPr kumimoji="1" lang="en-US" altLang="ja-JP" sz="1300">
            <a:latin typeface="ＭＳ Ｐゴシック"/>
          </a:endParaRPr>
        </a:p>
        <a:p>
          <a:r>
            <a:rPr kumimoji="1" lang="ja-JP" altLang="en-US" sz="1300">
              <a:latin typeface="ＭＳ Ｐゴシック"/>
            </a:rPr>
            <a:t>　また、維持補修費が類似団体平均と比較し高値となっており、保有施設の老朽化による改修経費等の増が要因である。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88900</xdr:rowOff>
    </xdr:to>
    <xdr:cxnSp macro="">
      <xdr:nvCxnSpPr>
        <xdr:cNvPr id="246" name="直線コネクタ 245"/>
        <xdr:cNvCxnSpPr/>
      </xdr:nvCxnSpPr>
      <xdr:spPr>
        <a:xfrm flipV="1">
          <a:off x="15671800" y="9682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88900</xdr:rowOff>
    </xdr:to>
    <xdr:cxnSp macro="">
      <xdr:nvCxnSpPr>
        <xdr:cNvPr id="249" name="直線コネクタ 248"/>
        <xdr:cNvCxnSpPr/>
      </xdr:nvCxnSpPr>
      <xdr:spPr>
        <a:xfrm>
          <a:off x="14782800" y="9636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43180</xdr:rowOff>
    </xdr:to>
    <xdr:cxnSp macro="">
      <xdr:nvCxnSpPr>
        <xdr:cNvPr id="252" name="直線コネクタ 251"/>
        <xdr:cNvCxnSpPr/>
      </xdr:nvCxnSpPr>
      <xdr:spPr>
        <a:xfrm flipV="1">
          <a:off x="13893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43180</xdr:rowOff>
    </xdr:from>
    <xdr:to>
      <xdr:col>20</xdr:col>
      <xdr:colOff>158750</xdr:colOff>
      <xdr:row>56</xdr:row>
      <xdr:rowOff>50800</xdr:rowOff>
    </xdr:to>
    <xdr:cxnSp macro="">
      <xdr:nvCxnSpPr>
        <xdr:cNvPr id="255" name="直線コネクタ 254"/>
        <xdr:cNvCxnSpPr/>
      </xdr:nvCxnSpPr>
      <xdr:spPr>
        <a:xfrm flipV="1">
          <a:off x="13004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5" name="円/楕円 264"/>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47007</xdr:rowOff>
    </xdr:from>
    <xdr:ext cx="762000" cy="259045"/>
    <xdr:sp macro="" textlink="">
      <xdr:nvSpPr>
        <xdr:cNvPr id="266"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67" name="円/楕円 266"/>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68" name="テキスト ボックス 26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69" name="円/楕円 268"/>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0" name="テキスト ボックス 269"/>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1" name="円/楕円 270"/>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2" name="テキスト ボックス 271"/>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3" name="円/楕円 272"/>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4" name="テキスト ボックス 273"/>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前年度と比較し、同値である。類似団体平均と比較すると</a:t>
          </a:r>
          <a:r>
            <a:rPr kumimoji="1" lang="en-US" altLang="ja-JP" sz="1300">
              <a:latin typeface="ＭＳ Ｐゴシック"/>
            </a:rPr>
            <a:t>3.6</a:t>
          </a:r>
          <a:r>
            <a:rPr kumimoji="1" lang="ja-JP" altLang="en-US" sz="1300">
              <a:latin typeface="ＭＳ Ｐゴシック"/>
            </a:rPr>
            <a:t>高い状態である。これは、公立病院特例債償還が平成</a:t>
          </a:r>
          <a:r>
            <a:rPr kumimoji="1" lang="en-US" altLang="ja-JP" sz="1300">
              <a:latin typeface="ＭＳ Ｐゴシック"/>
            </a:rPr>
            <a:t>22</a:t>
          </a:r>
          <a:r>
            <a:rPr kumimoji="1" lang="ja-JP" altLang="en-US" sz="1300">
              <a:latin typeface="ＭＳ Ｐゴシック"/>
            </a:rPr>
            <a:t>年度から開始したことにより、病院事業会計への繰出金が発生していること。また、下水道事業、農業集落排水事業を地方公営企業（法適用化）しており、一般会計からの繰出金を補助費等として分類しているためで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19558</xdr:rowOff>
    </xdr:from>
    <xdr:to>
      <xdr:col>24</xdr:col>
      <xdr:colOff>31750</xdr:colOff>
      <xdr:row>37</xdr:row>
      <xdr:rowOff>19558</xdr:rowOff>
    </xdr:to>
    <xdr:cxnSp macro="">
      <xdr:nvCxnSpPr>
        <xdr:cNvPr id="304" name="直線コネクタ 303"/>
        <xdr:cNvCxnSpPr/>
      </xdr:nvCxnSpPr>
      <xdr:spPr>
        <a:xfrm>
          <a:off x="15671800" y="63632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14986</xdr:rowOff>
    </xdr:from>
    <xdr:to>
      <xdr:col>22</xdr:col>
      <xdr:colOff>565150</xdr:colOff>
      <xdr:row>37</xdr:row>
      <xdr:rowOff>19558</xdr:rowOff>
    </xdr:to>
    <xdr:cxnSp macro="">
      <xdr:nvCxnSpPr>
        <xdr:cNvPr id="307" name="直線コネクタ 306"/>
        <xdr:cNvCxnSpPr/>
      </xdr:nvCxnSpPr>
      <xdr:spPr>
        <a:xfrm>
          <a:off x="14782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19558</xdr:rowOff>
    </xdr:to>
    <xdr:cxnSp macro="">
      <xdr:nvCxnSpPr>
        <xdr:cNvPr id="310" name="直線コネクタ 309"/>
        <xdr:cNvCxnSpPr/>
      </xdr:nvCxnSpPr>
      <xdr:spPr>
        <a:xfrm flipV="1">
          <a:off x="13893800" y="63586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37</xdr:row>
      <xdr:rowOff>19558</xdr:rowOff>
    </xdr:to>
    <xdr:cxnSp macro="">
      <xdr:nvCxnSpPr>
        <xdr:cNvPr id="313" name="直線コネクタ 312"/>
        <xdr:cNvCxnSpPr/>
      </xdr:nvCxnSpPr>
      <xdr:spPr>
        <a:xfrm>
          <a:off x="13004800" y="6271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3" name="円/楕円 322"/>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4"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5" name="円/楕円 324"/>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55135</xdr:rowOff>
    </xdr:from>
    <xdr:ext cx="736600" cy="259045"/>
    <xdr:sp macro="" textlink="">
      <xdr:nvSpPr>
        <xdr:cNvPr id="326" name="テキスト ボックス 325"/>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27" name="円/楕円 326"/>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28" name="テキスト ボックス 32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29" name="円/楕円 328"/>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0" name="テキスト ボックス 329"/>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1" name="円/楕円 330"/>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32" name="テキスト ボックス 331"/>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公債費は年々減少しており、実質公債費比率についても</a:t>
          </a:r>
          <a:r>
            <a:rPr kumimoji="1" lang="en-US" altLang="ja-JP" sz="1300">
              <a:latin typeface="ＭＳ Ｐゴシック"/>
            </a:rPr>
            <a:t>H21</a:t>
          </a:r>
          <a:r>
            <a:rPr kumimoji="1" lang="ja-JP" altLang="en-US" sz="1300">
              <a:latin typeface="ＭＳ Ｐゴシック"/>
            </a:rPr>
            <a:t>以降、少しづつであるが改善している。経常収支比率全体に占める割合は高いが、（</a:t>
          </a:r>
          <a:r>
            <a:rPr kumimoji="1" lang="en-US" altLang="ja-JP" sz="1300">
              <a:latin typeface="ＭＳ Ｐゴシック"/>
            </a:rPr>
            <a:t>89.4</a:t>
          </a:r>
          <a:r>
            <a:rPr kumimoji="1" lang="ja-JP" altLang="en-US" sz="1300">
              <a:latin typeface="ＭＳ Ｐゴシック"/>
            </a:rPr>
            <a:t>のうち、</a:t>
          </a:r>
          <a:r>
            <a:rPr kumimoji="1" lang="en-US" altLang="ja-JP" sz="1300">
              <a:latin typeface="ＭＳ Ｐゴシック"/>
            </a:rPr>
            <a:t>13.5</a:t>
          </a:r>
          <a:r>
            <a:rPr kumimoji="1" lang="ja-JP" altLang="en-US" sz="1300">
              <a:latin typeface="ＭＳ Ｐゴシック"/>
            </a:rPr>
            <a:t>）類似団体平均との比較では、人口</a:t>
          </a:r>
          <a:r>
            <a:rPr kumimoji="1" lang="en-US" altLang="ja-JP" sz="1300">
              <a:latin typeface="ＭＳ Ｐゴシック"/>
            </a:rPr>
            <a:t>1</a:t>
          </a:r>
          <a:r>
            <a:rPr kumimoji="1" lang="ja-JP" altLang="en-US" sz="1300">
              <a:latin typeface="ＭＳ Ｐゴシック"/>
            </a:rPr>
            <a:t>人当たりの決算額は低い。（大村市：</a:t>
          </a:r>
          <a:r>
            <a:rPr kumimoji="1" lang="en-US" altLang="ja-JP" sz="1300">
              <a:latin typeface="ＭＳ Ｐゴシック"/>
            </a:rPr>
            <a:t>29,418</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人、類似団体平均：</a:t>
          </a:r>
          <a:r>
            <a:rPr kumimoji="1" lang="en-US" altLang="ja-JP" sz="1300">
              <a:latin typeface="ＭＳ Ｐゴシック"/>
            </a:rPr>
            <a:t>44,826</a:t>
          </a:r>
          <a:r>
            <a:rPr kumimoji="1" lang="ja-JP" altLang="en-US" sz="1300">
              <a:latin typeface="ＭＳ Ｐゴシック"/>
            </a:rPr>
            <a:t>円</a:t>
          </a:r>
          <a:r>
            <a:rPr kumimoji="1" lang="en-US" altLang="ja-JP" sz="1300">
              <a:latin typeface="ＭＳ Ｐゴシック"/>
            </a:rPr>
            <a:t>/</a:t>
          </a:r>
          <a:r>
            <a:rPr kumimoji="1" lang="ja-JP" altLang="en-US" sz="1300">
              <a:latin typeface="ＭＳ Ｐゴシック"/>
            </a:rPr>
            <a:t>人）。</a:t>
          </a:r>
          <a:endParaRPr kumimoji="1" lang="en-US" altLang="ja-JP" sz="1300">
            <a:latin typeface="ＭＳ Ｐゴシック"/>
          </a:endParaRPr>
        </a:p>
        <a:p>
          <a:r>
            <a:rPr kumimoji="1" lang="ja-JP" altLang="en-US" sz="1300">
              <a:latin typeface="ＭＳ Ｐゴシック"/>
            </a:rPr>
            <a:t>　今後、地方債を活用する大型建設事業が予定されているが、公債費について、実質公債費比率の将来見込みなどを活用しながら適正な水準の維持に努める。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77</xdr:row>
      <xdr:rowOff>165863</xdr:rowOff>
    </xdr:to>
    <xdr:cxnSp macro="">
      <xdr:nvCxnSpPr>
        <xdr:cNvPr id="362" name="直線コネクタ 361"/>
        <xdr:cNvCxnSpPr/>
      </xdr:nvCxnSpPr>
      <xdr:spPr>
        <a:xfrm flipV="1">
          <a:off x="3987800" y="13202920"/>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165863</xdr:rowOff>
    </xdr:from>
    <xdr:to>
      <xdr:col>5</xdr:col>
      <xdr:colOff>549275</xdr:colOff>
      <xdr:row>78</xdr:row>
      <xdr:rowOff>67563</xdr:rowOff>
    </xdr:to>
    <xdr:cxnSp macro="">
      <xdr:nvCxnSpPr>
        <xdr:cNvPr id="365" name="直線コネクタ 364"/>
        <xdr:cNvCxnSpPr/>
      </xdr:nvCxnSpPr>
      <xdr:spPr>
        <a:xfrm flipV="1">
          <a:off x="3098800" y="133675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67563</xdr:rowOff>
    </xdr:from>
    <xdr:to>
      <xdr:col>4</xdr:col>
      <xdr:colOff>346075</xdr:colOff>
      <xdr:row>78</xdr:row>
      <xdr:rowOff>90424</xdr:rowOff>
    </xdr:to>
    <xdr:cxnSp macro="">
      <xdr:nvCxnSpPr>
        <xdr:cNvPr id="368" name="直線コネクタ 367"/>
        <xdr:cNvCxnSpPr/>
      </xdr:nvCxnSpPr>
      <xdr:spPr>
        <a:xfrm flipV="1">
          <a:off x="2209800" y="134406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79</xdr:row>
      <xdr:rowOff>24130</xdr:rowOff>
    </xdr:to>
    <xdr:cxnSp macro="">
      <xdr:nvCxnSpPr>
        <xdr:cNvPr id="371" name="直線コネクタ 370"/>
        <xdr:cNvCxnSpPr/>
      </xdr:nvCxnSpPr>
      <xdr:spPr>
        <a:xfrm flipV="1">
          <a:off x="1320800" y="134635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1" name="円/楕円 380"/>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2"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115063</xdr:rowOff>
    </xdr:from>
    <xdr:to>
      <xdr:col>5</xdr:col>
      <xdr:colOff>600075</xdr:colOff>
      <xdr:row>78</xdr:row>
      <xdr:rowOff>45213</xdr:rowOff>
    </xdr:to>
    <xdr:sp macro="" textlink="">
      <xdr:nvSpPr>
        <xdr:cNvPr id="383" name="円/楕円 382"/>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55390</xdr:rowOff>
    </xdr:from>
    <xdr:ext cx="736600" cy="259045"/>
    <xdr:sp macro="" textlink="">
      <xdr:nvSpPr>
        <xdr:cNvPr id="384" name="テキスト ボックス 383"/>
        <xdr:cNvSpPr txBox="1"/>
      </xdr:nvSpPr>
      <xdr:spPr>
        <a:xfrm>
          <a:off x="3606800" y="1308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16763</xdr:rowOff>
    </xdr:from>
    <xdr:to>
      <xdr:col>4</xdr:col>
      <xdr:colOff>396875</xdr:colOff>
      <xdr:row>78</xdr:row>
      <xdr:rowOff>118363</xdr:rowOff>
    </xdr:to>
    <xdr:sp macro="" textlink="">
      <xdr:nvSpPr>
        <xdr:cNvPr id="385" name="円/楕円 384"/>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103140</xdr:rowOff>
    </xdr:from>
    <xdr:ext cx="762000" cy="259045"/>
    <xdr:sp macro="" textlink="">
      <xdr:nvSpPr>
        <xdr:cNvPr id="386" name="テキスト ボックス 385"/>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39624</xdr:rowOff>
    </xdr:from>
    <xdr:to>
      <xdr:col>3</xdr:col>
      <xdr:colOff>193675</xdr:colOff>
      <xdr:row>78</xdr:row>
      <xdr:rowOff>141224</xdr:rowOff>
    </xdr:to>
    <xdr:sp macro="" textlink="">
      <xdr:nvSpPr>
        <xdr:cNvPr id="387" name="円/楕円 386"/>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126001</xdr:rowOff>
    </xdr:from>
    <xdr:ext cx="762000" cy="259045"/>
    <xdr:sp macro="" textlink="">
      <xdr:nvSpPr>
        <xdr:cNvPr id="388" name="テキスト ボックス 387"/>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89" name="円/楕円 388"/>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59707</xdr:rowOff>
    </xdr:from>
    <xdr:ext cx="762000" cy="259045"/>
    <xdr:sp macro="" textlink="">
      <xdr:nvSpPr>
        <xdr:cNvPr id="390" name="テキスト ボックス 389"/>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公債費以外の項目については、類似団体平均と比較し、</a:t>
          </a:r>
          <a:r>
            <a:rPr kumimoji="1" lang="en-US" altLang="ja-JP" sz="1300">
              <a:latin typeface="ＭＳ Ｐゴシック"/>
            </a:rPr>
            <a:t>3.9</a:t>
          </a:r>
          <a:r>
            <a:rPr kumimoji="1" lang="ja-JP" altLang="en-US" sz="1300">
              <a:latin typeface="ＭＳ Ｐゴシック"/>
            </a:rPr>
            <a:t>高い。要因としては、扶助費の影響が大きい。（大村市：</a:t>
          </a:r>
          <a:r>
            <a:rPr kumimoji="1" lang="en-US" altLang="ja-JP" sz="1300">
              <a:latin typeface="ＭＳ Ｐゴシック"/>
            </a:rPr>
            <a:t>13.9</a:t>
          </a:r>
          <a:r>
            <a:rPr kumimoji="1" lang="ja-JP" altLang="en-US" sz="1300">
              <a:latin typeface="ＭＳ Ｐゴシック"/>
            </a:rPr>
            <a:t>、類似団体平均：</a:t>
          </a:r>
          <a:r>
            <a:rPr kumimoji="1" lang="en-US" altLang="ja-JP" sz="1300">
              <a:latin typeface="ＭＳ Ｐゴシック"/>
            </a:rPr>
            <a:t>9.7</a:t>
          </a:r>
          <a:r>
            <a:rPr kumimoji="1" lang="ja-JP" altLang="en-US" sz="1300">
              <a:latin typeface="ＭＳ Ｐゴシック"/>
            </a:rPr>
            <a:t>）。扶助費は、サービス受給の適正化や対象者の自立支援策などに積極的に取り組むことにより、適正な支給に努めていく。</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123189</xdr:rowOff>
    </xdr:from>
    <xdr:to>
      <xdr:col>24</xdr:col>
      <xdr:colOff>31750</xdr:colOff>
      <xdr:row>78</xdr:row>
      <xdr:rowOff>127000</xdr:rowOff>
    </xdr:to>
    <xdr:cxnSp macro="">
      <xdr:nvCxnSpPr>
        <xdr:cNvPr id="423" name="直線コネクタ 422"/>
        <xdr:cNvCxnSpPr/>
      </xdr:nvCxnSpPr>
      <xdr:spPr>
        <a:xfrm flipV="1">
          <a:off x="15671800" y="13496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127000</xdr:rowOff>
    </xdr:to>
    <xdr:cxnSp macro="">
      <xdr:nvCxnSpPr>
        <xdr:cNvPr id="426" name="直線コネクタ 425"/>
        <xdr:cNvCxnSpPr/>
      </xdr:nvCxnSpPr>
      <xdr:spPr>
        <a:xfrm>
          <a:off x="14782800" y="1344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69850</xdr:rowOff>
    </xdr:to>
    <xdr:cxnSp macro="">
      <xdr:nvCxnSpPr>
        <xdr:cNvPr id="429" name="直線コネクタ 428"/>
        <xdr:cNvCxnSpPr/>
      </xdr:nvCxnSpPr>
      <xdr:spPr>
        <a:xfrm>
          <a:off x="13893800" y="1342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50800</xdr:rowOff>
    </xdr:to>
    <xdr:cxnSp macro="">
      <xdr:nvCxnSpPr>
        <xdr:cNvPr id="432" name="直線コネクタ 431"/>
        <xdr:cNvCxnSpPr/>
      </xdr:nvCxnSpPr>
      <xdr:spPr>
        <a:xfrm>
          <a:off x="13004800" y="13408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72389</xdr:rowOff>
    </xdr:from>
    <xdr:to>
      <xdr:col>24</xdr:col>
      <xdr:colOff>82550</xdr:colOff>
      <xdr:row>79</xdr:row>
      <xdr:rowOff>2539</xdr:rowOff>
    </xdr:to>
    <xdr:sp macro="" textlink="">
      <xdr:nvSpPr>
        <xdr:cNvPr id="442" name="円/楕円 441"/>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44466</xdr:rowOff>
    </xdr:from>
    <xdr:ext cx="762000" cy="259045"/>
    <xdr:sp macro="" textlink="">
      <xdr:nvSpPr>
        <xdr:cNvPr id="443"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76200</xdr:rowOff>
    </xdr:from>
    <xdr:to>
      <xdr:col>22</xdr:col>
      <xdr:colOff>615950</xdr:colOff>
      <xdr:row>79</xdr:row>
      <xdr:rowOff>6350</xdr:rowOff>
    </xdr:to>
    <xdr:sp macro="" textlink="">
      <xdr:nvSpPr>
        <xdr:cNvPr id="444" name="円/楕円 443"/>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162577</xdr:rowOff>
    </xdr:from>
    <xdr:ext cx="736600" cy="259045"/>
    <xdr:sp macro="" textlink="">
      <xdr:nvSpPr>
        <xdr:cNvPr id="445" name="テキスト ボックス 444"/>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46" name="円/楕円 445"/>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47" name="テキスト ボックス 446"/>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48" name="円/楕円 447"/>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86377</xdr:rowOff>
    </xdr:from>
    <xdr:ext cx="762000" cy="259045"/>
    <xdr:sp macro="" textlink="">
      <xdr:nvSpPr>
        <xdr:cNvPr id="449" name="テキスト ボックス 448"/>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156211</xdr:rowOff>
    </xdr:from>
    <xdr:to>
      <xdr:col>19</xdr:col>
      <xdr:colOff>6350</xdr:colOff>
      <xdr:row>78</xdr:row>
      <xdr:rowOff>86361</xdr:rowOff>
    </xdr:to>
    <xdr:sp macro="" textlink="">
      <xdr:nvSpPr>
        <xdr:cNvPr id="450" name="円/楕円 449"/>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71138</xdr:rowOff>
    </xdr:from>
    <xdr:ext cx="762000" cy="259045"/>
    <xdr:sp macro="" textlink="">
      <xdr:nvSpPr>
        <xdr:cNvPr id="451" name="テキスト ボックス 450"/>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長崎県大村市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8718</xdr:rowOff>
    </xdr:from>
    <xdr:to>
      <xdr:col>4</xdr:col>
      <xdr:colOff>1117600</xdr:colOff>
      <xdr:row>18</xdr:row>
      <xdr:rowOff>68821</xdr:rowOff>
    </xdr:to>
    <xdr:cxnSp macro="">
      <xdr:nvCxnSpPr>
        <xdr:cNvPr id="50" name="直線コネクタ 49"/>
        <xdr:cNvCxnSpPr/>
      </xdr:nvCxnSpPr>
      <xdr:spPr bwMode="auto">
        <a:xfrm>
          <a:off x="5003800" y="3142443"/>
          <a:ext cx="647700" cy="6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140316</xdr:rowOff>
    </xdr:from>
    <xdr:to>
      <xdr:col>4</xdr:col>
      <xdr:colOff>469900</xdr:colOff>
      <xdr:row>18</xdr:row>
      <xdr:rowOff>8718</xdr:rowOff>
    </xdr:to>
    <xdr:cxnSp macro="">
      <xdr:nvCxnSpPr>
        <xdr:cNvPr id="53" name="直線コネクタ 52"/>
        <xdr:cNvCxnSpPr/>
      </xdr:nvCxnSpPr>
      <xdr:spPr bwMode="auto">
        <a:xfrm>
          <a:off x="4305300" y="3102591"/>
          <a:ext cx="698500" cy="3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140316</xdr:rowOff>
    </xdr:from>
    <xdr:to>
      <xdr:col>3</xdr:col>
      <xdr:colOff>904875</xdr:colOff>
      <xdr:row>18</xdr:row>
      <xdr:rowOff>5823</xdr:rowOff>
    </xdr:to>
    <xdr:cxnSp macro="">
      <xdr:nvCxnSpPr>
        <xdr:cNvPr id="56" name="直線コネクタ 55"/>
        <xdr:cNvCxnSpPr/>
      </xdr:nvCxnSpPr>
      <xdr:spPr bwMode="auto">
        <a:xfrm flipV="1">
          <a:off x="3606800" y="3102591"/>
          <a:ext cx="698500" cy="36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5823</xdr:rowOff>
    </xdr:from>
    <xdr:to>
      <xdr:col>3</xdr:col>
      <xdr:colOff>206375</xdr:colOff>
      <xdr:row>18</xdr:row>
      <xdr:rowOff>7023</xdr:rowOff>
    </xdr:to>
    <xdr:cxnSp macro="">
      <xdr:nvCxnSpPr>
        <xdr:cNvPr id="59" name="直線コネクタ 58"/>
        <xdr:cNvCxnSpPr/>
      </xdr:nvCxnSpPr>
      <xdr:spPr bwMode="auto">
        <a:xfrm flipV="1">
          <a:off x="2908300" y="3139548"/>
          <a:ext cx="698500" cy="1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18021</xdr:rowOff>
    </xdr:from>
    <xdr:to>
      <xdr:col>5</xdr:col>
      <xdr:colOff>34925</xdr:colOff>
      <xdr:row>18</xdr:row>
      <xdr:rowOff>119621</xdr:rowOff>
    </xdr:to>
    <xdr:sp macro="" textlink="">
      <xdr:nvSpPr>
        <xdr:cNvPr id="69" name="円/楕円 68"/>
        <xdr:cNvSpPr/>
      </xdr:nvSpPr>
      <xdr:spPr bwMode="auto">
        <a:xfrm>
          <a:off x="5600700" y="3151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161548</xdr:rowOff>
    </xdr:from>
    <xdr:ext cx="762000" cy="259045"/>
    <xdr:sp macro="" textlink="">
      <xdr:nvSpPr>
        <xdr:cNvPr id="70" name="人口1人当たり決算額の推移該当値テキスト130"/>
        <xdr:cNvSpPr txBox="1"/>
      </xdr:nvSpPr>
      <xdr:spPr>
        <a:xfrm>
          <a:off x="5740400" y="312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58,554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129368</xdr:rowOff>
    </xdr:from>
    <xdr:to>
      <xdr:col>4</xdr:col>
      <xdr:colOff>520700</xdr:colOff>
      <xdr:row>18</xdr:row>
      <xdr:rowOff>59518</xdr:rowOff>
    </xdr:to>
    <xdr:sp macro="" textlink="">
      <xdr:nvSpPr>
        <xdr:cNvPr id="71" name="円/楕円 70"/>
        <xdr:cNvSpPr/>
      </xdr:nvSpPr>
      <xdr:spPr bwMode="auto">
        <a:xfrm>
          <a:off x="4953000" y="309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44295</xdr:rowOff>
    </xdr:from>
    <xdr:ext cx="736600" cy="259045"/>
    <xdr:sp macro="" textlink="">
      <xdr:nvSpPr>
        <xdr:cNvPr id="72" name="テキスト ボックス 71"/>
        <xdr:cNvSpPr txBox="1"/>
      </xdr:nvSpPr>
      <xdr:spPr>
        <a:xfrm>
          <a:off x="4622800" y="3178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61,709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89516</xdr:rowOff>
    </xdr:from>
    <xdr:to>
      <xdr:col>3</xdr:col>
      <xdr:colOff>955675</xdr:colOff>
      <xdr:row>18</xdr:row>
      <xdr:rowOff>19666</xdr:rowOff>
    </xdr:to>
    <xdr:sp macro="" textlink="">
      <xdr:nvSpPr>
        <xdr:cNvPr id="73" name="円/楕円 72"/>
        <xdr:cNvSpPr/>
      </xdr:nvSpPr>
      <xdr:spPr bwMode="auto">
        <a:xfrm>
          <a:off x="4254500" y="3051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4443</xdr:rowOff>
    </xdr:from>
    <xdr:ext cx="762000" cy="259045"/>
    <xdr:sp macro="" textlink="">
      <xdr:nvSpPr>
        <xdr:cNvPr id="74" name="テキスト ボックス 73"/>
        <xdr:cNvSpPr txBox="1"/>
      </xdr:nvSpPr>
      <xdr:spPr>
        <a:xfrm>
          <a:off x="3924300" y="313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126473</xdr:rowOff>
    </xdr:from>
    <xdr:to>
      <xdr:col>3</xdr:col>
      <xdr:colOff>257175</xdr:colOff>
      <xdr:row>18</xdr:row>
      <xdr:rowOff>56623</xdr:rowOff>
    </xdr:to>
    <xdr:sp macro="" textlink="">
      <xdr:nvSpPr>
        <xdr:cNvPr id="75" name="円/楕円 74"/>
        <xdr:cNvSpPr/>
      </xdr:nvSpPr>
      <xdr:spPr bwMode="auto">
        <a:xfrm>
          <a:off x="3556000" y="3088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41400</xdr:rowOff>
    </xdr:from>
    <xdr:ext cx="762000" cy="259045"/>
    <xdr:sp macro="" textlink="">
      <xdr:nvSpPr>
        <xdr:cNvPr id="76" name="テキスト ボックス 75"/>
        <xdr:cNvSpPr txBox="1"/>
      </xdr:nvSpPr>
      <xdr:spPr>
        <a:xfrm>
          <a:off x="3225800" y="317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127673</xdr:rowOff>
    </xdr:from>
    <xdr:to>
      <xdr:col>2</xdr:col>
      <xdr:colOff>692150</xdr:colOff>
      <xdr:row>18</xdr:row>
      <xdr:rowOff>57823</xdr:rowOff>
    </xdr:to>
    <xdr:sp macro="" textlink="">
      <xdr:nvSpPr>
        <xdr:cNvPr id="77" name="円/楕円 76"/>
        <xdr:cNvSpPr/>
      </xdr:nvSpPr>
      <xdr:spPr bwMode="auto">
        <a:xfrm>
          <a:off x="2857500" y="3089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42600</xdr:rowOff>
    </xdr:from>
    <xdr:ext cx="762000" cy="259045"/>
    <xdr:sp macro="" textlink="">
      <xdr:nvSpPr>
        <xdr:cNvPr id="78" name="テキスト ボックス 77"/>
        <xdr:cNvSpPr txBox="1"/>
      </xdr:nvSpPr>
      <xdr:spPr>
        <a:xfrm>
          <a:off x="2527300" y="317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146591</xdr:rowOff>
    </xdr:from>
    <xdr:to>
      <xdr:col>4</xdr:col>
      <xdr:colOff>1117600</xdr:colOff>
      <xdr:row>37</xdr:row>
      <xdr:rowOff>110427</xdr:rowOff>
    </xdr:to>
    <xdr:cxnSp macro="">
      <xdr:nvCxnSpPr>
        <xdr:cNvPr id="110" name="直線コネクタ 109"/>
        <xdr:cNvCxnSpPr/>
      </xdr:nvCxnSpPr>
      <xdr:spPr bwMode="auto">
        <a:xfrm>
          <a:off x="5003800" y="7099841"/>
          <a:ext cx="647700" cy="13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94196</xdr:rowOff>
    </xdr:from>
    <xdr:to>
      <xdr:col>4</xdr:col>
      <xdr:colOff>469900</xdr:colOff>
      <xdr:row>36</xdr:row>
      <xdr:rowOff>146591</xdr:rowOff>
    </xdr:to>
    <xdr:cxnSp macro="">
      <xdr:nvCxnSpPr>
        <xdr:cNvPr id="113" name="直線コネクタ 112"/>
        <xdr:cNvCxnSpPr/>
      </xdr:nvCxnSpPr>
      <xdr:spPr bwMode="auto">
        <a:xfrm>
          <a:off x="4305300" y="7047446"/>
          <a:ext cx="698500" cy="52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94196</xdr:rowOff>
    </xdr:from>
    <xdr:to>
      <xdr:col>3</xdr:col>
      <xdr:colOff>904875</xdr:colOff>
      <xdr:row>36</xdr:row>
      <xdr:rowOff>96390</xdr:rowOff>
    </xdr:to>
    <xdr:cxnSp macro="">
      <xdr:nvCxnSpPr>
        <xdr:cNvPr id="116" name="直線コネクタ 115"/>
        <xdr:cNvCxnSpPr/>
      </xdr:nvCxnSpPr>
      <xdr:spPr bwMode="auto">
        <a:xfrm flipV="1">
          <a:off x="3606800" y="7047446"/>
          <a:ext cx="698500" cy="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96390</xdr:rowOff>
    </xdr:from>
    <xdr:to>
      <xdr:col>3</xdr:col>
      <xdr:colOff>206375</xdr:colOff>
      <xdr:row>36</xdr:row>
      <xdr:rowOff>155370</xdr:rowOff>
    </xdr:to>
    <xdr:cxnSp macro="">
      <xdr:nvCxnSpPr>
        <xdr:cNvPr id="119" name="直線コネクタ 118"/>
        <xdr:cNvCxnSpPr/>
      </xdr:nvCxnSpPr>
      <xdr:spPr bwMode="auto">
        <a:xfrm flipV="1">
          <a:off x="2908300" y="7049640"/>
          <a:ext cx="698500" cy="5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59627</xdr:rowOff>
    </xdr:from>
    <xdr:to>
      <xdr:col>5</xdr:col>
      <xdr:colOff>34925</xdr:colOff>
      <xdr:row>37</xdr:row>
      <xdr:rowOff>161227</xdr:rowOff>
    </xdr:to>
    <xdr:sp macro="" textlink="">
      <xdr:nvSpPr>
        <xdr:cNvPr id="129" name="円/楕円 128"/>
        <xdr:cNvSpPr/>
      </xdr:nvSpPr>
      <xdr:spPr bwMode="auto">
        <a:xfrm>
          <a:off x="5600700" y="7184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31704</xdr:rowOff>
    </xdr:from>
    <xdr:ext cx="762000" cy="259045"/>
    <xdr:sp macro="" textlink="">
      <xdr:nvSpPr>
        <xdr:cNvPr id="130" name="人口1人当たり決算額の推移該当値テキスト445"/>
        <xdr:cNvSpPr txBox="1"/>
      </xdr:nvSpPr>
      <xdr:spPr>
        <a:xfrm>
          <a:off x="5740400" y="715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10,725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95791</xdr:rowOff>
    </xdr:from>
    <xdr:to>
      <xdr:col>4</xdr:col>
      <xdr:colOff>520700</xdr:colOff>
      <xdr:row>37</xdr:row>
      <xdr:rowOff>25941</xdr:rowOff>
    </xdr:to>
    <xdr:sp macro="" textlink="">
      <xdr:nvSpPr>
        <xdr:cNvPr id="131" name="円/楕円 130"/>
        <xdr:cNvSpPr/>
      </xdr:nvSpPr>
      <xdr:spPr bwMode="auto">
        <a:xfrm>
          <a:off x="4953000" y="7049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10718</xdr:rowOff>
    </xdr:from>
    <xdr:ext cx="736600" cy="259045"/>
    <xdr:sp macro="" textlink="">
      <xdr:nvSpPr>
        <xdr:cNvPr id="132" name="テキスト ボックス 131"/>
        <xdr:cNvSpPr txBox="1"/>
      </xdr:nvSpPr>
      <xdr:spPr>
        <a:xfrm>
          <a:off x="4622800" y="713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43396</xdr:rowOff>
    </xdr:from>
    <xdr:to>
      <xdr:col>3</xdr:col>
      <xdr:colOff>955675</xdr:colOff>
      <xdr:row>36</xdr:row>
      <xdr:rowOff>144996</xdr:rowOff>
    </xdr:to>
    <xdr:sp macro="" textlink="">
      <xdr:nvSpPr>
        <xdr:cNvPr id="133" name="円/楕円 132"/>
        <xdr:cNvSpPr/>
      </xdr:nvSpPr>
      <xdr:spPr bwMode="auto">
        <a:xfrm>
          <a:off x="4254500" y="6996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129773</xdr:rowOff>
    </xdr:from>
    <xdr:ext cx="762000" cy="259045"/>
    <xdr:sp macro="" textlink="">
      <xdr:nvSpPr>
        <xdr:cNvPr id="134" name="テキスト ボックス 133"/>
        <xdr:cNvSpPr txBox="1"/>
      </xdr:nvSpPr>
      <xdr:spPr>
        <a:xfrm>
          <a:off x="3924300" y="708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45590</xdr:rowOff>
    </xdr:from>
    <xdr:to>
      <xdr:col>3</xdr:col>
      <xdr:colOff>257175</xdr:colOff>
      <xdr:row>36</xdr:row>
      <xdr:rowOff>147190</xdr:rowOff>
    </xdr:to>
    <xdr:sp macro="" textlink="">
      <xdr:nvSpPr>
        <xdr:cNvPr id="135" name="円/楕円 134"/>
        <xdr:cNvSpPr/>
      </xdr:nvSpPr>
      <xdr:spPr bwMode="auto">
        <a:xfrm>
          <a:off x="3556000" y="699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131967</xdr:rowOff>
    </xdr:from>
    <xdr:ext cx="762000" cy="259045"/>
    <xdr:sp macro="" textlink="">
      <xdr:nvSpPr>
        <xdr:cNvPr id="136" name="テキスト ボックス 135"/>
        <xdr:cNvSpPr txBox="1"/>
      </xdr:nvSpPr>
      <xdr:spPr>
        <a:xfrm>
          <a:off x="3225800" y="708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104570</xdr:rowOff>
    </xdr:from>
    <xdr:to>
      <xdr:col>2</xdr:col>
      <xdr:colOff>692150</xdr:colOff>
      <xdr:row>37</xdr:row>
      <xdr:rowOff>34720</xdr:rowOff>
    </xdr:to>
    <xdr:sp macro="" textlink="">
      <xdr:nvSpPr>
        <xdr:cNvPr id="137" name="円/楕円 136"/>
        <xdr:cNvSpPr/>
      </xdr:nvSpPr>
      <xdr:spPr bwMode="auto">
        <a:xfrm>
          <a:off x="2857500" y="705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19497</xdr:rowOff>
    </xdr:from>
    <xdr:ext cx="762000" cy="259045"/>
    <xdr:sp macro="" textlink="">
      <xdr:nvSpPr>
        <xdr:cNvPr id="138" name="テキスト ボックス 137"/>
        <xdr:cNvSpPr txBox="1"/>
      </xdr:nvSpPr>
      <xdr:spPr>
        <a:xfrm>
          <a:off x="2527300" y="714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年度末残高</a:t>
          </a:r>
          <a:r>
            <a:rPr kumimoji="1" lang="en-US" altLang="ja-JP" sz="1400">
              <a:latin typeface="ＭＳ ゴシック" pitchFamily="49" charset="-128"/>
              <a:ea typeface="ＭＳ ゴシック" pitchFamily="49" charset="-128"/>
            </a:rPr>
            <a:t>3,148</a:t>
          </a:r>
          <a:r>
            <a:rPr kumimoji="1" lang="ja-JP" altLang="en-US" sz="1400">
              <a:latin typeface="ＭＳ ゴシック" pitchFamily="49" charset="-128"/>
              <a:ea typeface="ＭＳ ゴシック" pitchFamily="49" charset="-128"/>
            </a:rPr>
            <a:t>百万円に、平成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年度中にそれぞれ、</a:t>
          </a:r>
          <a:r>
            <a:rPr kumimoji="1" lang="en-US" altLang="ja-JP" sz="1400">
              <a:latin typeface="ＭＳ ゴシック" pitchFamily="49" charset="-128"/>
              <a:ea typeface="ＭＳ ゴシック" pitchFamily="49" charset="-128"/>
            </a:rPr>
            <a:t>628</a:t>
          </a:r>
          <a:r>
            <a:rPr kumimoji="1" lang="ja-JP" altLang="en-US" sz="1400">
              <a:latin typeface="ＭＳ ゴシック" pitchFamily="49" charset="-128"/>
              <a:ea typeface="ＭＳ ゴシック" pitchFamily="49" charset="-128"/>
            </a:rPr>
            <a:t>百万円の積み立てと</a:t>
          </a:r>
          <a:r>
            <a:rPr kumimoji="1" lang="en-US" altLang="ja-JP" sz="1400">
              <a:latin typeface="ＭＳ ゴシック" pitchFamily="49" charset="-128"/>
              <a:ea typeface="ＭＳ ゴシック" pitchFamily="49" charset="-128"/>
            </a:rPr>
            <a:t>633</a:t>
          </a:r>
          <a:r>
            <a:rPr kumimoji="1" lang="ja-JP" altLang="en-US" sz="1400">
              <a:latin typeface="ＭＳ ゴシック" pitchFamily="49" charset="-128"/>
              <a:ea typeface="ＭＳ ゴシック" pitchFamily="49" charset="-128"/>
            </a:rPr>
            <a:t>百万円の取り崩しを行い、残額</a:t>
          </a:r>
          <a:r>
            <a:rPr kumimoji="1" lang="en-US" altLang="ja-JP" sz="1400">
              <a:latin typeface="ＭＳ ゴシック" pitchFamily="49" charset="-128"/>
              <a:ea typeface="ＭＳ ゴシック" pitchFamily="49" charset="-128"/>
            </a:rPr>
            <a:t>3,143</a:t>
          </a:r>
          <a:r>
            <a:rPr kumimoji="1" lang="ja-JP" altLang="en-US" sz="1400">
              <a:latin typeface="ＭＳ ゴシック" pitchFamily="49" charset="-128"/>
              <a:ea typeface="ＭＳ ゴシック" pitchFamily="49" charset="-128"/>
            </a:rPr>
            <a:t>百万円と微減（△</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百万円）となっている。平成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年度末残高見込みも約</a:t>
          </a:r>
          <a:r>
            <a:rPr kumimoji="1" lang="en-US" altLang="ja-JP" sz="1400">
              <a:latin typeface="ＭＳ ゴシック" pitchFamily="49" charset="-128"/>
              <a:ea typeface="ＭＳ ゴシック" pitchFamily="49" charset="-128"/>
            </a:rPr>
            <a:t>3,000</a:t>
          </a:r>
          <a:r>
            <a:rPr kumimoji="1" lang="ja-JP" altLang="en-US" sz="1400">
              <a:latin typeface="ＭＳ ゴシック" pitchFamily="49" charset="-128"/>
              <a:ea typeface="ＭＳ ゴシック" pitchFamily="49" charset="-128"/>
            </a:rPr>
            <a:t>百万円としており、同額程度の残高を維持することとしている。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412</a:t>
          </a:r>
          <a:r>
            <a:rPr kumimoji="1" lang="ja-JP" altLang="en-US" sz="1400">
              <a:latin typeface="ＭＳ ゴシック" pitchFamily="49" charset="-128"/>
              <a:ea typeface="ＭＳ ゴシック" pitchFamily="49" charset="-128"/>
            </a:rPr>
            <a:t>百万円、平成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493</a:t>
          </a:r>
          <a:r>
            <a:rPr kumimoji="1" lang="ja-JP" altLang="en-US" sz="1400">
              <a:latin typeface="ＭＳ ゴシック" pitchFamily="49" charset="-128"/>
              <a:ea typeface="ＭＳ ゴシック" pitchFamily="49" charset="-128"/>
            </a:rPr>
            <a:t>百万円と改善している。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各特別会計において、赤字は算出されなかった。大村市は、収益事業会計（モーターボート競走事業会計）があることで、予算規模、黒字額が大きくなっている。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モーターボート競走事業会計については、</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年度にスタンド棟等の新規建替の影響で、グレード競争の開催が少なかったことや仮設スタンドでの営業となったことにより、減少している。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実質公債費比率は、前年度と比較し△</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と減少している。元利償還金の減の要因は、体育文化センター建設事業（事業期間：</a:t>
          </a:r>
          <a:r>
            <a:rPr kumimoji="1" lang="en-US" altLang="ja-JP" sz="1400">
              <a:latin typeface="ＭＳ ゴシック" pitchFamily="49" charset="-128"/>
              <a:ea typeface="ＭＳ ゴシック" pitchFamily="49" charset="-128"/>
            </a:rPr>
            <a:t>H6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年度）の償還終了（△</a:t>
          </a:r>
          <a:r>
            <a:rPr kumimoji="1" lang="en-US" altLang="ja-JP" sz="1400">
              <a:latin typeface="ＭＳ ゴシック" pitchFamily="49" charset="-128"/>
              <a:ea typeface="ＭＳ ゴシック" pitchFamily="49" charset="-128"/>
            </a:rPr>
            <a:t>488,867</a:t>
          </a:r>
          <a:r>
            <a:rPr kumimoji="1" lang="ja-JP" altLang="en-US" sz="1400">
              <a:latin typeface="ＭＳ ゴシック" pitchFamily="49" charset="-128"/>
              <a:ea typeface="ＭＳ ゴシック" pitchFamily="49" charset="-128"/>
            </a:rPr>
            <a:t>千円）、ごみ処理施設・粗大ごみ処理施設整備事業（事業期間：</a:t>
          </a:r>
          <a:r>
            <a:rPr kumimoji="1" lang="en-US" altLang="ja-JP" sz="1400">
              <a:latin typeface="ＭＳ ゴシック" pitchFamily="49" charset="-128"/>
              <a:ea typeface="ＭＳ ゴシック" pitchFamily="49" charset="-128"/>
            </a:rPr>
            <a:t>H6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H9</a:t>
          </a:r>
          <a:r>
            <a:rPr kumimoji="1" lang="ja-JP" altLang="en-US" sz="1400">
              <a:latin typeface="ＭＳ ゴシック" pitchFamily="49" charset="-128"/>
              <a:ea typeface="ＭＳ ゴシック" pitchFamily="49" charset="-128"/>
            </a:rPr>
            <a:t>年度）の償還終了（△</a:t>
          </a:r>
          <a:r>
            <a:rPr kumimoji="1" lang="en-US" altLang="ja-JP" sz="1400">
              <a:latin typeface="ＭＳ ゴシック" pitchFamily="49" charset="-128"/>
              <a:ea typeface="ＭＳ ゴシック" pitchFamily="49" charset="-128"/>
            </a:rPr>
            <a:t>285,097</a:t>
          </a:r>
          <a:r>
            <a:rPr kumimoji="1" lang="ja-JP" altLang="en-US" sz="1400">
              <a:latin typeface="ＭＳ ゴシック" pitchFamily="49" charset="-128"/>
              <a:ea typeface="ＭＳ ゴシック" pitchFamily="49" charset="-128"/>
            </a:rPr>
            <a:t>千円）が主なものである。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今後、地方債を活用する大型建設事業が予定されているが、適正な水準を維持することに努める。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長崎県大村市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将来負担比率は、前年度より</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一般会計等に係る地方債現在高の増は、小学校給食センター建設（</a:t>
          </a:r>
          <a:r>
            <a:rPr kumimoji="1" lang="en-US" altLang="ja-JP" sz="1400">
              <a:latin typeface="ＭＳ ゴシック" pitchFamily="49" charset="-128"/>
              <a:ea typeface="ＭＳ ゴシック" pitchFamily="49" charset="-128"/>
            </a:rPr>
            <a:t>396,600</a:t>
          </a:r>
          <a:r>
            <a:rPr kumimoji="1" lang="ja-JP" altLang="en-US" sz="1400">
              <a:latin typeface="ＭＳ ゴシック" pitchFamily="49" charset="-128"/>
              <a:ea typeface="ＭＳ ゴシック" pitchFamily="49" charset="-128"/>
            </a:rPr>
            <a:t>千円）や臨時財政対策債（</a:t>
          </a:r>
          <a:r>
            <a:rPr kumimoji="1" lang="en-US" altLang="ja-JP" sz="1400">
              <a:latin typeface="ＭＳ ゴシック" pitchFamily="49" charset="-128"/>
              <a:ea typeface="ＭＳ ゴシック" pitchFamily="49" charset="-128"/>
            </a:rPr>
            <a:t>1,611,419</a:t>
          </a:r>
          <a:r>
            <a:rPr kumimoji="1" lang="ja-JP" altLang="en-US" sz="1400">
              <a:latin typeface="ＭＳ ゴシック" pitchFamily="49" charset="-128"/>
              <a:ea typeface="ＭＳ ゴシック" pitchFamily="49" charset="-128"/>
            </a:rPr>
            <a:t>千円）などを借り入れたものである。また、早期退職者の増加などにより退職手当負担見込額が減少している。（人件費抑制策として、早期退職制度を実施している。）。充当可能基金の増については、モーターボート競走事業から一般会計へ</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億円の繰入金を積み立てたものである。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今後も第五次行政改革実施計画などに基づき、人件費将来負担の抑制などに取り組んでいく。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40181908</v>
      </c>
      <c r="BO4" s="349"/>
      <c r="BP4" s="349"/>
      <c r="BQ4" s="349"/>
      <c r="BR4" s="349"/>
      <c r="BS4" s="349"/>
      <c r="BT4" s="349"/>
      <c r="BU4" s="350"/>
      <c r="BV4" s="348">
        <v>39396625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9.3000000000000007</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38249663</v>
      </c>
      <c r="BO5" s="386"/>
      <c r="BP5" s="386"/>
      <c r="BQ5" s="386"/>
      <c r="BR5" s="386"/>
      <c r="BS5" s="386"/>
      <c r="BT5" s="386"/>
      <c r="BU5" s="387"/>
      <c r="BV5" s="385">
        <v>37921386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89.4</v>
      </c>
      <c r="CU5" s="383"/>
      <c r="CV5" s="383"/>
      <c r="CW5" s="383"/>
      <c r="CX5" s="383"/>
      <c r="CY5" s="383"/>
      <c r="CZ5" s="383"/>
      <c r="DA5" s="384"/>
      <c r="DB5" s="382">
        <v>93.1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1932245</v>
      </c>
      <c r="BO6" s="386"/>
      <c r="BP6" s="386"/>
      <c r="BQ6" s="386"/>
      <c r="BR6" s="386"/>
      <c r="BS6" s="386"/>
      <c r="BT6" s="386"/>
      <c r="BU6" s="387"/>
      <c r="BV6" s="385">
        <v>1475239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97.7</v>
      </c>
      <c r="CU6" s="423"/>
      <c r="CV6" s="423"/>
      <c r="CW6" s="423"/>
      <c r="CX6" s="423"/>
      <c r="CY6" s="423"/>
      <c r="CZ6" s="423"/>
      <c r="DA6" s="424"/>
      <c r="DB6" s="422">
        <v>101.1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185145</v>
      </c>
      <c r="BO7" s="386"/>
      <c r="BP7" s="386"/>
      <c r="BQ7" s="386"/>
      <c r="BR7" s="386"/>
      <c r="BS7" s="386"/>
      <c r="BT7" s="386"/>
      <c r="BU7" s="387"/>
      <c r="BV7" s="385">
        <v>226152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18708930</v>
      </c>
      <c r="CU7" s="386"/>
      <c r="CV7" s="386"/>
      <c r="CW7" s="386"/>
      <c r="CX7" s="386"/>
      <c r="CY7" s="386"/>
      <c r="CZ7" s="386"/>
      <c r="DA7" s="387"/>
      <c r="DB7" s="385">
        <v>18341416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1747100</v>
      </c>
      <c r="BO8" s="386"/>
      <c r="BP8" s="386"/>
      <c r="BQ8" s="386"/>
      <c r="BR8" s="386"/>
      <c r="BS8" s="386"/>
      <c r="BT8" s="386"/>
      <c r="BU8" s="387"/>
      <c r="BV8" s="385">
        <v>1249087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0.57999999999999996</v>
      </c>
      <c r="CU8" s="426"/>
      <c r="CV8" s="426"/>
      <c r="CW8" s="426"/>
      <c r="CX8" s="426"/>
      <c r="CY8" s="426"/>
      <c r="CZ8" s="426"/>
      <c r="DA8" s="427"/>
      <c r="DB8" s="425">
        <v>0.57999999999999996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90517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498013</v>
      </c>
      <c r="BO9" s="386"/>
      <c r="BP9" s="386"/>
      <c r="BQ9" s="386"/>
      <c r="BR9" s="386"/>
      <c r="BS9" s="386"/>
      <c r="BT9" s="386"/>
      <c r="BU9" s="387"/>
      <c r="BV9" s="385">
        <v>347605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10.7</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88040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627940</v>
      </c>
      <c r="BO10" s="386"/>
      <c r="BP10" s="386"/>
      <c r="BQ10" s="386"/>
      <c r="BR10" s="386"/>
      <c r="BS10" s="386"/>
      <c r="BT10" s="386"/>
      <c r="BU10" s="387"/>
      <c r="BV10" s="385">
        <v>454545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17965</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94002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633083</v>
      </c>
      <c r="BO12" s="386"/>
      <c r="BP12" s="386"/>
      <c r="BQ12" s="386"/>
      <c r="BR12" s="386"/>
      <c r="BS12" s="386"/>
      <c r="BT12" s="386"/>
      <c r="BU12" s="387"/>
      <c r="BV12" s="385">
        <v>407492</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93706</v>
      </c>
      <c r="S13" s="467"/>
      <c r="T13" s="467"/>
      <c r="U13" s="467"/>
      <c r="V13" s="468"/>
      <c r="W13" s="401" t="s">
        <v>123</v>
      </c>
      <c r="X13" s="402"/>
      <c r="Y13" s="402"/>
      <c r="Z13" s="402"/>
      <c r="AA13" s="402"/>
      <c r="AB13" s="392"/>
      <c r="AC13" s="436">
        <v>1847</v>
      </c>
      <c r="AD13" s="437"/>
      <c r="AE13" s="437"/>
      <c r="AF13" s="437"/>
      <c r="AG13" s="476"/>
      <c r="AH13" s="436">
        <v>2453</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492870</v>
      </c>
      <c r="BO13" s="386"/>
      <c r="BP13" s="386"/>
      <c r="BQ13" s="386"/>
      <c r="BR13" s="386"/>
      <c r="BS13" s="386"/>
      <c r="BT13" s="386"/>
      <c r="BU13" s="387"/>
      <c r="BV13" s="385">
        <v>412623</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9.1</v>
      </c>
      <c r="CU13" s="383"/>
      <c r="CV13" s="383"/>
      <c r="CW13" s="383"/>
      <c r="CX13" s="383"/>
      <c r="CY13" s="383"/>
      <c r="CZ13" s="383"/>
      <c r="DA13" s="384"/>
      <c r="DB13" s="382">
        <v>10.8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93286</v>
      </c>
      <c r="S14" s="467"/>
      <c r="T14" s="467"/>
      <c r="U14" s="467"/>
      <c r="V14" s="468"/>
      <c r="W14" s="375"/>
      <c r="X14" s="376"/>
      <c r="Y14" s="376"/>
      <c r="Z14" s="376"/>
      <c r="AA14" s="376"/>
      <c r="AB14" s="365"/>
      <c r="AC14" s="469">
        <v>4.5999999999999996</v>
      </c>
      <c r="AD14" s="470"/>
      <c r="AE14" s="470"/>
      <c r="AF14" s="470"/>
      <c r="AG14" s="471"/>
      <c r="AH14" s="469">
        <v>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33.6</v>
      </c>
      <c r="CU14" s="481"/>
      <c r="CV14" s="481"/>
      <c r="CW14" s="481"/>
      <c r="CX14" s="481"/>
      <c r="CY14" s="481"/>
      <c r="CZ14" s="481"/>
      <c r="DA14" s="482"/>
      <c r="DB14" s="480">
        <v>43.4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92981</v>
      </c>
      <c r="S15" s="467"/>
      <c r="T15" s="467"/>
      <c r="U15" s="467"/>
      <c r="V15" s="468"/>
      <c r="W15" s="401" t="s">
        <v>130</v>
      </c>
      <c r="X15" s="402"/>
      <c r="Y15" s="402"/>
      <c r="Z15" s="402"/>
      <c r="AA15" s="402"/>
      <c r="AB15" s="392"/>
      <c r="AC15" s="436">
        <v>8000</v>
      </c>
      <c r="AD15" s="437"/>
      <c r="AE15" s="437"/>
      <c r="AF15" s="437"/>
      <c r="AG15" s="476"/>
      <c r="AH15" s="436">
        <v>8828</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8530748</v>
      </c>
      <c r="BO15" s="349"/>
      <c r="BP15" s="349"/>
      <c r="BQ15" s="349"/>
      <c r="BR15" s="349"/>
      <c r="BS15" s="349"/>
      <c r="BT15" s="349"/>
      <c r="BU15" s="350"/>
      <c r="BV15" s="348">
        <v>8306451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20</v>
      </c>
      <c r="AD16" s="470"/>
      <c r="AE16" s="470"/>
      <c r="AF16" s="470"/>
      <c r="AG16" s="471"/>
      <c r="AH16" s="469">
        <v>21.5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14574466</v>
      </c>
      <c r="BO16" s="386"/>
      <c r="BP16" s="386"/>
      <c r="BQ16" s="386"/>
      <c r="BR16" s="386"/>
      <c r="BS16" s="386"/>
      <c r="BT16" s="386"/>
      <c r="BU16" s="387"/>
      <c r="BV16" s="385">
        <v>14455891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30128</v>
      </c>
      <c r="AD17" s="437"/>
      <c r="AE17" s="437"/>
      <c r="AF17" s="437"/>
      <c r="AG17" s="476"/>
      <c r="AH17" s="436">
        <v>29674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11026160</v>
      </c>
      <c r="BO17" s="386"/>
      <c r="BP17" s="386"/>
      <c r="BQ17" s="386"/>
      <c r="BR17" s="386"/>
      <c r="BS17" s="386"/>
      <c r="BT17" s="386"/>
      <c r="BU17" s="387"/>
      <c r="BV17" s="385">
        <v>10709526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126.56</v>
      </c>
      <c r="M18" s="498"/>
      <c r="N18" s="498"/>
      <c r="O18" s="498"/>
      <c r="P18" s="498"/>
      <c r="Q18" s="498"/>
      <c r="R18" s="499"/>
      <c r="S18" s="499"/>
      <c r="T18" s="499"/>
      <c r="U18" s="499"/>
      <c r="V18" s="500"/>
      <c r="W18" s="403"/>
      <c r="X18" s="404"/>
      <c r="Y18" s="404"/>
      <c r="Z18" s="404"/>
      <c r="AA18" s="404"/>
      <c r="AB18" s="395"/>
      <c r="AC18" s="501">
        <v>75.400000000000006</v>
      </c>
      <c r="AD18" s="502"/>
      <c r="AE18" s="502"/>
      <c r="AF18" s="502"/>
      <c r="AG18" s="503"/>
      <c r="AH18" s="501">
        <v>72.099999999999994</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17049089</v>
      </c>
      <c r="BO18" s="386"/>
      <c r="BP18" s="386"/>
      <c r="BQ18" s="386"/>
      <c r="BR18" s="386"/>
      <c r="BS18" s="386"/>
      <c r="BT18" s="386"/>
      <c r="BU18" s="387"/>
      <c r="BV18" s="385">
        <v>17420657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715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24033250</v>
      </c>
      <c r="BO19" s="386"/>
      <c r="BP19" s="386"/>
      <c r="BQ19" s="386"/>
      <c r="BR19" s="386"/>
      <c r="BS19" s="386"/>
      <c r="BT19" s="386"/>
      <c r="BU19" s="387"/>
      <c r="BV19" s="385">
        <v>22176511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34044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31404998</v>
      </c>
      <c r="BO23" s="386"/>
      <c r="BP23" s="386"/>
      <c r="BQ23" s="386"/>
      <c r="BR23" s="386"/>
      <c r="BS23" s="386"/>
      <c r="BT23" s="386"/>
      <c r="BU23" s="387"/>
      <c r="BV23" s="385">
        <v>29887158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9300</v>
      </c>
      <c r="R24" s="437"/>
      <c r="S24" s="437"/>
      <c r="T24" s="437"/>
      <c r="U24" s="437"/>
      <c r="V24" s="476"/>
      <c r="W24" s="531"/>
      <c r="X24" s="519"/>
      <c r="Y24" s="520"/>
      <c r="Z24" s="435" t="s">
        <v>153</v>
      </c>
      <c r="AA24" s="415"/>
      <c r="AB24" s="415"/>
      <c r="AC24" s="415"/>
      <c r="AD24" s="415"/>
      <c r="AE24" s="415"/>
      <c r="AF24" s="415"/>
      <c r="AG24" s="416"/>
      <c r="AH24" s="436">
        <v>492</v>
      </c>
      <c r="AI24" s="437"/>
      <c r="AJ24" s="437"/>
      <c r="AK24" s="437"/>
      <c r="AL24" s="476"/>
      <c r="AM24" s="436">
        <v>1579320</v>
      </c>
      <c r="AN24" s="437"/>
      <c r="AO24" s="437"/>
      <c r="AP24" s="437"/>
      <c r="AQ24" s="437"/>
      <c r="AR24" s="476"/>
      <c r="AS24" s="436">
        <v>3210</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30498771</v>
      </c>
      <c r="BO24" s="386"/>
      <c r="BP24" s="386"/>
      <c r="BQ24" s="386"/>
      <c r="BR24" s="386"/>
      <c r="BS24" s="386"/>
      <c r="BT24" s="386"/>
      <c r="BU24" s="387"/>
      <c r="BV24" s="385">
        <v>28867129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7530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6060902</v>
      </c>
      <c r="BO25" s="349"/>
      <c r="BP25" s="349"/>
      <c r="BQ25" s="349"/>
      <c r="BR25" s="349"/>
      <c r="BS25" s="349"/>
      <c r="BT25" s="349"/>
      <c r="BU25" s="350"/>
      <c r="BV25" s="348">
        <v>5993963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6790</v>
      </c>
      <c r="R26" s="437"/>
      <c r="S26" s="437"/>
      <c r="T26" s="437"/>
      <c r="U26" s="437"/>
      <c r="V26" s="476"/>
      <c r="W26" s="531"/>
      <c r="X26" s="519"/>
      <c r="Y26" s="520"/>
      <c r="Z26" s="435" t="s">
        <v>159</v>
      </c>
      <c r="AA26" s="539"/>
      <c r="AB26" s="539"/>
      <c r="AC26" s="539"/>
      <c r="AD26" s="539"/>
      <c r="AE26" s="539"/>
      <c r="AF26" s="539"/>
      <c r="AG26" s="540"/>
      <c r="AH26" s="436">
        <v>25</v>
      </c>
      <c r="AI26" s="437"/>
      <c r="AJ26" s="437"/>
      <c r="AK26" s="437"/>
      <c r="AL26" s="476"/>
      <c r="AM26" s="436">
        <v>94350</v>
      </c>
      <c r="AN26" s="437"/>
      <c r="AO26" s="437"/>
      <c r="AP26" s="437"/>
      <c r="AQ26" s="437"/>
      <c r="AR26" s="476"/>
      <c r="AS26" s="436">
        <v>3774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800000</v>
      </c>
      <c r="BO26" s="386"/>
      <c r="BP26" s="386"/>
      <c r="BQ26" s="386"/>
      <c r="BR26" s="386"/>
      <c r="BS26" s="386"/>
      <c r="BT26" s="386"/>
      <c r="BU26" s="387"/>
      <c r="BV26" s="385">
        <v>300000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4930</v>
      </c>
      <c r="R27" s="437"/>
      <c r="S27" s="437"/>
      <c r="T27" s="437"/>
      <c r="U27" s="437"/>
      <c r="V27" s="476"/>
      <c r="W27" s="531"/>
      <c r="X27" s="519"/>
      <c r="Y27" s="520"/>
      <c r="Z27" s="435" t="s">
        <v>162</v>
      </c>
      <c r="AA27" s="415"/>
      <c r="AB27" s="415"/>
      <c r="AC27" s="415"/>
      <c r="AD27" s="415"/>
      <c r="AE27" s="415"/>
      <c r="AF27" s="415"/>
      <c r="AG27" s="416"/>
      <c r="AH27" s="436">
        <v>31</v>
      </c>
      <c r="AI27" s="437"/>
      <c r="AJ27" s="437"/>
      <c r="AK27" s="437"/>
      <c r="AL27" s="476"/>
      <c r="AM27" s="436">
        <v>109829</v>
      </c>
      <c r="AN27" s="437"/>
      <c r="AO27" s="437"/>
      <c r="AP27" s="437"/>
      <c r="AQ27" s="437"/>
      <c r="AR27" s="476"/>
      <c r="AS27" s="436">
        <v>3543</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1375708</v>
      </c>
      <c r="BO27" s="553"/>
      <c r="BP27" s="553"/>
      <c r="BQ27" s="553"/>
      <c r="BR27" s="553"/>
      <c r="BS27" s="553"/>
      <c r="BT27" s="553"/>
      <c r="BU27" s="554"/>
      <c r="BV27" s="552">
        <v>1375708</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4190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3142970</v>
      </c>
      <c r="BO28" s="349"/>
      <c r="BP28" s="349"/>
      <c r="BQ28" s="349"/>
      <c r="BR28" s="349"/>
      <c r="BS28" s="349"/>
      <c r="BT28" s="349"/>
      <c r="BU28" s="350"/>
      <c r="BV28" s="348">
        <v>3148113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23</v>
      </c>
      <c r="M29" s="437"/>
      <c r="N29" s="437"/>
      <c r="O29" s="437"/>
      <c r="P29" s="476"/>
      <c r="Q29" s="436">
        <v>4000</v>
      </c>
      <c r="R29" s="437"/>
      <c r="S29" s="437"/>
      <c r="T29" s="437"/>
      <c r="U29" s="437"/>
      <c r="V29" s="476"/>
      <c r="W29" s="531"/>
      <c r="X29" s="519"/>
      <c r="Y29" s="520"/>
      <c r="Z29" s="435" t="s">
        <v>169</v>
      </c>
      <c r="AA29" s="415"/>
      <c r="AB29" s="415"/>
      <c r="AC29" s="415"/>
      <c r="AD29" s="415"/>
      <c r="AE29" s="415"/>
      <c r="AF29" s="415"/>
      <c r="AG29" s="416"/>
      <c r="AH29" s="436">
        <v>523</v>
      </c>
      <c r="AI29" s="437"/>
      <c r="AJ29" s="437"/>
      <c r="AK29" s="437"/>
      <c r="AL29" s="476"/>
      <c r="AM29" s="436">
        <v>1689149</v>
      </c>
      <c r="AN29" s="437"/>
      <c r="AO29" s="437"/>
      <c r="AP29" s="437"/>
      <c r="AQ29" s="437"/>
      <c r="AR29" s="476"/>
      <c r="AS29" s="436">
        <v>3230</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707432</v>
      </c>
      <c r="BO29" s="386"/>
      <c r="BP29" s="386"/>
      <c r="BQ29" s="386"/>
      <c r="BR29" s="386"/>
      <c r="BS29" s="386"/>
      <c r="BT29" s="386"/>
      <c r="BU29" s="387"/>
      <c r="BV29" s="385">
        <v>706659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99.9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3016556</v>
      </c>
      <c r="BO30" s="553"/>
      <c r="BP30" s="553"/>
      <c r="BQ30" s="553"/>
      <c r="BR30" s="553"/>
      <c r="BS30" s="553"/>
      <c r="BT30" s="553"/>
      <c r="BU30" s="554"/>
      <c r="BV30" s="552">
        <v>1883939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大村市水道事業会計</v>
      </c>
      <c r="AP34" s="565"/>
      <c r="AQ34" s="565"/>
      <c r="AR34" s="565"/>
      <c r="AS34" s="565"/>
      <c r="AT34" s="565"/>
      <c r="AU34" s="565"/>
      <c r="AV34" s="565"/>
      <c r="AW34" s="565"/>
      <c r="AX34" s="565"/>
      <c r="AY34" s="565"/>
      <c r="AZ34" s="565"/>
      <c r="BA34" s="565"/>
      <c r="BB34" s="565"/>
      <c r="BC34" s="565"/>
      <c r="BD34" s="165"/>
      <c r="BE34" s="564">
        <f>IF(BG34="","",MAX(C34:D43,U34:V43,AM34:AN43)+1)</f>
        <v>12</v>
      </c>
      <c r="BF34" s="564"/>
      <c r="BG34" s="565" t="str">
        <f>IF('各会計、関係団体の財政状況及び健全化判断比率'!B38="","",'各会計、関係団体の財政状況及び健全化判断比率'!B38)</f>
        <v>大村市簡易水道事業特別会計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13</v>
      </c>
      <c r="BX34" s="564"/>
      <c r="BY34" s="565" t="str">
        <f>IF('各会計、関係団体の財政状況及び健全化判断比率'!B68="","",'各会計、関係団体の財政状況及び健全化判断比率'!B68)</f>
        <v>長崎県市町村総合事務組合（一般会計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大村市土地開発公社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大村市工業用水道事業会計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14</v>
      </c>
      <c r="BX35" s="564"/>
      <c r="BY35" s="565" t="str">
        <f>IF('各会計、関係団体の財政状況及び健全化判断比率'!B69="","",'各会計、関係団体の財政状況及び健全化判断比率'!B69)</f>
        <v>長崎県市町村総合事務組合（市町村会館管理事業特別会計）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大村市総合地方卸売市場</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後期高齢者医療事業</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IF('各会計、関係団体の財政状況及び健全化判断比率'!B34="","",'各会計、関係団体の財政状況及び健全化判断比率'!B34)</f>
        <v>大村市病院事業会計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15</v>
      </c>
      <c r="BX36" s="564"/>
      <c r="BY36" s="565" t="str">
        <f>IF('各会計、関係団体の財政状況及び健全化判断比率'!B70="","",'各会計、関係団体の財政状況及び健全化判断比率'!B70)</f>
        <v>長崎県市町村総合事務組合（市町村会館馬町別館管理事業特別会計）</v>
      </c>
      <c r="BZ36" s="565"/>
      <c r="CA36" s="565"/>
      <c r="CB36" s="565"/>
      <c r="CC36" s="565"/>
      <c r="CD36" s="565"/>
      <c r="CE36" s="565"/>
      <c r="CF36" s="565"/>
      <c r="CG36" s="565"/>
      <c r="CH36" s="565"/>
      <c r="CI36" s="565"/>
      <c r="CJ36" s="565"/>
      <c r="CK36" s="565"/>
      <c r="CL36" s="565"/>
      <c r="CM36" s="565"/>
      <c r="CN36" s="165"/>
      <c r="CO36" s="564">
        <f t="shared" si="3"/>
        <v>23</v>
      </c>
      <c r="CP36" s="564"/>
      <c r="CQ36" s="565" t="str">
        <f>IF('各会計、関係団体の財政状況及び健全化判断比率'!BS9="","",'各会計、関係団体の財政状況及び健全化判断比率'!BS9)</f>
        <v>大村都市開発</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v>
      </c>
      <c r="X37" s="565"/>
      <c r="Y37" s="565"/>
      <c r="Z37" s="565"/>
      <c r="AA37" s="565"/>
      <c r="AB37" s="565"/>
      <c r="AC37" s="565"/>
      <c r="AD37" s="565"/>
      <c r="AE37" s="565"/>
      <c r="AF37" s="565"/>
      <c r="AG37" s="565"/>
      <c r="AH37" s="565"/>
      <c r="AI37" s="565"/>
      <c r="AJ37" s="565"/>
      <c r="AK37" s="565"/>
      <c r="AL37" s="165"/>
      <c r="AM37" s="564">
        <f t="shared" si="0"/>
        <v>9</v>
      </c>
      <c r="AN37" s="564"/>
      <c r="AO37" s="565" t="str">
        <f>IF('各会計、関係団体の財政状況及び健全化判断比率'!B35="","",'各会計、関係団体の財政状況及び健全化判断比率'!B35)</f>
        <v>大村市下水道事業会計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16</v>
      </c>
      <c r="BX37" s="564"/>
      <c r="BY37" s="565" t="str">
        <f>IF('各会計、関係団体の財政状況及び健全化判断比率'!B71="","",'各会計、関係団体の財政状況及び健全化判断比率'!B71)</f>
        <v>長崎県市町村総合事務組合（公平委員会特別会計）</v>
      </c>
      <c r="BZ37" s="565"/>
      <c r="CA37" s="565"/>
      <c r="CB37" s="565"/>
      <c r="CC37" s="565"/>
      <c r="CD37" s="565"/>
      <c r="CE37" s="565"/>
      <c r="CF37" s="565"/>
      <c r="CG37" s="565"/>
      <c r="CH37" s="565"/>
      <c r="CI37" s="565"/>
      <c r="CJ37" s="565"/>
      <c r="CK37" s="565"/>
      <c r="CL37" s="565"/>
      <c r="CM37" s="565"/>
      <c r="CN37" s="165"/>
      <c r="CO37" s="564">
        <f t="shared" si="3"/>
        <v>24</v>
      </c>
      <c r="CP37" s="564"/>
      <c r="CQ37" s="565" t="str">
        <f>IF('各会計、関係団体の財政状況及び健全化判断比率'!BS10="","",'各会計、関係団体の財政状況及び健全化判断比率'!BS10)</f>
        <v>大村市振興公社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f t="shared" si="0"/>
        <v>10</v>
      </c>
      <c r="AN38" s="564"/>
      <c r="AO38" s="565" t="str">
        <f>IF('各会計、関係団体の財政状況及び健全化判断比率'!B36="","",'各会計、関係団体の財政状況及び健全化判断比率'!B36)</f>
        <v>大村市農業集落排水事業会計</v>
      </c>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17</v>
      </c>
      <c r="BX38" s="564"/>
      <c r="BY38" s="565" t="str">
        <f>IF('各会計、関係団体の財政状況及び健全化判断比率'!B72="","",'各会計、関係団体の財政状況及び健全化判断比率'!B72)</f>
        <v>長崎県市町村総合事務組合（交通災害共済事業特別会計）</v>
      </c>
      <c r="BZ38" s="565"/>
      <c r="CA38" s="565"/>
      <c r="CB38" s="565"/>
      <c r="CC38" s="565"/>
      <c r="CD38" s="565"/>
      <c r="CE38" s="565"/>
      <c r="CF38" s="565"/>
      <c r="CG38" s="565"/>
      <c r="CH38" s="565"/>
      <c r="CI38" s="565"/>
      <c r="CJ38" s="565"/>
      <c r="CK38" s="565"/>
      <c r="CL38" s="565"/>
      <c r="CM38" s="565"/>
      <c r="CN38" s="165"/>
      <c r="CO38" s="564">
        <f t="shared" si="3"/>
        <v>25</v>
      </c>
      <c r="CP38" s="564"/>
      <c r="CQ38" s="565" t="str">
        <f>IF('各会計、関係団体の財政状況及び健全化判断比率'!BS11="","",'各会計、関係団体の財政状況及び健全化判断比率'!BS11)</f>
        <v>アルカディア大村</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f t="shared" si="0"/>
        <v>11</v>
      </c>
      <c r="AN39" s="564"/>
      <c r="AO39" s="565" t="str">
        <f>IF('各会計、関係団体の財政状況及び健全化判断比率'!B37="","",'各会計、関係団体の財政状況及び健全化判断比率'!B37)</f>
        <v>大村市モーターボート競走事業会計</v>
      </c>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18</v>
      </c>
      <c r="BX39" s="564"/>
      <c r="BY39" s="565" t="str">
        <f>IF('各会計、関係団体の財政状況及び健全化判断比率'!B73="","",'各会計、関係団体の財政状況及び健全化判断比率'!B73)</f>
        <v>長崎県後期高齢者医療広域連合（一般会計）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19</v>
      </c>
      <c r="BX40" s="564"/>
      <c r="BY40" s="565" t="str">
        <f>IF('各会計、関係団体の財政状況及び健全化判断比率'!B74="","",'各会計、関係団体の財政状況及び健全化判断比率'!B74)</f>
        <v>長崎県後期高齢者医療広域連合（特別会計）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20</v>
      </c>
      <c r="BX41" s="564"/>
      <c r="BY41" s="565" t="str">
        <f>IF('各会計、関係団体の財政状況及び健全化判断比率'!B75="","",'各会計、関係団体の財政状況及び健全化判断比率'!B75)</f>
        <v>県央地域広域市町村圏組合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67" t="s">
        <v>24</v>
      </c>
      <c r="C41" s="1168"/>
      <c r="D41" s="81"/>
      <c r="E41" s="1173" t="s">
        <v>25</v>
      </c>
      <c r="F41" s="1173"/>
      <c r="G41" s="1173"/>
      <c r="H41" s="1174"/>
      <c r="I41" s="82">
        <v>28881</v>
      </c>
      <c r="J41" s="83">
        <v>28916</v>
      </c>
      <c r="K41" s="83">
        <v>29102</v>
      </c>
      <c r="L41" s="83">
        <v>29887</v>
      </c>
      <c r="M41" s="84">
        <v>31405</v>
      </c>
    </row>
    <row r="42" spans="2:13" ht="27.75" customHeight="1">
      <c r="B42" s="1169"/>
      <c r="C42" s="1170"/>
      <c r="D42" s="85"/>
      <c r="E42" s="1175" t="s">
        <v>26</v>
      </c>
      <c r="F42" s="1175"/>
      <c r="G42" s="1175"/>
      <c r="H42" s="1176"/>
      <c r="I42" s="86">
        <v>1258</v>
      </c>
      <c r="J42" s="87">
        <v>1095</v>
      </c>
      <c r="K42" s="87">
        <v>1160</v>
      </c>
      <c r="L42" s="87">
        <v>997</v>
      </c>
      <c r="M42" s="88">
        <v>777</v>
      </c>
    </row>
    <row r="43" spans="2:13" ht="27.75" customHeight="1">
      <c r="B43" s="1169"/>
      <c r="C43" s="1170"/>
      <c r="D43" s="85"/>
      <c r="E43" s="1175" t="s">
        <v>27</v>
      </c>
      <c r="F43" s="1175"/>
      <c r="G43" s="1175"/>
      <c r="H43" s="1176"/>
      <c r="I43" s="86">
        <v>19567</v>
      </c>
      <c r="J43" s="87">
        <v>15491</v>
      </c>
      <c r="K43" s="87">
        <v>15268</v>
      </c>
      <c r="L43" s="87">
        <v>15190</v>
      </c>
      <c r="M43" s="88">
        <v>14660</v>
      </c>
    </row>
    <row r="44" spans="2:13" ht="27.75" customHeight="1">
      <c r="B44" s="1169"/>
      <c r="C44" s="1170"/>
      <c r="D44" s="85"/>
      <c r="E44" s="1175" t="s">
        <v>28</v>
      </c>
      <c r="F44" s="1175"/>
      <c r="G44" s="1175"/>
      <c r="H44" s="1176"/>
      <c r="I44" s="86" t="s">
        <v>481</v>
      </c>
      <c r="J44" s="87">
        <v>50</v>
      </c>
      <c r="K44" s="87">
        <v>241</v>
      </c>
      <c r="L44" s="87">
        <v>233</v>
      </c>
      <c r="M44" s="88">
        <v>495</v>
      </c>
    </row>
    <row r="45" spans="2:13" ht="27.75" customHeight="1">
      <c r="B45" s="1169"/>
      <c r="C45" s="1170"/>
      <c r="D45" s="85"/>
      <c r="E45" s="1175" t="s">
        <v>29</v>
      </c>
      <c r="F45" s="1175"/>
      <c r="G45" s="1175"/>
      <c r="H45" s="1176"/>
      <c r="I45" s="86">
        <v>6600</v>
      </c>
      <c r="J45" s="87">
        <v>6138</v>
      </c>
      <c r="K45" s="87">
        <v>5886</v>
      </c>
      <c r="L45" s="87">
        <v>5493</v>
      </c>
      <c r="M45" s="88">
        <v>4233</v>
      </c>
    </row>
    <row r="46" spans="2:13" ht="27.75" customHeight="1">
      <c r="B46" s="1169"/>
      <c r="C46" s="1170"/>
      <c r="D46" s="85"/>
      <c r="E46" s="1175" t="s">
        <v>30</v>
      </c>
      <c r="F46" s="1175"/>
      <c r="G46" s="1175"/>
      <c r="H46" s="1176"/>
      <c r="I46" s="86">
        <v>1972</v>
      </c>
      <c r="J46" s="87">
        <v>1641</v>
      </c>
      <c r="K46" s="87">
        <v>1448</v>
      </c>
      <c r="L46" s="87">
        <v>1490</v>
      </c>
      <c r="M46" s="88">
        <v>1183</v>
      </c>
    </row>
    <row r="47" spans="2:13" ht="27.75" customHeight="1">
      <c r="B47" s="1169"/>
      <c r="C47" s="1170"/>
      <c r="D47" s="85"/>
      <c r="E47" s="1175" t="s">
        <v>31</v>
      </c>
      <c r="F47" s="1175"/>
      <c r="G47" s="1175"/>
      <c r="H47" s="1176"/>
      <c r="I47" s="86" t="s">
        <v>481</v>
      </c>
      <c r="J47" s="87" t="s">
        <v>481</v>
      </c>
      <c r="K47" s="87" t="s">
        <v>481</v>
      </c>
      <c r="L47" s="87" t="s">
        <v>481</v>
      </c>
      <c r="M47" s="88" t="s">
        <v>481</v>
      </c>
    </row>
    <row r="48" spans="2:13" ht="27.75" customHeight="1">
      <c r="B48" s="1171"/>
      <c r="C48" s="1172"/>
      <c r="D48" s="85"/>
      <c r="E48" s="1175" t="s">
        <v>32</v>
      </c>
      <c r="F48" s="1175"/>
      <c r="G48" s="1175"/>
      <c r="H48" s="1176"/>
      <c r="I48" s="86" t="s">
        <v>481</v>
      </c>
      <c r="J48" s="87" t="s">
        <v>481</v>
      </c>
      <c r="K48" s="87" t="s">
        <v>481</v>
      </c>
      <c r="L48" s="87" t="s">
        <v>481</v>
      </c>
      <c r="M48" s="88" t="s">
        <v>481</v>
      </c>
    </row>
    <row r="49" spans="2:13" ht="27.75" customHeight="1">
      <c r="B49" s="1177" t="s">
        <v>33</v>
      </c>
      <c r="C49" s="1178"/>
      <c r="D49" s="89"/>
      <c r="E49" s="1175" t="s">
        <v>34</v>
      </c>
      <c r="F49" s="1175"/>
      <c r="G49" s="1175"/>
      <c r="H49" s="1176"/>
      <c r="I49" s="86">
        <v>4928</v>
      </c>
      <c r="J49" s="87">
        <v>6480</v>
      </c>
      <c r="K49" s="87">
        <v>6148</v>
      </c>
      <c r="L49" s="87">
        <v>6340</v>
      </c>
      <c r="M49" s="88">
        <v>7370</v>
      </c>
    </row>
    <row r="50" spans="2:13" ht="27.75" customHeight="1">
      <c r="B50" s="1169"/>
      <c r="C50" s="1170"/>
      <c r="D50" s="85"/>
      <c r="E50" s="1175" t="s">
        <v>35</v>
      </c>
      <c r="F50" s="1175"/>
      <c r="G50" s="1175"/>
      <c r="H50" s="1176"/>
      <c r="I50" s="86">
        <v>9313</v>
      </c>
      <c r="J50" s="87">
        <v>10121</v>
      </c>
      <c r="K50" s="87">
        <v>9940</v>
      </c>
      <c r="L50" s="87">
        <v>9402</v>
      </c>
      <c r="M50" s="88">
        <v>9512</v>
      </c>
    </row>
    <row r="51" spans="2:13" ht="27.75" customHeight="1">
      <c r="B51" s="1171"/>
      <c r="C51" s="1172"/>
      <c r="D51" s="85"/>
      <c r="E51" s="1175" t="s">
        <v>36</v>
      </c>
      <c r="F51" s="1175"/>
      <c r="G51" s="1175"/>
      <c r="H51" s="1176"/>
      <c r="I51" s="86">
        <v>30931</v>
      </c>
      <c r="J51" s="87">
        <v>30854</v>
      </c>
      <c r="K51" s="87">
        <v>30742</v>
      </c>
      <c r="L51" s="87">
        <v>30735</v>
      </c>
      <c r="M51" s="88">
        <v>30472</v>
      </c>
    </row>
    <row r="52" spans="2:13" ht="27.75" customHeight="1" thickBot="1">
      <c r="B52" s="1179" t="s">
        <v>37</v>
      </c>
      <c r="C52" s="1180"/>
      <c r="D52" s="90"/>
      <c r="E52" s="1181" t="s">
        <v>38</v>
      </c>
      <c r="F52" s="1181"/>
      <c r="G52" s="1181"/>
      <c r="H52" s="1182"/>
      <c r="I52" s="91">
        <v>13106</v>
      </c>
      <c r="J52" s="92">
        <v>5876</v>
      </c>
      <c r="K52" s="92">
        <v>6275</v>
      </c>
      <c r="L52" s="92">
        <v>6812</v>
      </c>
      <c r="M52" s="93">
        <v>5398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36206</v>
      </c>
      <c r="E3" s="116"/>
      <c r="F3" s="117">
        <v>58009</v>
      </c>
      <c r="G3" s="118"/>
      <c r="H3" s="119"/>
    </row>
    <row r="4" spans="1:8">
      <c r="A4" s="120"/>
      <c r="B4" s="121"/>
      <c r="C4" s="122"/>
      <c r="D4" s="123">
        <v>15888</v>
      </c>
      <c r="E4" s="124"/>
      <c r="F4" s="125">
        <v>32190</v>
      </c>
      <c r="G4" s="126"/>
      <c r="H4" s="127"/>
    </row>
    <row r="5" spans="1:8">
      <c r="A5" s="108" t="s">
        <v>514</v>
      </c>
      <c r="B5" s="113"/>
      <c r="C5" s="114"/>
      <c r="D5" s="115">
        <v>61862</v>
      </c>
      <c r="E5" s="116"/>
      <c r="F5" s="117">
        <v>61882</v>
      </c>
      <c r="G5" s="118"/>
      <c r="H5" s="119"/>
    </row>
    <row r="6" spans="1:8">
      <c r="A6" s="120"/>
      <c r="B6" s="121"/>
      <c r="C6" s="122"/>
      <c r="D6" s="123">
        <v>19771</v>
      </c>
      <c r="E6" s="124"/>
      <c r="F6" s="125">
        <v>32175</v>
      </c>
      <c r="G6" s="126"/>
      <c r="H6" s="127"/>
    </row>
    <row r="7" spans="1:8">
      <c r="A7" s="108" t="s">
        <v>515</v>
      </c>
      <c r="B7" s="113"/>
      <c r="C7" s="114"/>
      <c r="D7" s="115">
        <v>43893</v>
      </c>
      <c r="E7" s="116"/>
      <c r="F7" s="117">
        <v>47569</v>
      </c>
      <c r="G7" s="118"/>
      <c r="H7" s="119"/>
    </row>
    <row r="8" spans="1:8">
      <c r="A8" s="120"/>
      <c r="B8" s="121"/>
      <c r="C8" s="122"/>
      <c r="D8" s="123">
        <v>22651</v>
      </c>
      <c r="E8" s="124"/>
      <c r="F8" s="125">
        <v>26255</v>
      </c>
      <c r="G8" s="126"/>
      <c r="H8" s="127"/>
    </row>
    <row r="9" spans="1:8">
      <c r="A9" s="108" t="s">
        <v>516</v>
      </c>
      <c r="B9" s="113"/>
      <c r="C9" s="114"/>
      <c r="D9" s="115">
        <v>67528</v>
      </c>
      <c r="E9" s="116"/>
      <c r="F9" s="117">
        <v>50880</v>
      </c>
      <c r="G9" s="118"/>
      <c r="H9" s="119"/>
    </row>
    <row r="10" spans="1:8">
      <c r="A10" s="120"/>
      <c r="B10" s="121"/>
      <c r="C10" s="122"/>
      <c r="D10" s="123">
        <v>26979</v>
      </c>
      <c r="E10" s="124"/>
      <c r="F10" s="125">
        <v>26879</v>
      </c>
      <c r="G10" s="126"/>
      <c r="H10" s="127"/>
    </row>
    <row r="11" spans="1:8">
      <c r="A11" s="108" t="s">
        <v>517</v>
      </c>
      <c r="B11" s="113"/>
      <c r="C11" s="114"/>
      <c r="D11" s="115">
        <v>62261</v>
      </c>
      <c r="E11" s="116"/>
      <c r="F11" s="117">
        <v>63956</v>
      </c>
      <c r="G11" s="118"/>
      <c r="H11" s="119"/>
    </row>
    <row r="12" spans="1:8">
      <c r="A12" s="120"/>
      <c r="B12" s="121"/>
      <c r="C12" s="128"/>
      <c r="D12" s="123">
        <v>29176</v>
      </c>
      <c r="E12" s="124"/>
      <c r="F12" s="125">
        <v>29239</v>
      </c>
      <c r="G12" s="126"/>
      <c r="H12" s="127"/>
    </row>
    <row r="13" spans="1:8">
      <c r="A13" s="108"/>
      <c r="B13" s="113"/>
      <c r="C13" s="129"/>
      <c r="D13" s="130">
        <v>54350</v>
      </c>
      <c r="E13" s="131"/>
      <c r="F13" s="132">
        <v>56459</v>
      </c>
      <c r="G13" s="133"/>
      <c r="H13" s="119"/>
    </row>
    <row r="14" spans="1:8">
      <c r="A14" s="120"/>
      <c r="B14" s="121"/>
      <c r="C14" s="122"/>
      <c r="D14" s="123">
        <v>22893</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5.17</v>
      </c>
      <c r="C19" s="134">
        <f>ROUND(VALUE(SUBSTITUTE(実質収支比率等に係る経年分析!G$48,"▲","-")),2)</f>
        <v>3.39</v>
      </c>
      <c r="D19" s="134">
        <f>ROUND(VALUE(SUBSTITUTE(実質収支比率等に係る経年分析!H$48,"▲","-")),2)</f>
        <v>4.92</v>
      </c>
      <c r="E19" s="134">
        <f>ROUND(VALUE(SUBSTITUTE(実質収支比率等に係る経年分析!I$48,"▲","-")),2)</f>
        <v>6.81</v>
      </c>
      <c r="F19" s="134">
        <f>ROUND(VALUE(SUBSTITUTE(実質収支比率等に係る経年分析!J$48,"▲","-")),2)</f>
        <v>9.34</v>
      </c>
    </row>
    <row r="20" spans="1:11">
      <c r="A20" s="134" t="s">
        <v>43</v>
      </c>
      <c r="B20" s="134">
        <f>ROUND(VALUE(SUBSTITUTE(実質収支比率等に係る経年分析!F$47,"▲","-")),2)</f>
        <v>7.33</v>
      </c>
      <c r="C20" s="134">
        <f>ROUND(VALUE(SUBSTITUTE(実質収支比率等に係る経年分析!G$47,"▲","-")),2)</f>
        <v>17.93</v>
      </c>
      <c r="D20" s="134">
        <f>ROUND(VALUE(SUBSTITUTE(実質収支比率等に係る経年分析!H$47,"▲","-")),2)</f>
        <v>16.93</v>
      </c>
      <c r="E20" s="134">
        <f>ROUND(VALUE(SUBSTITUTE(実質収支比率等に係る経年分析!I$47,"▲","-")),2)</f>
        <v>17.16</v>
      </c>
      <c r="F20" s="134">
        <f>ROUND(VALUE(SUBSTITUTE(実質収支比率等に係る経年分析!J$47,"▲","-")),2)</f>
        <v>16.8</v>
      </c>
    </row>
    <row r="21" spans="1:11">
      <c r="A21" s="134" t="s">
        <v>44</v>
      </c>
      <c r="B21" s="134">
        <f>IF(ISNUMBER(VALUE(SUBSTITUTE(実質収支比率等に係る経年分析!F$49,"▲","-"))),ROUND(VALUE(SUBSTITUTE(実質収支比率等に係る経年分析!F$49,"▲","-")),2),NA())</f>
        <v>5.03</v>
      </c>
      <c r="C21" s="134">
        <f>IF(ISNUMBER(VALUE(SUBSTITUTE(実質収支比率等に係る経年分析!G$49,"▲","-"))),ROUND(VALUE(SUBSTITUTE(実質収支比率等に係る経年分析!G$49,"▲","-")),2),NA())</f>
        <v>9.01</v>
      </c>
      <c r="D21" s="134">
        <f>IF(ISNUMBER(VALUE(SUBSTITUTE(実質収支比率等に係る経年分析!H$49,"▲","-"))),ROUND(VALUE(SUBSTITUTE(実質収支比率等に係る経年分析!H$49,"▲","-")),2),NA())</f>
        <v>0.75</v>
      </c>
      <c r="E21" s="134">
        <f>IF(ISNUMBER(VALUE(SUBSTITUTE(実質収支比率等に係る経年分析!I$49,"▲","-"))),ROUND(VALUE(SUBSTITUTE(実質収支比率等に係る経年分析!I$49,"▲","-")),2),NA())</f>
        <v>2.25</v>
      </c>
      <c r="F21" s="134">
        <f>IF(ISNUMBER(VALUE(SUBSTITUTE(実質収支比率等に係る経年分析!J$49,"▲","-"))),ROUND(VALUE(SUBSTITUTE(実質収支比率等に係る経年分析!J$49,"▲","-")),2),NA())</f>
        <v>2.63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大村市農業集落排水事業会計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0.17</v>
      </c>
    </row>
    <row r="30" spans="1:11">
      <c r="A30" s="135" t="str">
        <f>IF(連結実質赤字比率に係る赤字・黒字の構成分析!C$40="",NA(),連結実質赤字比率に係る赤字・黒字の構成分析!C$40)</f>
        <v>介護保険事業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0.23</v>
      </c>
    </row>
    <row r="31" spans="1:11">
      <c r="A31" s="135" t="str">
        <f>IF(連結実質赤字比率に係る赤字・黒字の構成分析!C$39="",NA(),連結実質赤字比率に係る赤字・黒字の構成分析!C$39)</f>
        <v>国民健康保険事業</v>
      </c>
      <c r="B31" s="135">
        <f>IF(ROUND(VALUE(SUBSTITUTE(連結実質赤字比率に係る赤字・黒字の構成分析!F$39,"▲", "-")), 2) &lt; 0, ABS(ROUND(VALUE(SUBSTITUTE(連結実質赤字比率に係る赤字・黒字の構成分析!F$39,"▲", "-")), 2)), NA())</f>
        <v>0.05</v>
      </c>
      <c r="C31" s="135" t="e">
        <f>IF(ROUND(VALUE(SUBSTITUTE(連結実質赤字比率に係る赤字・黒字の構成分析!F$39,"▲", "-")), 2) &gt;= 0, ABS(ROUND(VALUE(SUBSTITUTE(連結実質赤字比率に係る赤字・黒字の構成分析!F$39,"▲", "-")), 2)), NA())</f>
        <v>#N/A</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0.63</v>
      </c>
    </row>
    <row r="32" spans="1:11">
      <c r="A32" s="135" t="str">
        <f>IF(連結実質赤字比率に係る赤字・黒字の構成分析!C$38="",NA(),連結実質赤字比率に係る赤字・黒字の構成分析!C$38)</f>
        <v>大村市工業用水道事業会計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1.62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2.0299999999999998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2.4900000000000002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2.54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2.5099999999999998</v>
      </c>
    </row>
    <row r="33" spans="1:16">
      <c r="A33" s="135" t="str">
        <f>IF(連結実質赤字比率に係る赤字・黒字の構成分析!C$37="",NA(),連結実質赤字比率に係る赤字・黒字の構成分析!C$37)</f>
        <v>大村市水道事業会計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4.1100000000000003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3.49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3.28</v>
      </c>
    </row>
    <row r="34" spans="1:16">
      <c r="A34" s="135" t="str">
        <f>IF(連結実質赤字比率に係る赤字・黒字の構成分析!C$36="",NA(),連結実質赤字比率に係る赤字・黒字の構成分析!C$36)</f>
        <v>大村市下水道事業会計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2.93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4.0199999999999996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4.92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9.34</v>
      </c>
    </row>
    <row r="36" spans="1:16">
      <c r="A36" s="135" t="str">
        <f>IF(連結実質赤字比率に係る赤字・黒字の構成分析!C$34="",NA(),連結実質赤字比率に係る赤字・黒字の構成分析!C$34)</f>
        <v>大村市モーターボート競走事業会計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29.04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16.54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3908</v>
      </c>
      <c r="E42" s="136"/>
      <c r="F42" s="136"/>
      <c r="G42" s="136">
        <f>'実質公債費比率（分子）の構造'!L$52</f>
        <v>3796</v>
      </c>
      <c r="H42" s="136"/>
      <c r="I42" s="136"/>
      <c r="J42" s="136">
        <f>'実質公債費比率（分子）の構造'!M$52</f>
        <v>3764</v>
      </c>
      <c r="K42" s="136"/>
      <c r="L42" s="136"/>
      <c r="M42" s="136">
        <f>'実質公債費比率（分子）の構造'!N$52</f>
        <v>3559</v>
      </c>
      <c r="N42" s="136"/>
      <c r="O42" s="136"/>
      <c r="P42" s="136">
        <f>'実質公債費比率（分子）の構造'!O$52</f>
        <v>3577</v>
      </c>
    </row>
    <row r="43" spans="1:16">
      <c r="A43" s="136" t="s">
        <v>52</v>
      </c>
      <c r="B43" s="136">
        <f>'実質公債費比率（分子）の構造'!K$51</f>
        <v>9</v>
      </c>
      <c r="C43" s="136"/>
      <c r="D43" s="136"/>
      <c r="E43" s="136">
        <f>'実質公債費比率（分子）の構造'!L$51</f>
        <v>5</v>
      </c>
      <c r="F43" s="136"/>
      <c r="G43" s="136"/>
      <c r="H43" s="136">
        <f>'実質公債費比率（分子）の構造'!M$51</f>
        <v>6</v>
      </c>
      <c r="I43" s="136"/>
      <c r="J43" s="136"/>
      <c r="K43" s="136">
        <f>'実質公債費比率（分子）の構造'!N$51</f>
        <v>7</v>
      </c>
      <c r="L43" s="136"/>
      <c r="M43" s="136"/>
      <c r="N43" s="136">
        <f>'実質公債費比率（分子）の構造'!O$51</f>
        <v>3</v>
      </c>
      <c r="O43" s="136"/>
      <c r="P43" s="136"/>
    </row>
    <row r="44" spans="1:16">
      <c r="A44" s="136" t="s">
        <v>53</v>
      </c>
      <c r="B44" s="136">
        <f>'実質公債費比率（分子）の構造'!K$50</f>
        <v>154</v>
      </c>
      <c r="C44" s="136"/>
      <c r="D44" s="136"/>
      <c r="E44" s="136">
        <f>'実質公債費比率（分子）の構造'!L$50</f>
        <v>162</v>
      </c>
      <c r="F44" s="136"/>
      <c r="G44" s="136"/>
      <c r="H44" s="136">
        <f>'実質公債費比率（分子）の構造'!M$50</f>
        <v>162</v>
      </c>
      <c r="I44" s="136"/>
      <c r="J44" s="136"/>
      <c r="K44" s="136">
        <f>'実質公債費比率（分子）の構造'!N$50</f>
        <v>161</v>
      </c>
      <c r="L44" s="136"/>
      <c r="M44" s="136"/>
      <c r="N44" s="136">
        <f>'実質公債費比率（分子）の構造'!O$50</f>
        <v>218</v>
      </c>
      <c r="O44" s="136"/>
      <c r="P44" s="136"/>
    </row>
    <row r="45" spans="1:16">
      <c r="A45" s="136" t="s">
        <v>54</v>
      </c>
      <c r="B45" s="136">
        <f>'実質公債費比率（分子）の構造'!K$49</f>
        <v>31</v>
      </c>
      <c r="C45" s="136"/>
      <c r="D45" s="136"/>
      <c r="E45" s="136">
        <f>'実質公債費比率（分子）の構造'!L$49</f>
        <v>32</v>
      </c>
      <c r="F45" s="136"/>
      <c r="G45" s="136"/>
      <c r="H45" s="136">
        <f>'実質公債費比率（分子）の構造'!M$49</f>
        <v>31</v>
      </c>
      <c r="I45" s="136"/>
      <c r="J45" s="136"/>
      <c r="K45" s="136">
        <f>'実質公債費比率（分子）の構造'!N$49</f>
        <v>33</v>
      </c>
      <c r="L45" s="136"/>
      <c r="M45" s="136"/>
      <c r="N45" s="136">
        <f>'実質公債費比率（分子）の構造'!O$49</f>
        <v>30</v>
      </c>
      <c r="O45" s="136"/>
      <c r="P45" s="136"/>
    </row>
    <row r="46" spans="1:16">
      <c r="A46" s="136" t="s">
        <v>55</v>
      </c>
      <c r="B46" s="136">
        <f>'実質公債費比率（分子）の構造'!K$48</f>
        <v>1284</v>
      </c>
      <c r="C46" s="136"/>
      <c r="D46" s="136"/>
      <c r="E46" s="136">
        <f>'実質公債費比率（分子）の構造'!L$48</f>
        <v>1643</v>
      </c>
      <c r="F46" s="136"/>
      <c r="G46" s="136"/>
      <c r="H46" s="136">
        <f>'実質公債費比率（分子）の構造'!M$48</f>
        <v>1635</v>
      </c>
      <c r="I46" s="136"/>
      <c r="J46" s="136"/>
      <c r="K46" s="136">
        <f>'実質公債費比率（分子）の構造'!N$48</f>
        <v>1522</v>
      </c>
      <c r="L46" s="136"/>
      <c r="M46" s="136"/>
      <c r="N46" s="136">
        <f>'実質公債費比率（分子）の構造'!O$48</f>
        <v>1571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3922</v>
      </c>
      <c r="C49" s="136"/>
      <c r="D49" s="136"/>
      <c r="E49" s="136">
        <f>'実質公債費比率（分子）の構造'!L$45</f>
        <v>3693</v>
      </c>
      <c r="F49" s="136"/>
      <c r="G49" s="136"/>
      <c r="H49" s="136">
        <f>'実質公債費比率（分子）の構造'!M$45</f>
        <v>3683</v>
      </c>
      <c r="I49" s="136"/>
      <c r="J49" s="136"/>
      <c r="K49" s="136">
        <f>'実質公債費比率（分子）の構造'!N$45</f>
        <v>3388</v>
      </c>
      <c r="L49" s="136"/>
      <c r="M49" s="136"/>
      <c r="N49" s="136">
        <f>'実質公債費比率（分子）の構造'!O$45</f>
        <v>2762</v>
      </c>
      <c r="O49" s="136"/>
      <c r="P49" s="136"/>
    </row>
    <row r="50" spans="1:16">
      <c r="A50" s="136" t="s">
        <v>59</v>
      </c>
      <c r="B50" s="136" t="e">
        <f>NA()</f>
        <v>#N/A</v>
      </c>
      <c r="C50" s="136">
        <f>IF(ISNUMBER('実質公債費比率（分子）の構造'!K$53),'実質公債費比率（分子）の構造'!K$53,NA())</f>
        <v>1492</v>
      </c>
      <c r="D50" s="136" t="e">
        <f>NA()</f>
        <v>#N/A</v>
      </c>
      <c r="E50" s="136" t="e">
        <f>NA()</f>
        <v>#N/A</v>
      </c>
      <c r="F50" s="136">
        <f>IF(ISNUMBER('実質公債費比率（分子）の構造'!L$53),'実質公債費比率（分子）の構造'!L$53,NA())</f>
        <v>1739</v>
      </c>
      <c r="G50" s="136" t="e">
        <f>NA()</f>
        <v>#N/A</v>
      </c>
      <c r="H50" s="136" t="e">
        <f>NA()</f>
        <v>#N/A</v>
      </c>
      <c r="I50" s="136">
        <f>IF(ISNUMBER('実質公債費比率（分子）の構造'!M$53),'実質公債費比率（分子）の構造'!M$53,NA())</f>
        <v>1753</v>
      </c>
      <c r="J50" s="136" t="e">
        <f>NA()</f>
        <v>#N/A</v>
      </c>
      <c r="K50" s="136" t="e">
        <f>NA()</f>
        <v>#N/A</v>
      </c>
      <c r="L50" s="136">
        <f>IF(ISNUMBER('実質公債費比率（分子）の構造'!N$53),'実質公債費比率（分子）の構造'!N$53,NA())</f>
        <v>1552</v>
      </c>
      <c r="M50" s="136" t="e">
        <f>NA()</f>
        <v>#N/A</v>
      </c>
      <c r="N50" s="136" t="e">
        <f>NA()</f>
        <v>#N/A</v>
      </c>
      <c r="O50" s="136">
        <f>IF(ISNUMBER('実質公債費比率（分子）の構造'!O$53),'実質公債費比率（分子）の構造'!O$53,NA())</f>
        <v>1007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30931</v>
      </c>
      <c r="E56" s="135"/>
      <c r="F56" s="135"/>
      <c r="G56" s="135">
        <f>'将来負担比率（分子）の構造'!J$51</f>
        <v>30854</v>
      </c>
      <c r="H56" s="135"/>
      <c r="I56" s="135"/>
      <c r="J56" s="135">
        <f>'将来負担比率（分子）の構造'!K$51</f>
        <v>30742</v>
      </c>
      <c r="K56" s="135"/>
      <c r="L56" s="135"/>
      <c r="M56" s="135">
        <f>'将来負担比率（分子）の構造'!L$51</f>
        <v>30735</v>
      </c>
      <c r="N56" s="135"/>
      <c r="O56" s="135"/>
      <c r="P56" s="135">
        <f>'将来負担比率（分子）の構造'!M$51</f>
        <v>30472</v>
      </c>
    </row>
    <row r="57" spans="1:16">
      <c r="A57" s="135" t="s">
        <v>35</v>
      </c>
      <c r="B57" s="135"/>
      <c r="C57" s="135"/>
      <c r="D57" s="135">
        <f>'将来負担比率（分子）の構造'!I$50</f>
        <v>9313</v>
      </c>
      <c r="E57" s="135"/>
      <c r="F57" s="135"/>
      <c r="G57" s="135">
        <f>'将来負担比率（分子）の構造'!J$50</f>
        <v>10121</v>
      </c>
      <c r="H57" s="135"/>
      <c r="I57" s="135"/>
      <c r="J57" s="135">
        <f>'将来負担比率（分子）の構造'!K$50</f>
        <v>9940</v>
      </c>
      <c r="K57" s="135"/>
      <c r="L57" s="135"/>
      <c r="M57" s="135">
        <f>'将来負担比率（分子）の構造'!L$50</f>
        <v>9402</v>
      </c>
      <c r="N57" s="135"/>
      <c r="O57" s="135"/>
      <c r="P57" s="135">
        <f>'将来負担比率（分子）の構造'!M$50</f>
        <v>9512</v>
      </c>
    </row>
    <row r="58" spans="1:16">
      <c r="A58" s="135" t="s">
        <v>34</v>
      </c>
      <c r="B58" s="135"/>
      <c r="C58" s="135"/>
      <c r="D58" s="135">
        <f>'将来負担比率（分子）の構造'!I$49</f>
        <v>4928</v>
      </c>
      <c r="E58" s="135"/>
      <c r="F58" s="135"/>
      <c r="G58" s="135">
        <f>'将来負担比率（分子）の構造'!J$49</f>
        <v>6480</v>
      </c>
      <c r="H58" s="135"/>
      <c r="I58" s="135"/>
      <c r="J58" s="135">
        <f>'将来負担比率（分子）の構造'!K$49</f>
        <v>6148</v>
      </c>
      <c r="K58" s="135"/>
      <c r="L58" s="135"/>
      <c r="M58" s="135">
        <f>'将来負担比率（分子）の構造'!L$49</f>
        <v>6340</v>
      </c>
      <c r="N58" s="135"/>
      <c r="O58" s="135"/>
      <c r="P58" s="135">
        <f>'将来負担比率（分子）の構造'!M$49</f>
        <v>7370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1972</v>
      </c>
      <c r="C61" s="135"/>
      <c r="D61" s="135"/>
      <c r="E61" s="135">
        <f>'将来負担比率（分子）の構造'!J$46</f>
        <v>1641</v>
      </c>
      <c r="F61" s="135"/>
      <c r="G61" s="135"/>
      <c r="H61" s="135">
        <f>'将来負担比率（分子）の構造'!K$46</f>
        <v>1448</v>
      </c>
      <c r="I61" s="135"/>
      <c r="J61" s="135"/>
      <c r="K61" s="135">
        <f>'将来負担比率（分子）の構造'!L$46</f>
        <v>1490</v>
      </c>
      <c r="L61" s="135"/>
      <c r="M61" s="135"/>
      <c r="N61" s="135">
        <f>'将来負担比率（分子）の構造'!M$46</f>
        <v>1183</v>
      </c>
      <c r="O61" s="135"/>
      <c r="P61" s="135"/>
    </row>
    <row r="62" spans="1:16">
      <c r="A62" s="135" t="s">
        <v>29</v>
      </c>
      <c r="B62" s="135">
        <f>'将来負担比率（分子）の構造'!I$45</f>
        <v>6600</v>
      </c>
      <c r="C62" s="135"/>
      <c r="D62" s="135"/>
      <c r="E62" s="135">
        <f>'将来負担比率（分子）の構造'!J$45</f>
        <v>6138</v>
      </c>
      <c r="F62" s="135"/>
      <c r="G62" s="135"/>
      <c r="H62" s="135">
        <f>'将来負担比率（分子）の構造'!K$45</f>
        <v>5886</v>
      </c>
      <c r="I62" s="135"/>
      <c r="J62" s="135"/>
      <c r="K62" s="135">
        <f>'将来負担比率（分子）の構造'!L$45</f>
        <v>5493</v>
      </c>
      <c r="L62" s="135"/>
      <c r="M62" s="135"/>
      <c r="N62" s="135">
        <f>'将来負担比率（分子）の構造'!M$45</f>
        <v>4233</v>
      </c>
      <c r="O62" s="135"/>
      <c r="P62" s="135"/>
    </row>
    <row r="63" spans="1:16">
      <c r="A63" s="135" t="s">
        <v>28</v>
      </c>
      <c r="B63" s="135" t="str">
        <f>'将来負担比率（分子）の構造'!I$44</f>
        <v>-</v>
      </c>
      <c r="C63" s="135"/>
      <c r="D63" s="135"/>
      <c r="E63" s="135">
        <f>'将来負担比率（分子）の構造'!J$44</f>
        <v>50</v>
      </c>
      <c r="F63" s="135"/>
      <c r="G63" s="135"/>
      <c r="H63" s="135">
        <f>'将来負担比率（分子）の構造'!K$44</f>
        <v>241</v>
      </c>
      <c r="I63" s="135"/>
      <c r="J63" s="135"/>
      <c r="K63" s="135">
        <f>'将来負担比率（分子）の構造'!L$44</f>
        <v>233</v>
      </c>
      <c r="L63" s="135"/>
      <c r="M63" s="135"/>
      <c r="N63" s="135">
        <f>'将来負担比率（分子）の構造'!M$44</f>
        <v>495</v>
      </c>
      <c r="O63" s="135"/>
      <c r="P63" s="135"/>
    </row>
    <row r="64" spans="1:16">
      <c r="A64" s="135" t="s">
        <v>27</v>
      </c>
      <c r="B64" s="135">
        <f>'将来負担比率（分子）の構造'!I$43</f>
        <v>19567</v>
      </c>
      <c r="C64" s="135"/>
      <c r="D64" s="135"/>
      <c r="E64" s="135">
        <f>'将来負担比率（分子）の構造'!J$43</f>
        <v>15491</v>
      </c>
      <c r="F64" s="135"/>
      <c r="G64" s="135"/>
      <c r="H64" s="135">
        <f>'将来負担比率（分子）の構造'!K$43</f>
        <v>15268</v>
      </c>
      <c r="I64" s="135"/>
      <c r="J64" s="135"/>
      <c r="K64" s="135">
        <f>'将来負担比率（分子）の構造'!L$43</f>
        <v>15190</v>
      </c>
      <c r="L64" s="135"/>
      <c r="M64" s="135"/>
      <c r="N64" s="135">
        <f>'将来負担比率（分子）の構造'!M$43</f>
        <v>14660</v>
      </c>
      <c r="O64" s="135"/>
      <c r="P64" s="135"/>
    </row>
    <row r="65" spans="1:16">
      <c r="A65" s="135" t="s">
        <v>26</v>
      </c>
      <c r="B65" s="135">
        <f>'将来負担比率（分子）の構造'!I$42</f>
        <v>1258</v>
      </c>
      <c r="C65" s="135"/>
      <c r="D65" s="135"/>
      <c r="E65" s="135">
        <f>'将来負担比率（分子）の構造'!J$42</f>
        <v>1095</v>
      </c>
      <c r="F65" s="135"/>
      <c r="G65" s="135"/>
      <c r="H65" s="135">
        <f>'将来負担比率（分子）の構造'!K$42</f>
        <v>1160</v>
      </c>
      <c r="I65" s="135"/>
      <c r="J65" s="135"/>
      <c r="K65" s="135">
        <f>'将来負担比率（分子）の構造'!L$42</f>
        <v>997</v>
      </c>
      <c r="L65" s="135"/>
      <c r="M65" s="135"/>
      <c r="N65" s="135">
        <f>'将来負担比率（分子）の構造'!M$42</f>
        <v>777</v>
      </c>
      <c r="O65" s="135"/>
      <c r="P65" s="135"/>
    </row>
    <row r="66" spans="1:16">
      <c r="A66" s="135" t="s">
        <v>25</v>
      </c>
      <c r="B66" s="135">
        <f>'将来負担比率（分子）の構造'!I$41</f>
        <v>28881</v>
      </c>
      <c r="C66" s="135"/>
      <c r="D66" s="135"/>
      <c r="E66" s="135">
        <f>'将来負担比率（分子）の構造'!J$41</f>
        <v>28916</v>
      </c>
      <c r="F66" s="135"/>
      <c r="G66" s="135"/>
      <c r="H66" s="135">
        <f>'将来負担比率（分子）の構造'!K$41</f>
        <v>29102</v>
      </c>
      <c r="I66" s="135"/>
      <c r="J66" s="135"/>
      <c r="K66" s="135">
        <f>'将来負担比率（分子）の構造'!L$41</f>
        <v>29887</v>
      </c>
      <c r="L66" s="135"/>
      <c r="M66" s="135"/>
      <c r="N66" s="135">
        <f>'将来負担比率（分子）の構造'!M$41</f>
        <v>31405</v>
      </c>
      <c r="O66" s="135"/>
      <c r="P66" s="135"/>
    </row>
    <row r="67" spans="1:16">
      <c r="A67" s="135" t="s">
        <v>63</v>
      </c>
      <c r="B67" s="135" t="e">
        <f>NA()</f>
        <v>#N/A</v>
      </c>
      <c r="C67" s="135">
        <f>IF(ISNUMBER('将来負担比率（分子）の構造'!I$52), IF('将来負担比率（分子）の構造'!I$52 &lt; 0, 0, '将来負担比率（分子）の構造'!I$52), NA())</f>
        <v>13106</v>
      </c>
      <c r="D67" s="135" t="e">
        <f>NA()</f>
        <v>#N/A</v>
      </c>
      <c r="E67" s="135" t="e">
        <f>NA()</f>
        <v>#N/A</v>
      </c>
      <c r="F67" s="135">
        <f>IF(ISNUMBER('将来負担比率（分子）の構造'!J$52), IF('将来負担比率（分子）の構造'!J$52 &lt; 0, 0, '将来負担比率（分子）の構造'!J$52), NA())</f>
        <v>5876</v>
      </c>
      <c r="G67" s="135" t="e">
        <f>NA()</f>
        <v>#N/A</v>
      </c>
      <c r="H67" s="135" t="e">
        <f>NA()</f>
        <v>#N/A</v>
      </c>
      <c r="I67" s="135">
        <f>IF(ISNUMBER('将来負担比率（分子）の構造'!K$52), IF('将来負担比率（分子）の構造'!K$52 &lt; 0, 0, '将来負担比率（分子）の構造'!K$52), NA())</f>
        <v>6275</v>
      </c>
      <c r="J67" s="135" t="e">
        <f>NA()</f>
        <v>#N/A</v>
      </c>
      <c r="K67" s="135" t="e">
        <f>NA()</f>
        <v>#N/A</v>
      </c>
      <c r="L67" s="135">
        <f>IF(ISNUMBER('将来負担比率（分子）の構造'!L$52), IF('将来負担比率（分子）の構造'!L$52 &lt; 0, 0, '将来負担比率（分子）の構造'!L$52), NA())</f>
        <v>6812</v>
      </c>
      <c r="M67" s="135" t="e">
        <f>NA()</f>
        <v>#N/A</v>
      </c>
      <c r="N67" s="135" t="e">
        <f>NA()</f>
        <v>#N/A</v>
      </c>
      <c r="O67" s="135">
        <f>IF(ISNUMBER('将来負担比率（分子）の構造'!M$52), IF('将来負担比率（分子）の構造'!M$52 &lt; 0, 0, '将来負担比率（分子）の構造'!M$52), NA())</f>
        <v>5398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10707635</v>
      </c>
      <c r="S5" s="581"/>
      <c r="T5" s="581"/>
      <c r="U5" s="581"/>
      <c r="V5" s="581"/>
      <c r="W5" s="581"/>
      <c r="X5" s="581"/>
      <c r="Y5" s="582"/>
      <c r="Z5" s="583">
        <v>26.6</v>
      </c>
      <c r="AA5" s="583"/>
      <c r="AB5" s="583"/>
      <c r="AC5" s="583"/>
      <c r="AD5" s="584">
        <v>9943418</v>
      </c>
      <c r="AE5" s="584"/>
      <c r="AF5" s="584"/>
      <c r="AG5" s="584"/>
      <c r="AH5" s="584"/>
      <c r="AI5" s="584"/>
      <c r="AJ5" s="584"/>
      <c r="AK5" s="584"/>
      <c r="AL5" s="585">
        <v>57</v>
      </c>
      <c r="AM5" s="586"/>
      <c r="AN5" s="586"/>
      <c r="AO5" s="587"/>
      <c r="AP5" s="577" t="s">
        <v>207</v>
      </c>
      <c r="AQ5" s="578"/>
      <c r="AR5" s="578"/>
      <c r="AS5" s="578"/>
      <c r="AT5" s="578"/>
      <c r="AU5" s="578"/>
      <c r="AV5" s="578"/>
      <c r="AW5" s="578"/>
      <c r="AX5" s="578"/>
      <c r="AY5" s="578"/>
      <c r="AZ5" s="578"/>
      <c r="BA5" s="578"/>
      <c r="BB5" s="578"/>
      <c r="BC5" s="578"/>
      <c r="BD5" s="578"/>
      <c r="BE5" s="578"/>
      <c r="BF5" s="579"/>
      <c r="BG5" s="591">
        <v>9938415</v>
      </c>
      <c r="BH5" s="592"/>
      <c r="BI5" s="592"/>
      <c r="BJ5" s="592"/>
      <c r="BK5" s="592"/>
      <c r="BL5" s="592"/>
      <c r="BM5" s="592"/>
      <c r="BN5" s="593"/>
      <c r="BO5" s="594">
        <v>92.8</v>
      </c>
      <c r="BP5" s="594"/>
      <c r="BQ5" s="594"/>
      <c r="BR5" s="594"/>
      <c r="BS5" s="595">
        <v>66172</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276941</v>
      </c>
      <c r="S6" s="592"/>
      <c r="T6" s="592"/>
      <c r="U6" s="592"/>
      <c r="V6" s="592"/>
      <c r="W6" s="592"/>
      <c r="X6" s="592"/>
      <c r="Y6" s="593"/>
      <c r="Z6" s="594">
        <v>0.7</v>
      </c>
      <c r="AA6" s="594"/>
      <c r="AB6" s="594"/>
      <c r="AC6" s="594"/>
      <c r="AD6" s="595">
        <v>276941</v>
      </c>
      <c r="AE6" s="595"/>
      <c r="AF6" s="595"/>
      <c r="AG6" s="595"/>
      <c r="AH6" s="595"/>
      <c r="AI6" s="595"/>
      <c r="AJ6" s="595"/>
      <c r="AK6" s="595"/>
      <c r="AL6" s="596">
        <v>1.6</v>
      </c>
      <c r="AM6" s="597"/>
      <c r="AN6" s="597"/>
      <c r="AO6" s="598"/>
      <c r="AP6" s="588" t="s">
        <v>212</v>
      </c>
      <c r="AQ6" s="589"/>
      <c r="AR6" s="589"/>
      <c r="AS6" s="589"/>
      <c r="AT6" s="589"/>
      <c r="AU6" s="589"/>
      <c r="AV6" s="589"/>
      <c r="AW6" s="589"/>
      <c r="AX6" s="589"/>
      <c r="AY6" s="589"/>
      <c r="AZ6" s="589"/>
      <c r="BA6" s="589"/>
      <c r="BB6" s="589"/>
      <c r="BC6" s="589"/>
      <c r="BD6" s="589"/>
      <c r="BE6" s="589"/>
      <c r="BF6" s="590"/>
      <c r="BG6" s="591">
        <v>9938415</v>
      </c>
      <c r="BH6" s="592"/>
      <c r="BI6" s="592"/>
      <c r="BJ6" s="592"/>
      <c r="BK6" s="592"/>
      <c r="BL6" s="592"/>
      <c r="BM6" s="592"/>
      <c r="BN6" s="593"/>
      <c r="BO6" s="594">
        <v>92.8</v>
      </c>
      <c r="BP6" s="594"/>
      <c r="BQ6" s="594"/>
      <c r="BR6" s="594"/>
      <c r="BS6" s="595">
        <v>66172</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284565</v>
      </c>
      <c r="CS6" s="592"/>
      <c r="CT6" s="592"/>
      <c r="CU6" s="592"/>
      <c r="CV6" s="592"/>
      <c r="CW6" s="592"/>
      <c r="CX6" s="592"/>
      <c r="CY6" s="593"/>
      <c r="CZ6" s="594">
        <v>0.7</v>
      </c>
      <c r="DA6" s="594"/>
      <c r="DB6" s="594"/>
      <c r="DC6" s="594"/>
      <c r="DD6" s="600" t="s">
        <v>214</v>
      </c>
      <c r="DE6" s="592"/>
      <c r="DF6" s="592"/>
      <c r="DG6" s="592"/>
      <c r="DH6" s="592"/>
      <c r="DI6" s="592"/>
      <c r="DJ6" s="592"/>
      <c r="DK6" s="592"/>
      <c r="DL6" s="592"/>
      <c r="DM6" s="592"/>
      <c r="DN6" s="592"/>
      <c r="DO6" s="592"/>
      <c r="DP6" s="593"/>
      <c r="DQ6" s="600">
        <v>284539</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20487</v>
      </c>
      <c r="S7" s="592"/>
      <c r="T7" s="592"/>
      <c r="U7" s="592"/>
      <c r="V7" s="592"/>
      <c r="W7" s="592"/>
      <c r="X7" s="592"/>
      <c r="Y7" s="593"/>
      <c r="Z7" s="594">
        <v>0.1</v>
      </c>
      <c r="AA7" s="594"/>
      <c r="AB7" s="594"/>
      <c r="AC7" s="594"/>
      <c r="AD7" s="595">
        <v>20487</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4426018</v>
      </c>
      <c r="BH7" s="592"/>
      <c r="BI7" s="592"/>
      <c r="BJ7" s="592"/>
      <c r="BK7" s="592"/>
      <c r="BL7" s="592"/>
      <c r="BM7" s="592"/>
      <c r="BN7" s="593"/>
      <c r="BO7" s="594">
        <v>41.3</v>
      </c>
      <c r="BP7" s="594"/>
      <c r="BQ7" s="594"/>
      <c r="BR7" s="594"/>
      <c r="BS7" s="595">
        <v>66172</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4521182</v>
      </c>
      <c r="CS7" s="592"/>
      <c r="CT7" s="592"/>
      <c r="CU7" s="592"/>
      <c r="CV7" s="592"/>
      <c r="CW7" s="592"/>
      <c r="CX7" s="592"/>
      <c r="CY7" s="593"/>
      <c r="CZ7" s="594">
        <v>11.8</v>
      </c>
      <c r="DA7" s="594"/>
      <c r="DB7" s="594"/>
      <c r="DC7" s="594"/>
      <c r="DD7" s="600">
        <v>60094</v>
      </c>
      <c r="DE7" s="592"/>
      <c r="DF7" s="592"/>
      <c r="DG7" s="592"/>
      <c r="DH7" s="592"/>
      <c r="DI7" s="592"/>
      <c r="DJ7" s="592"/>
      <c r="DK7" s="592"/>
      <c r="DL7" s="592"/>
      <c r="DM7" s="592"/>
      <c r="DN7" s="592"/>
      <c r="DO7" s="592"/>
      <c r="DP7" s="593"/>
      <c r="DQ7" s="600">
        <v>4098841</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30814</v>
      </c>
      <c r="S8" s="592"/>
      <c r="T8" s="592"/>
      <c r="U8" s="592"/>
      <c r="V8" s="592"/>
      <c r="W8" s="592"/>
      <c r="X8" s="592"/>
      <c r="Y8" s="593"/>
      <c r="Z8" s="594">
        <v>0.1</v>
      </c>
      <c r="AA8" s="594"/>
      <c r="AB8" s="594"/>
      <c r="AC8" s="594"/>
      <c r="AD8" s="595">
        <v>30814</v>
      </c>
      <c r="AE8" s="595"/>
      <c r="AF8" s="595"/>
      <c r="AG8" s="595"/>
      <c r="AH8" s="595"/>
      <c r="AI8" s="595"/>
      <c r="AJ8" s="595"/>
      <c r="AK8" s="595"/>
      <c r="AL8" s="596">
        <v>0.2</v>
      </c>
      <c r="AM8" s="597"/>
      <c r="AN8" s="597"/>
      <c r="AO8" s="598"/>
      <c r="AP8" s="588" t="s">
        <v>219</v>
      </c>
      <c r="AQ8" s="589"/>
      <c r="AR8" s="589"/>
      <c r="AS8" s="589"/>
      <c r="AT8" s="589"/>
      <c r="AU8" s="589"/>
      <c r="AV8" s="589"/>
      <c r="AW8" s="589"/>
      <c r="AX8" s="589"/>
      <c r="AY8" s="589"/>
      <c r="AZ8" s="589"/>
      <c r="BA8" s="589"/>
      <c r="BB8" s="589"/>
      <c r="BC8" s="589"/>
      <c r="BD8" s="589"/>
      <c r="BE8" s="589"/>
      <c r="BF8" s="590"/>
      <c r="BG8" s="591">
        <v>128307</v>
      </c>
      <c r="BH8" s="592"/>
      <c r="BI8" s="592"/>
      <c r="BJ8" s="592"/>
      <c r="BK8" s="592"/>
      <c r="BL8" s="592"/>
      <c r="BM8" s="592"/>
      <c r="BN8" s="593"/>
      <c r="BO8" s="594">
        <v>1.2</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14406183</v>
      </c>
      <c r="CS8" s="592"/>
      <c r="CT8" s="592"/>
      <c r="CU8" s="592"/>
      <c r="CV8" s="592"/>
      <c r="CW8" s="592"/>
      <c r="CX8" s="592"/>
      <c r="CY8" s="593"/>
      <c r="CZ8" s="594">
        <v>37.700000000000003</v>
      </c>
      <c r="DA8" s="594"/>
      <c r="DB8" s="594"/>
      <c r="DC8" s="594"/>
      <c r="DD8" s="600">
        <v>361571</v>
      </c>
      <c r="DE8" s="592"/>
      <c r="DF8" s="592"/>
      <c r="DG8" s="592"/>
      <c r="DH8" s="592"/>
      <c r="DI8" s="592"/>
      <c r="DJ8" s="592"/>
      <c r="DK8" s="592"/>
      <c r="DL8" s="592"/>
      <c r="DM8" s="592"/>
      <c r="DN8" s="592"/>
      <c r="DO8" s="592"/>
      <c r="DP8" s="593"/>
      <c r="DQ8" s="600">
        <v>6417256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42429</v>
      </c>
      <c r="S9" s="592"/>
      <c r="T9" s="592"/>
      <c r="U9" s="592"/>
      <c r="V9" s="592"/>
      <c r="W9" s="592"/>
      <c r="X9" s="592"/>
      <c r="Y9" s="593"/>
      <c r="Z9" s="594">
        <v>0.1</v>
      </c>
      <c r="AA9" s="594"/>
      <c r="AB9" s="594"/>
      <c r="AC9" s="594"/>
      <c r="AD9" s="595">
        <v>42429</v>
      </c>
      <c r="AE9" s="595"/>
      <c r="AF9" s="595"/>
      <c r="AG9" s="595"/>
      <c r="AH9" s="595"/>
      <c r="AI9" s="595"/>
      <c r="AJ9" s="595"/>
      <c r="AK9" s="595"/>
      <c r="AL9" s="596">
        <v>0.2</v>
      </c>
      <c r="AM9" s="597"/>
      <c r="AN9" s="597"/>
      <c r="AO9" s="598"/>
      <c r="AP9" s="588" t="s">
        <v>222</v>
      </c>
      <c r="AQ9" s="589"/>
      <c r="AR9" s="589"/>
      <c r="AS9" s="589"/>
      <c r="AT9" s="589"/>
      <c r="AU9" s="589"/>
      <c r="AV9" s="589"/>
      <c r="AW9" s="589"/>
      <c r="AX9" s="589"/>
      <c r="AY9" s="589"/>
      <c r="AZ9" s="589"/>
      <c r="BA9" s="589"/>
      <c r="BB9" s="589"/>
      <c r="BC9" s="589"/>
      <c r="BD9" s="589"/>
      <c r="BE9" s="589"/>
      <c r="BF9" s="590"/>
      <c r="BG9" s="591">
        <v>3684701</v>
      </c>
      <c r="BH9" s="592"/>
      <c r="BI9" s="592"/>
      <c r="BJ9" s="592"/>
      <c r="BK9" s="592"/>
      <c r="BL9" s="592"/>
      <c r="BM9" s="592"/>
      <c r="BN9" s="593"/>
      <c r="BO9" s="594">
        <v>34.4</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4553983</v>
      </c>
      <c r="CS9" s="592"/>
      <c r="CT9" s="592"/>
      <c r="CU9" s="592"/>
      <c r="CV9" s="592"/>
      <c r="CW9" s="592"/>
      <c r="CX9" s="592"/>
      <c r="CY9" s="593"/>
      <c r="CZ9" s="594">
        <v>11.9</v>
      </c>
      <c r="DA9" s="594"/>
      <c r="DB9" s="594"/>
      <c r="DC9" s="594"/>
      <c r="DD9" s="600">
        <v>487277</v>
      </c>
      <c r="DE9" s="592"/>
      <c r="DF9" s="592"/>
      <c r="DG9" s="592"/>
      <c r="DH9" s="592"/>
      <c r="DI9" s="592"/>
      <c r="DJ9" s="592"/>
      <c r="DK9" s="592"/>
      <c r="DL9" s="592"/>
      <c r="DM9" s="592"/>
      <c r="DN9" s="592"/>
      <c r="DO9" s="592"/>
      <c r="DP9" s="593"/>
      <c r="DQ9" s="600">
        <v>2429639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796398</v>
      </c>
      <c r="S10" s="592"/>
      <c r="T10" s="592"/>
      <c r="U10" s="592"/>
      <c r="V10" s="592"/>
      <c r="W10" s="592"/>
      <c r="X10" s="592"/>
      <c r="Y10" s="593"/>
      <c r="Z10" s="594">
        <v>2</v>
      </c>
      <c r="AA10" s="594"/>
      <c r="AB10" s="594"/>
      <c r="AC10" s="594"/>
      <c r="AD10" s="595">
        <v>796398</v>
      </c>
      <c r="AE10" s="595"/>
      <c r="AF10" s="595"/>
      <c r="AG10" s="595"/>
      <c r="AH10" s="595"/>
      <c r="AI10" s="595"/>
      <c r="AJ10" s="595"/>
      <c r="AK10" s="595"/>
      <c r="AL10" s="596">
        <v>4.5999999999999996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205467</v>
      </c>
      <c r="BH10" s="592"/>
      <c r="BI10" s="592"/>
      <c r="BJ10" s="592"/>
      <c r="BK10" s="592"/>
      <c r="BL10" s="592"/>
      <c r="BM10" s="592"/>
      <c r="BN10" s="593"/>
      <c r="BO10" s="594">
        <v>1.9</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49542</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v>13167</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13852</v>
      </c>
      <c r="S11" s="592"/>
      <c r="T11" s="592"/>
      <c r="U11" s="592"/>
      <c r="V11" s="592"/>
      <c r="W11" s="592"/>
      <c r="X11" s="592"/>
      <c r="Y11" s="593"/>
      <c r="Z11" s="594">
        <v>0</v>
      </c>
      <c r="AA11" s="594"/>
      <c r="AB11" s="594"/>
      <c r="AC11" s="594"/>
      <c r="AD11" s="595">
        <v>13852</v>
      </c>
      <c r="AE11" s="595"/>
      <c r="AF11" s="595"/>
      <c r="AG11" s="595"/>
      <c r="AH11" s="595"/>
      <c r="AI11" s="595"/>
      <c r="AJ11" s="595"/>
      <c r="AK11" s="595"/>
      <c r="AL11" s="596">
        <v>0.1</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407543</v>
      </c>
      <c r="BH11" s="592"/>
      <c r="BI11" s="592"/>
      <c r="BJ11" s="592"/>
      <c r="BK11" s="592"/>
      <c r="BL11" s="592"/>
      <c r="BM11" s="592"/>
      <c r="BN11" s="593"/>
      <c r="BO11" s="594">
        <v>3.8</v>
      </c>
      <c r="BP11" s="594"/>
      <c r="BQ11" s="594"/>
      <c r="BR11" s="594"/>
      <c r="BS11" s="600">
        <v>66172</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1112631</v>
      </c>
      <c r="CS11" s="592"/>
      <c r="CT11" s="592"/>
      <c r="CU11" s="592"/>
      <c r="CV11" s="592"/>
      <c r="CW11" s="592"/>
      <c r="CX11" s="592"/>
      <c r="CY11" s="593"/>
      <c r="CZ11" s="594">
        <v>2.9</v>
      </c>
      <c r="DA11" s="594"/>
      <c r="DB11" s="594"/>
      <c r="DC11" s="594"/>
      <c r="DD11" s="600">
        <v>325837</v>
      </c>
      <c r="DE11" s="592"/>
      <c r="DF11" s="592"/>
      <c r="DG11" s="592"/>
      <c r="DH11" s="592"/>
      <c r="DI11" s="592"/>
      <c r="DJ11" s="592"/>
      <c r="DK11" s="592"/>
      <c r="DL11" s="592"/>
      <c r="DM11" s="592"/>
      <c r="DN11" s="592"/>
      <c r="DO11" s="592"/>
      <c r="DP11" s="593"/>
      <c r="DQ11" s="600">
        <v>831690</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4649774</v>
      </c>
      <c r="BH12" s="592"/>
      <c r="BI12" s="592"/>
      <c r="BJ12" s="592"/>
      <c r="BK12" s="592"/>
      <c r="BL12" s="592"/>
      <c r="BM12" s="592"/>
      <c r="BN12" s="593"/>
      <c r="BO12" s="594">
        <v>43.4</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1952519</v>
      </c>
      <c r="CS12" s="592"/>
      <c r="CT12" s="592"/>
      <c r="CU12" s="592"/>
      <c r="CV12" s="592"/>
      <c r="CW12" s="592"/>
      <c r="CX12" s="592"/>
      <c r="CY12" s="593"/>
      <c r="CZ12" s="594">
        <v>5.0999999999999996</v>
      </c>
      <c r="DA12" s="594"/>
      <c r="DB12" s="594"/>
      <c r="DC12" s="594"/>
      <c r="DD12" s="600">
        <v>372697</v>
      </c>
      <c r="DE12" s="592"/>
      <c r="DF12" s="592"/>
      <c r="DG12" s="592"/>
      <c r="DH12" s="592"/>
      <c r="DI12" s="592"/>
      <c r="DJ12" s="592"/>
      <c r="DK12" s="592"/>
      <c r="DL12" s="592"/>
      <c r="DM12" s="592"/>
      <c r="DN12" s="592"/>
      <c r="DO12" s="592"/>
      <c r="DP12" s="593"/>
      <c r="DQ12" s="600">
        <v>771520</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40601</v>
      </c>
      <c r="S13" s="592"/>
      <c r="T13" s="592"/>
      <c r="U13" s="592"/>
      <c r="V13" s="592"/>
      <c r="W13" s="592"/>
      <c r="X13" s="592"/>
      <c r="Y13" s="593"/>
      <c r="Z13" s="594">
        <v>0.1</v>
      </c>
      <c r="AA13" s="594"/>
      <c r="AB13" s="594"/>
      <c r="AC13" s="594"/>
      <c r="AD13" s="595">
        <v>40601</v>
      </c>
      <c r="AE13" s="595"/>
      <c r="AF13" s="595"/>
      <c r="AG13" s="595"/>
      <c r="AH13" s="595"/>
      <c r="AI13" s="595"/>
      <c r="AJ13" s="595"/>
      <c r="AK13" s="595"/>
      <c r="AL13" s="596">
        <v>0.2</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4480926</v>
      </c>
      <c r="BH13" s="592"/>
      <c r="BI13" s="592"/>
      <c r="BJ13" s="592"/>
      <c r="BK13" s="592"/>
      <c r="BL13" s="592"/>
      <c r="BM13" s="592"/>
      <c r="BN13" s="593"/>
      <c r="BO13" s="594">
        <v>41.8</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4193445</v>
      </c>
      <c r="CS13" s="592"/>
      <c r="CT13" s="592"/>
      <c r="CU13" s="592"/>
      <c r="CV13" s="592"/>
      <c r="CW13" s="592"/>
      <c r="CX13" s="592"/>
      <c r="CY13" s="593"/>
      <c r="CZ13" s="594">
        <v>11</v>
      </c>
      <c r="DA13" s="594"/>
      <c r="DB13" s="594"/>
      <c r="DC13" s="594"/>
      <c r="DD13" s="600">
        <v>2783006</v>
      </c>
      <c r="DE13" s="592"/>
      <c r="DF13" s="592"/>
      <c r="DG13" s="592"/>
      <c r="DH13" s="592"/>
      <c r="DI13" s="592"/>
      <c r="DJ13" s="592"/>
      <c r="DK13" s="592"/>
      <c r="DL13" s="592"/>
      <c r="DM13" s="592"/>
      <c r="DN13" s="592"/>
      <c r="DO13" s="592"/>
      <c r="DP13" s="593"/>
      <c r="DQ13" s="600">
        <v>1611337</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222019</v>
      </c>
      <c r="BH14" s="592"/>
      <c r="BI14" s="592"/>
      <c r="BJ14" s="592"/>
      <c r="BK14" s="592"/>
      <c r="BL14" s="592"/>
      <c r="BM14" s="592"/>
      <c r="BN14" s="593"/>
      <c r="BO14" s="594">
        <v>2.1</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849367</v>
      </c>
      <c r="CS14" s="592"/>
      <c r="CT14" s="592"/>
      <c r="CU14" s="592"/>
      <c r="CV14" s="592"/>
      <c r="CW14" s="592"/>
      <c r="CX14" s="592"/>
      <c r="CY14" s="593"/>
      <c r="CZ14" s="594">
        <v>2.2000000000000002</v>
      </c>
      <c r="DA14" s="594"/>
      <c r="DB14" s="594"/>
      <c r="DC14" s="594"/>
      <c r="DD14" s="600">
        <v>57946</v>
      </c>
      <c r="DE14" s="592"/>
      <c r="DF14" s="592"/>
      <c r="DG14" s="592"/>
      <c r="DH14" s="592"/>
      <c r="DI14" s="592"/>
      <c r="DJ14" s="592"/>
      <c r="DK14" s="592"/>
      <c r="DL14" s="592"/>
      <c r="DM14" s="592"/>
      <c r="DN14" s="592"/>
      <c r="DO14" s="592"/>
      <c r="DP14" s="593"/>
      <c r="DQ14" s="600">
        <v>790426</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55617</v>
      </c>
      <c r="S15" s="592"/>
      <c r="T15" s="592"/>
      <c r="U15" s="592"/>
      <c r="V15" s="592"/>
      <c r="W15" s="592"/>
      <c r="X15" s="592"/>
      <c r="Y15" s="593"/>
      <c r="Z15" s="594">
        <v>0.1</v>
      </c>
      <c r="AA15" s="594"/>
      <c r="AB15" s="594"/>
      <c r="AC15" s="594"/>
      <c r="AD15" s="595">
        <v>55617</v>
      </c>
      <c r="AE15" s="595"/>
      <c r="AF15" s="595"/>
      <c r="AG15" s="595"/>
      <c r="AH15" s="595"/>
      <c r="AI15" s="595"/>
      <c r="AJ15" s="595"/>
      <c r="AK15" s="595"/>
      <c r="AL15" s="596">
        <v>0.3</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640583</v>
      </c>
      <c r="BH15" s="592"/>
      <c r="BI15" s="592"/>
      <c r="BJ15" s="592"/>
      <c r="BK15" s="592"/>
      <c r="BL15" s="592"/>
      <c r="BM15" s="592"/>
      <c r="BN15" s="593"/>
      <c r="BO15" s="594">
        <v>6</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3517329</v>
      </c>
      <c r="CS15" s="592"/>
      <c r="CT15" s="592"/>
      <c r="CU15" s="592"/>
      <c r="CV15" s="592"/>
      <c r="CW15" s="592"/>
      <c r="CX15" s="592"/>
      <c r="CY15" s="593"/>
      <c r="CZ15" s="594">
        <v>9.1999999999999993</v>
      </c>
      <c r="DA15" s="594"/>
      <c r="DB15" s="594"/>
      <c r="DC15" s="594"/>
      <c r="DD15" s="600">
        <v>1404274</v>
      </c>
      <c r="DE15" s="592"/>
      <c r="DF15" s="592"/>
      <c r="DG15" s="592"/>
      <c r="DH15" s="592"/>
      <c r="DI15" s="592"/>
      <c r="DJ15" s="592"/>
      <c r="DK15" s="592"/>
      <c r="DL15" s="592"/>
      <c r="DM15" s="592"/>
      <c r="DN15" s="592"/>
      <c r="DO15" s="592"/>
      <c r="DP15" s="593"/>
      <c r="DQ15" s="600">
        <v>2258258</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6655962</v>
      </c>
      <c r="S16" s="592"/>
      <c r="T16" s="592"/>
      <c r="U16" s="592"/>
      <c r="V16" s="592"/>
      <c r="W16" s="592"/>
      <c r="X16" s="592"/>
      <c r="Y16" s="593"/>
      <c r="Z16" s="594">
        <v>16.600000000000001</v>
      </c>
      <c r="AA16" s="594"/>
      <c r="AB16" s="594"/>
      <c r="AC16" s="594"/>
      <c r="AD16" s="595">
        <v>6071351</v>
      </c>
      <c r="AE16" s="595"/>
      <c r="AF16" s="595"/>
      <c r="AG16" s="595"/>
      <c r="AH16" s="595"/>
      <c r="AI16" s="595"/>
      <c r="AJ16" s="595"/>
      <c r="AK16" s="595"/>
      <c r="AL16" s="596">
        <v>34.799999999999997</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v>21</v>
      </c>
      <c r="BH16" s="592"/>
      <c r="BI16" s="592"/>
      <c r="BJ16" s="592"/>
      <c r="BK16" s="592"/>
      <c r="BL16" s="592"/>
      <c r="BM16" s="592"/>
      <c r="BN16" s="593"/>
      <c r="BO16" s="594">
        <v>0</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43603</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21436</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6071351</v>
      </c>
      <c r="S17" s="592"/>
      <c r="T17" s="592"/>
      <c r="U17" s="592"/>
      <c r="V17" s="592"/>
      <c r="W17" s="592"/>
      <c r="X17" s="592"/>
      <c r="Y17" s="593"/>
      <c r="Z17" s="594">
        <v>15.1</v>
      </c>
      <c r="AA17" s="594"/>
      <c r="AB17" s="594"/>
      <c r="AC17" s="594"/>
      <c r="AD17" s="595">
        <v>6071351</v>
      </c>
      <c r="AE17" s="595"/>
      <c r="AF17" s="595"/>
      <c r="AG17" s="595"/>
      <c r="AH17" s="595"/>
      <c r="AI17" s="595"/>
      <c r="AJ17" s="595"/>
      <c r="AK17" s="595"/>
      <c r="AL17" s="596">
        <v>34.799999999999997</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2765314</v>
      </c>
      <c r="CS17" s="592"/>
      <c r="CT17" s="592"/>
      <c r="CU17" s="592"/>
      <c r="CV17" s="592"/>
      <c r="CW17" s="592"/>
      <c r="CX17" s="592"/>
      <c r="CY17" s="593"/>
      <c r="CZ17" s="594">
        <v>7.2</v>
      </c>
      <c r="DA17" s="594"/>
      <c r="DB17" s="594"/>
      <c r="DC17" s="594"/>
      <c r="DD17" s="600" t="s">
        <v>111</v>
      </c>
      <c r="DE17" s="592"/>
      <c r="DF17" s="592"/>
      <c r="DG17" s="592"/>
      <c r="DH17" s="592"/>
      <c r="DI17" s="592"/>
      <c r="DJ17" s="592"/>
      <c r="DK17" s="592"/>
      <c r="DL17" s="592"/>
      <c r="DM17" s="592"/>
      <c r="DN17" s="592"/>
      <c r="DO17" s="592"/>
      <c r="DP17" s="593"/>
      <c r="DQ17" s="600">
        <v>2572896</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584576</v>
      </c>
      <c r="S18" s="592"/>
      <c r="T18" s="592"/>
      <c r="U18" s="592"/>
      <c r="V18" s="592"/>
      <c r="W18" s="592"/>
      <c r="X18" s="592"/>
      <c r="Y18" s="593"/>
      <c r="Z18" s="594">
        <v>1.5</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35</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769220</v>
      </c>
      <c r="BH19" s="592"/>
      <c r="BI19" s="592"/>
      <c r="BJ19" s="592"/>
      <c r="BK19" s="592"/>
      <c r="BL19" s="592"/>
      <c r="BM19" s="592"/>
      <c r="BN19" s="593"/>
      <c r="BO19" s="594">
        <v>7.2</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18640736</v>
      </c>
      <c r="S20" s="592"/>
      <c r="T20" s="592"/>
      <c r="U20" s="592"/>
      <c r="V20" s="592"/>
      <c r="W20" s="592"/>
      <c r="X20" s="592"/>
      <c r="Y20" s="593"/>
      <c r="Z20" s="594">
        <v>46.4</v>
      </c>
      <c r="AA20" s="594"/>
      <c r="AB20" s="594"/>
      <c r="AC20" s="594"/>
      <c r="AD20" s="595">
        <v>17291908</v>
      </c>
      <c r="AE20" s="595"/>
      <c r="AF20" s="595"/>
      <c r="AG20" s="595"/>
      <c r="AH20" s="595"/>
      <c r="AI20" s="595"/>
      <c r="AJ20" s="595"/>
      <c r="AK20" s="595"/>
      <c r="AL20" s="596">
        <v>99.1</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769220</v>
      </c>
      <c r="BH20" s="592"/>
      <c r="BI20" s="592"/>
      <c r="BJ20" s="592"/>
      <c r="BK20" s="592"/>
      <c r="BL20" s="592"/>
      <c r="BM20" s="592"/>
      <c r="BN20" s="593"/>
      <c r="BO20" s="594">
        <v>7.2</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38249663</v>
      </c>
      <c r="CS20" s="592"/>
      <c r="CT20" s="592"/>
      <c r="CU20" s="592"/>
      <c r="CV20" s="592"/>
      <c r="CW20" s="592"/>
      <c r="CX20" s="592"/>
      <c r="CY20" s="593"/>
      <c r="CZ20" s="594">
        <v>100</v>
      </c>
      <c r="DA20" s="594"/>
      <c r="DB20" s="594"/>
      <c r="DC20" s="594"/>
      <c r="DD20" s="600">
        <v>5852702</v>
      </c>
      <c r="DE20" s="592"/>
      <c r="DF20" s="592"/>
      <c r="DG20" s="592"/>
      <c r="DH20" s="592"/>
      <c r="DI20" s="592"/>
      <c r="DJ20" s="592"/>
      <c r="DK20" s="592"/>
      <c r="DL20" s="592"/>
      <c r="DM20" s="592"/>
      <c r="DN20" s="592"/>
      <c r="DO20" s="592"/>
      <c r="DP20" s="593"/>
      <c r="DQ20" s="600">
        <v>22101005</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16201</v>
      </c>
      <c r="S21" s="592"/>
      <c r="T21" s="592"/>
      <c r="U21" s="592"/>
      <c r="V21" s="592"/>
      <c r="W21" s="592"/>
      <c r="X21" s="592"/>
      <c r="Y21" s="593"/>
      <c r="Z21" s="594">
        <v>0</v>
      </c>
      <c r="AA21" s="594"/>
      <c r="AB21" s="594"/>
      <c r="AC21" s="594"/>
      <c r="AD21" s="595">
        <v>16201</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5003</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443697</v>
      </c>
      <c r="S22" s="592"/>
      <c r="T22" s="592"/>
      <c r="U22" s="592"/>
      <c r="V22" s="592"/>
      <c r="W22" s="592"/>
      <c r="X22" s="592"/>
      <c r="Y22" s="593"/>
      <c r="Z22" s="594">
        <v>1.1000000000000001</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550031</v>
      </c>
      <c r="S23" s="592"/>
      <c r="T23" s="592"/>
      <c r="U23" s="592"/>
      <c r="V23" s="592"/>
      <c r="W23" s="592"/>
      <c r="X23" s="592"/>
      <c r="Y23" s="593"/>
      <c r="Z23" s="594">
        <v>1.4</v>
      </c>
      <c r="AA23" s="594"/>
      <c r="AB23" s="594"/>
      <c r="AC23" s="594"/>
      <c r="AD23" s="595">
        <v>15328</v>
      </c>
      <c r="AE23" s="595"/>
      <c r="AF23" s="595"/>
      <c r="AG23" s="595"/>
      <c r="AH23" s="595"/>
      <c r="AI23" s="595"/>
      <c r="AJ23" s="595"/>
      <c r="AK23" s="595"/>
      <c r="AL23" s="596">
        <v>0.1</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764217</v>
      </c>
      <c r="BH23" s="592"/>
      <c r="BI23" s="592"/>
      <c r="BJ23" s="592"/>
      <c r="BK23" s="592"/>
      <c r="BL23" s="592"/>
      <c r="BM23" s="592"/>
      <c r="BN23" s="593"/>
      <c r="BO23" s="594">
        <v>7.1</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226980</v>
      </c>
      <c r="S24" s="592"/>
      <c r="T24" s="592"/>
      <c r="U24" s="592"/>
      <c r="V24" s="592"/>
      <c r="W24" s="592"/>
      <c r="X24" s="592"/>
      <c r="Y24" s="593"/>
      <c r="Z24" s="594">
        <v>0.6</v>
      </c>
      <c r="AA24" s="594"/>
      <c r="AB24" s="594"/>
      <c r="AC24" s="594"/>
      <c r="AD24" s="595">
        <v>254</v>
      </c>
      <c r="AE24" s="595"/>
      <c r="AF24" s="595"/>
      <c r="AG24" s="595"/>
      <c r="AH24" s="595"/>
      <c r="AI24" s="595"/>
      <c r="AJ24" s="595"/>
      <c r="AK24" s="595"/>
      <c r="AL24" s="596">
        <v>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17457193</v>
      </c>
      <c r="CS24" s="581"/>
      <c r="CT24" s="581"/>
      <c r="CU24" s="581"/>
      <c r="CV24" s="581"/>
      <c r="CW24" s="581"/>
      <c r="CX24" s="581"/>
      <c r="CY24" s="582"/>
      <c r="CZ24" s="618">
        <v>45.6</v>
      </c>
      <c r="DA24" s="619"/>
      <c r="DB24" s="619"/>
      <c r="DC24" s="620"/>
      <c r="DD24" s="617">
        <v>9824976</v>
      </c>
      <c r="DE24" s="581"/>
      <c r="DF24" s="581"/>
      <c r="DG24" s="581"/>
      <c r="DH24" s="581"/>
      <c r="DI24" s="581"/>
      <c r="DJ24" s="581"/>
      <c r="DK24" s="582"/>
      <c r="DL24" s="617">
        <v>9764337</v>
      </c>
      <c r="DM24" s="581"/>
      <c r="DN24" s="581"/>
      <c r="DO24" s="581"/>
      <c r="DP24" s="581"/>
      <c r="DQ24" s="581"/>
      <c r="DR24" s="581"/>
      <c r="DS24" s="581"/>
      <c r="DT24" s="581"/>
      <c r="DU24" s="581"/>
      <c r="DV24" s="582"/>
      <c r="DW24" s="585">
        <v>51.2</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7296821</v>
      </c>
      <c r="S25" s="592"/>
      <c r="T25" s="592"/>
      <c r="U25" s="592"/>
      <c r="V25" s="592"/>
      <c r="W25" s="592"/>
      <c r="X25" s="592"/>
      <c r="Y25" s="593"/>
      <c r="Z25" s="594">
        <v>18.2</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5054674</v>
      </c>
      <c r="CS25" s="623"/>
      <c r="CT25" s="623"/>
      <c r="CU25" s="623"/>
      <c r="CV25" s="623"/>
      <c r="CW25" s="623"/>
      <c r="CX25" s="623"/>
      <c r="CY25" s="624"/>
      <c r="CZ25" s="625">
        <v>13.2</v>
      </c>
      <c r="DA25" s="626"/>
      <c r="DB25" s="626"/>
      <c r="DC25" s="627"/>
      <c r="DD25" s="600">
        <v>4646383</v>
      </c>
      <c r="DE25" s="623"/>
      <c r="DF25" s="623"/>
      <c r="DG25" s="623"/>
      <c r="DH25" s="623"/>
      <c r="DI25" s="623"/>
      <c r="DJ25" s="623"/>
      <c r="DK25" s="624"/>
      <c r="DL25" s="600">
        <v>4589620</v>
      </c>
      <c r="DM25" s="623"/>
      <c r="DN25" s="623"/>
      <c r="DO25" s="623"/>
      <c r="DP25" s="623"/>
      <c r="DQ25" s="623"/>
      <c r="DR25" s="623"/>
      <c r="DS25" s="623"/>
      <c r="DT25" s="623"/>
      <c r="DU25" s="623"/>
      <c r="DV25" s="624"/>
      <c r="DW25" s="596">
        <v>24.1</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v>90214</v>
      </c>
      <c r="S26" s="592"/>
      <c r="T26" s="592"/>
      <c r="U26" s="592"/>
      <c r="V26" s="592"/>
      <c r="W26" s="592"/>
      <c r="X26" s="592"/>
      <c r="Y26" s="593"/>
      <c r="Z26" s="594">
        <v>0.2</v>
      </c>
      <c r="AA26" s="594"/>
      <c r="AB26" s="594"/>
      <c r="AC26" s="594"/>
      <c r="AD26" s="595">
        <v>90214</v>
      </c>
      <c r="AE26" s="595"/>
      <c r="AF26" s="595"/>
      <c r="AG26" s="595"/>
      <c r="AH26" s="595"/>
      <c r="AI26" s="595"/>
      <c r="AJ26" s="595"/>
      <c r="AK26" s="595"/>
      <c r="AL26" s="596">
        <v>0.5</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2982281</v>
      </c>
      <c r="CS26" s="592"/>
      <c r="CT26" s="592"/>
      <c r="CU26" s="592"/>
      <c r="CV26" s="592"/>
      <c r="CW26" s="592"/>
      <c r="CX26" s="592"/>
      <c r="CY26" s="593"/>
      <c r="CZ26" s="625">
        <v>7.8</v>
      </c>
      <c r="DA26" s="626"/>
      <c r="DB26" s="626"/>
      <c r="DC26" s="627"/>
      <c r="DD26" s="600">
        <v>2652479</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2763281</v>
      </c>
      <c r="S27" s="592"/>
      <c r="T27" s="592"/>
      <c r="U27" s="592"/>
      <c r="V27" s="592"/>
      <c r="W27" s="592"/>
      <c r="X27" s="592"/>
      <c r="Y27" s="593"/>
      <c r="Z27" s="594">
        <v>6.9</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10707635</v>
      </c>
      <c r="BH27" s="592"/>
      <c r="BI27" s="592"/>
      <c r="BJ27" s="592"/>
      <c r="BK27" s="592"/>
      <c r="BL27" s="592"/>
      <c r="BM27" s="592"/>
      <c r="BN27" s="593"/>
      <c r="BO27" s="594">
        <v>100</v>
      </c>
      <c r="BP27" s="594"/>
      <c r="BQ27" s="594"/>
      <c r="BR27" s="594"/>
      <c r="BS27" s="600">
        <v>66172</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9637205</v>
      </c>
      <c r="CS27" s="623"/>
      <c r="CT27" s="623"/>
      <c r="CU27" s="623"/>
      <c r="CV27" s="623"/>
      <c r="CW27" s="623"/>
      <c r="CX27" s="623"/>
      <c r="CY27" s="624"/>
      <c r="CZ27" s="625">
        <v>25.2</v>
      </c>
      <c r="DA27" s="626"/>
      <c r="DB27" s="626"/>
      <c r="DC27" s="627"/>
      <c r="DD27" s="600">
        <v>2605697</v>
      </c>
      <c r="DE27" s="623"/>
      <c r="DF27" s="623"/>
      <c r="DG27" s="623"/>
      <c r="DH27" s="623"/>
      <c r="DI27" s="623"/>
      <c r="DJ27" s="623"/>
      <c r="DK27" s="624"/>
      <c r="DL27" s="600">
        <v>2601821</v>
      </c>
      <c r="DM27" s="623"/>
      <c r="DN27" s="623"/>
      <c r="DO27" s="623"/>
      <c r="DP27" s="623"/>
      <c r="DQ27" s="623"/>
      <c r="DR27" s="623"/>
      <c r="DS27" s="623"/>
      <c r="DT27" s="623"/>
      <c r="DU27" s="623"/>
      <c r="DV27" s="624"/>
      <c r="DW27" s="596">
        <v>13.6</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186075</v>
      </c>
      <c r="S28" s="592"/>
      <c r="T28" s="592"/>
      <c r="U28" s="592"/>
      <c r="V28" s="592"/>
      <c r="W28" s="592"/>
      <c r="X28" s="592"/>
      <c r="Y28" s="593"/>
      <c r="Z28" s="594">
        <v>0.5</v>
      </c>
      <c r="AA28" s="594"/>
      <c r="AB28" s="594"/>
      <c r="AC28" s="594"/>
      <c r="AD28" s="595">
        <v>41194</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2765314</v>
      </c>
      <c r="CS28" s="592"/>
      <c r="CT28" s="592"/>
      <c r="CU28" s="592"/>
      <c r="CV28" s="592"/>
      <c r="CW28" s="592"/>
      <c r="CX28" s="592"/>
      <c r="CY28" s="593"/>
      <c r="CZ28" s="625">
        <v>7.2</v>
      </c>
      <c r="DA28" s="626"/>
      <c r="DB28" s="626"/>
      <c r="DC28" s="627"/>
      <c r="DD28" s="600">
        <v>2572896</v>
      </c>
      <c r="DE28" s="592"/>
      <c r="DF28" s="592"/>
      <c r="DG28" s="592"/>
      <c r="DH28" s="592"/>
      <c r="DI28" s="592"/>
      <c r="DJ28" s="592"/>
      <c r="DK28" s="593"/>
      <c r="DL28" s="600">
        <v>2572896</v>
      </c>
      <c r="DM28" s="592"/>
      <c r="DN28" s="592"/>
      <c r="DO28" s="592"/>
      <c r="DP28" s="592"/>
      <c r="DQ28" s="592"/>
      <c r="DR28" s="592"/>
      <c r="DS28" s="592"/>
      <c r="DT28" s="592"/>
      <c r="DU28" s="592"/>
      <c r="DV28" s="593"/>
      <c r="DW28" s="596">
        <v>13.5</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2984</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2762195</v>
      </c>
      <c r="CS29" s="623"/>
      <c r="CT29" s="623"/>
      <c r="CU29" s="623"/>
      <c r="CV29" s="623"/>
      <c r="CW29" s="623"/>
      <c r="CX29" s="623"/>
      <c r="CY29" s="624"/>
      <c r="CZ29" s="625">
        <v>7.2</v>
      </c>
      <c r="DA29" s="626"/>
      <c r="DB29" s="626"/>
      <c r="DC29" s="627"/>
      <c r="DD29" s="600">
        <v>2569777</v>
      </c>
      <c r="DE29" s="623"/>
      <c r="DF29" s="623"/>
      <c r="DG29" s="623"/>
      <c r="DH29" s="623"/>
      <c r="DI29" s="623"/>
      <c r="DJ29" s="623"/>
      <c r="DK29" s="624"/>
      <c r="DL29" s="600">
        <v>2569777</v>
      </c>
      <c r="DM29" s="623"/>
      <c r="DN29" s="623"/>
      <c r="DO29" s="623"/>
      <c r="DP29" s="623"/>
      <c r="DQ29" s="623"/>
      <c r="DR29" s="623"/>
      <c r="DS29" s="623"/>
      <c r="DT29" s="623"/>
      <c r="DU29" s="623"/>
      <c r="DV29" s="624"/>
      <c r="DW29" s="596">
        <v>13.5</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791064</v>
      </c>
      <c r="S30" s="592"/>
      <c r="T30" s="592"/>
      <c r="U30" s="592"/>
      <c r="V30" s="592"/>
      <c r="W30" s="592"/>
      <c r="X30" s="592"/>
      <c r="Y30" s="593"/>
      <c r="Z30" s="594">
        <v>2</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98.6</v>
      </c>
      <c r="BH30" s="650"/>
      <c r="BI30" s="650"/>
      <c r="BJ30" s="650"/>
      <c r="BK30" s="650"/>
      <c r="BL30" s="650"/>
      <c r="BM30" s="586">
        <v>93.4</v>
      </c>
      <c r="BN30" s="650"/>
      <c r="BO30" s="650"/>
      <c r="BP30" s="650"/>
      <c r="BQ30" s="651"/>
      <c r="BR30" s="649">
        <v>98.2</v>
      </c>
      <c r="BS30" s="650"/>
      <c r="BT30" s="650"/>
      <c r="BU30" s="650"/>
      <c r="BV30" s="650"/>
      <c r="BW30" s="650"/>
      <c r="BX30" s="586">
        <v>91.2</v>
      </c>
      <c r="BY30" s="650"/>
      <c r="BZ30" s="650"/>
      <c r="CA30" s="650"/>
      <c r="CB30" s="651"/>
      <c r="CD30" s="654"/>
      <c r="CE30" s="655"/>
      <c r="CF30" s="605" t="s">
        <v>291</v>
      </c>
      <c r="CG30" s="606"/>
      <c r="CH30" s="606"/>
      <c r="CI30" s="606"/>
      <c r="CJ30" s="606"/>
      <c r="CK30" s="606"/>
      <c r="CL30" s="606"/>
      <c r="CM30" s="606"/>
      <c r="CN30" s="606"/>
      <c r="CO30" s="606"/>
      <c r="CP30" s="606"/>
      <c r="CQ30" s="607"/>
      <c r="CR30" s="591">
        <v>2333479</v>
      </c>
      <c r="CS30" s="592"/>
      <c r="CT30" s="592"/>
      <c r="CU30" s="592"/>
      <c r="CV30" s="592"/>
      <c r="CW30" s="592"/>
      <c r="CX30" s="592"/>
      <c r="CY30" s="593"/>
      <c r="CZ30" s="625">
        <v>6.1</v>
      </c>
      <c r="DA30" s="626"/>
      <c r="DB30" s="626"/>
      <c r="DC30" s="627"/>
      <c r="DD30" s="600">
        <v>2183793</v>
      </c>
      <c r="DE30" s="592"/>
      <c r="DF30" s="592"/>
      <c r="DG30" s="592"/>
      <c r="DH30" s="592"/>
      <c r="DI30" s="592"/>
      <c r="DJ30" s="592"/>
      <c r="DK30" s="593"/>
      <c r="DL30" s="600">
        <v>2183793</v>
      </c>
      <c r="DM30" s="592"/>
      <c r="DN30" s="592"/>
      <c r="DO30" s="592"/>
      <c r="DP30" s="592"/>
      <c r="DQ30" s="592"/>
      <c r="DR30" s="592"/>
      <c r="DS30" s="592"/>
      <c r="DT30" s="592"/>
      <c r="DU30" s="592"/>
      <c r="DV30" s="593"/>
      <c r="DW30" s="596">
        <v>11.5</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1475239</v>
      </c>
      <c r="S31" s="592"/>
      <c r="T31" s="592"/>
      <c r="U31" s="592"/>
      <c r="V31" s="592"/>
      <c r="W31" s="592"/>
      <c r="X31" s="592"/>
      <c r="Y31" s="593"/>
      <c r="Z31" s="594">
        <v>3.7</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98.8</v>
      </c>
      <c r="BH31" s="623"/>
      <c r="BI31" s="623"/>
      <c r="BJ31" s="623"/>
      <c r="BK31" s="623"/>
      <c r="BL31" s="623"/>
      <c r="BM31" s="597">
        <v>94.3</v>
      </c>
      <c r="BN31" s="647"/>
      <c r="BO31" s="647"/>
      <c r="BP31" s="647"/>
      <c r="BQ31" s="648"/>
      <c r="BR31" s="646">
        <v>98.5</v>
      </c>
      <c r="BS31" s="623"/>
      <c r="BT31" s="623"/>
      <c r="BU31" s="623"/>
      <c r="BV31" s="623"/>
      <c r="BW31" s="623"/>
      <c r="BX31" s="597">
        <v>92.7</v>
      </c>
      <c r="BY31" s="647"/>
      <c r="BZ31" s="647"/>
      <c r="CA31" s="647"/>
      <c r="CB31" s="648"/>
      <c r="CD31" s="654"/>
      <c r="CE31" s="655"/>
      <c r="CF31" s="605" t="s">
        <v>295</v>
      </c>
      <c r="CG31" s="606"/>
      <c r="CH31" s="606"/>
      <c r="CI31" s="606"/>
      <c r="CJ31" s="606"/>
      <c r="CK31" s="606"/>
      <c r="CL31" s="606"/>
      <c r="CM31" s="606"/>
      <c r="CN31" s="606"/>
      <c r="CO31" s="606"/>
      <c r="CP31" s="606"/>
      <c r="CQ31" s="607"/>
      <c r="CR31" s="591">
        <v>428716</v>
      </c>
      <c r="CS31" s="623"/>
      <c r="CT31" s="623"/>
      <c r="CU31" s="623"/>
      <c r="CV31" s="623"/>
      <c r="CW31" s="623"/>
      <c r="CX31" s="623"/>
      <c r="CY31" s="624"/>
      <c r="CZ31" s="625">
        <v>1.1000000000000001</v>
      </c>
      <c r="DA31" s="626"/>
      <c r="DB31" s="626"/>
      <c r="DC31" s="627"/>
      <c r="DD31" s="600">
        <v>385984</v>
      </c>
      <c r="DE31" s="623"/>
      <c r="DF31" s="623"/>
      <c r="DG31" s="623"/>
      <c r="DH31" s="623"/>
      <c r="DI31" s="623"/>
      <c r="DJ31" s="623"/>
      <c r="DK31" s="624"/>
      <c r="DL31" s="600">
        <v>385984</v>
      </c>
      <c r="DM31" s="623"/>
      <c r="DN31" s="623"/>
      <c r="DO31" s="623"/>
      <c r="DP31" s="623"/>
      <c r="DQ31" s="623"/>
      <c r="DR31" s="623"/>
      <c r="DS31" s="623"/>
      <c r="DT31" s="623"/>
      <c r="DU31" s="623"/>
      <c r="DV31" s="624"/>
      <c r="DW31" s="596">
        <v>2</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3847266</v>
      </c>
      <c r="S32" s="592"/>
      <c r="T32" s="592"/>
      <c r="U32" s="592"/>
      <c r="V32" s="592"/>
      <c r="W32" s="592"/>
      <c r="X32" s="592"/>
      <c r="Y32" s="593"/>
      <c r="Z32" s="594">
        <v>9.6</v>
      </c>
      <c r="AA32" s="594"/>
      <c r="AB32" s="594"/>
      <c r="AC32" s="594"/>
      <c r="AD32" s="595">
        <v>716</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98.3</v>
      </c>
      <c r="BH32" s="659"/>
      <c r="BI32" s="659"/>
      <c r="BJ32" s="659"/>
      <c r="BK32" s="659"/>
      <c r="BL32" s="659"/>
      <c r="BM32" s="660">
        <v>92.2</v>
      </c>
      <c r="BN32" s="659"/>
      <c r="BO32" s="659"/>
      <c r="BP32" s="659"/>
      <c r="BQ32" s="661"/>
      <c r="BR32" s="658">
        <v>97.8</v>
      </c>
      <c r="BS32" s="659"/>
      <c r="BT32" s="659"/>
      <c r="BU32" s="659"/>
      <c r="BV32" s="659"/>
      <c r="BW32" s="659"/>
      <c r="BX32" s="660">
        <v>89.3</v>
      </c>
      <c r="BY32" s="659"/>
      <c r="BZ32" s="659"/>
      <c r="CA32" s="659"/>
      <c r="CB32" s="661"/>
      <c r="CD32" s="656"/>
      <c r="CE32" s="657"/>
      <c r="CF32" s="605" t="s">
        <v>298</v>
      </c>
      <c r="CG32" s="606"/>
      <c r="CH32" s="606"/>
      <c r="CI32" s="606"/>
      <c r="CJ32" s="606"/>
      <c r="CK32" s="606"/>
      <c r="CL32" s="606"/>
      <c r="CM32" s="606"/>
      <c r="CN32" s="606"/>
      <c r="CO32" s="606"/>
      <c r="CP32" s="606"/>
      <c r="CQ32" s="607"/>
      <c r="CR32" s="591">
        <v>3119</v>
      </c>
      <c r="CS32" s="592"/>
      <c r="CT32" s="592"/>
      <c r="CU32" s="592"/>
      <c r="CV32" s="592"/>
      <c r="CW32" s="592"/>
      <c r="CX32" s="592"/>
      <c r="CY32" s="593"/>
      <c r="CZ32" s="625">
        <v>0</v>
      </c>
      <c r="DA32" s="626"/>
      <c r="DB32" s="626"/>
      <c r="DC32" s="627"/>
      <c r="DD32" s="600">
        <v>3119</v>
      </c>
      <c r="DE32" s="592"/>
      <c r="DF32" s="592"/>
      <c r="DG32" s="592"/>
      <c r="DH32" s="592"/>
      <c r="DI32" s="592"/>
      <c r="DJ32" s="592"/>
      <c r="DK32" s="593"/>
      <c r="DL32" s="600">
        <v>3119</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3851319</v>
      </c>
      <c r="S33" s="592"/>
      <c r="T33" s="592"/>
      <c r="U33" s="592"/>
      <c r="V33" s="592"/>
      <c r="W33" s="592"/>
      <c r="X33" s="592"/>
      <c r="Y33" s="593"/>
      <c r="Z33" s="594">
        <v>9.6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14896165</v>
      </c>
      <c r="CS33" s="623"/>
      <c r="CT33" s="623"/>
      <c r="CU33" s="623"/>
      <c r="CV33" s="623"/>
      <c r="CW33" s="623"/>
      <c r="CX33" s="623"/>
      <c r="CY33" s="624"/>
      <c r="CZ33" s="625">
        <v>38.9</v>
      </c>
      <c r="DA33" s="626"/>
      <c r="DB33" s="626"/>
      <c r="DC33" s="627"/>
      <c r="DD33" s="600">
        <v>10540966</v>
      </c>
      <c r="DE33" s="623"/>
      <c r="DF33" s="623"/>
      <c r="DG33" s="623"/>
      <c r="DH33" s="623"/>
      <c r="DI33" s="623"/>
      <c r="DJ33" s="623"/>
      <c r="DK33" s="624"/>
      <c r="DL33" s="600">
        <v>7284752</v>
      </c>
      <c r="DM33" s="623"/>
      <c r="DN33" s="623"/>
      <c r="DO33" s="623"/>
      <c r="DP33" s="623"/>
      <c r="DQ33" s="623"/>
      <c r="DR33" s="623"/>
      <c r="DS33" s="623"/>
      <c r="DT33" s="623"/>
      <c r="DU33" s="623"/>
      <c r="DV33" s="624"/>
      <c r="DW33" s="596">
        <v>38.200000000000003</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3065939</v>
      </c>
      <c r="CS34" s="592"/>
      <c r="CT34" s="592"/>
      <c r="CU34" s="592"/>
      <c r="CV34" s="592"/>
      <c r="CW34" s="592"/>
      <c r="CX34" s="592"/>
      <c r="CY34" s="593"/>
      <c r="CZ34" s="625">
        <v>8</v>
      </c>
      <c r="DA34" s="626"/>
      <c r="DB34" s="626"/>
      <c r="DC34" s="627"/>
      <c r="DD34" s="600">
        <v>2476041</v>
      </c>
      <c r="DE34" s="592"/>
      <c r="DF34" s="592"/>
      <c r="DG34" s="592"/>
      <c r="DH34" s="592"/>
      <c r="DI34" s="592"/>
      <c r="DJ34" s="592"/>
      <c r="DK34" s="593"/>
      <c r="DL34" s="600">
        <v>2167002</v>
      </c>
      <c r="DM34" s="592"/>
      <c r="DN34" s="592"/>
      <c r="DO34" s="592"/>
      <c r="DP34" s="592"/>
      <c r="DQ34" s="592"/>
      <c r="DR34" s="592"/>
      <c r="DS34" s="592"/>
      <c r="DT34" s="592"/>
      <c r="DU34" s="592"/>
      <c r="DV34" s="593"/>
      <c r="DW34" s="596">
        <v>11.4</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1611419</v>
      </c>
      <c r="S35" s="592"/>
      <c r="T35" s="592"/>
      <c r="U35" s="592"/>
      <c r="V35" s="592"/>
      <c r="W35" s="592"/>
      <c r="X35" s="592"/>
      <c r="Y35" s="593"/>
      <c r="Z35" s="594">
        <v>4</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4291667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243213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573813</v>
      </c>
      <c r="CS35" s="623"/>
      <c r="CT35" s="623"/>
      <c r="CU35" s="623"/>
      <c r="CV35" s="623"/>
      <c r="CW35" s="623"/>
      <c r="CX35" s="623"/>
      <c r="CY35" s="624"/>
      <c r="CZ35" s="625">
        <v>1.5</v>
      </c>
      <c r="DA35" s="626"/>
      <c r="DB35" s="626"/>
      <c r="DC35" s="627"/>
      <c r="DD35" s="600">
        <v>488387</v>
      </c>
      <c r="DE35" s="623"/>
      <c r="DF35" s="623"/>
      <c r="DG35" s="623"/>
      <c r="DH35" s="623"/>
      <c r="DI35" s="623"/>
      <c r="DJ35" s="623"/>
      <c r="DK35" s="624"/>
      <c r="DL35" s="600">
        <v>488387</v>
      </c>
      <c r="DM35" s="623"/>
      <c r="DN35" s="623"/>
      <c r="DO35" s="623"/>
      <c r="DP35" s="623"/>
      <c r="DQ35" s="623"/>
      <c r="DR35" s="623"/>
      <c r="DS35" s="623"/>
      <c r="DT35" s="623"/>
      <c r="DU35" s="623"/>
      <c r="DV35" s="624"/>
      <c r="DW35" s="596">
        <v>2.6</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40181908</v>
      </c>
      <c r="S36" s="664"/>
      <c r="T36" s="664"/>
      <c r="U36" s="664"/>
      <c r="V36" s="664"/>
      <c r="W36" s="664"/>
      <c r="X36" s="664"/>
      <c r="Y36" s="665"/>
      <c r="Z36" s="666">
        <v>100</v>
      </c>
      <c r="AA36" s="666"/>
      <c r="AB36" s="666"/>
      <c r="AC36" s="666"/>
      <c r="AD36" s="667">
        <v>17455815</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999978</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91708</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4233770</v>
      </c>
      <c r="CS36" s="592"/>
      <c r="CT36" s="592"/>
      <c r="CU36" s="592"/>
      <c r="CV36" s="592"/>
      <c r="CW36" s="592"/>
      <c r="CX36" s="592"/>
      <c r="CY36" s="593"/>
      <c r="CZ36" s="625">
        <v>11.1</v>
      </c>
      <c r="DA36" s="626"/>
      <c r="DB36" s="626"/>
      <c r="DC36" s="627"/>
      <c r="DD36" s="600">
        <v>3574713</v>
      </c>
      <c r="DE36" s="592"/>
      <c r="DF36" s="592"/>
      <c r="DG36" s="592"/>
      <c r="DH36" s="592"/>
      <c r="DI36" s="592"/>
      <c r="DJ36" s="592"/>
      <c r="DK36" s="593"/>
      <c r="DL36" s="600">
        <v>2646900</v>
      </c>
      <c r="DM36" s="592"/>
      <c r="DN36" s="592"/>
      <c r="DO36" s="592"/>
      <c r="DP36" s="592"/>
      <c r="DQ36" s="592"/>
      <c r="DR36" s="592"/>
      <c r="DS36" s="592"/>
      <c r="DT36" s="592"/>
      <c r="DU36" s="592"/>
      <c r="DV36" s="593"/>
      <c r="DW36" s="596">
        <v>13.9</v>
      </c>
      <c r="DX36" s="621"/>
      <c r="DY36" s="621"/>
      <c r="DZ36" s="621"/>
      <c r="EA36" s="621"/>
      <c r="EB36" s="621"/>
      <c r="EC36" s="622"/>
    </row>
    <row r="37" spans="2:133" ht="11.25" customHeight="1">
      <c r="AQ37" s="670" t="s">
        <v>313</v>
      </c>
      <c r="AR37" s="671"/>
      <c r="AS37" s="671"/>
      <c r="AT37" s="671"/>
      <c r="AU37" s="671"/>
      <c r="AV37" s="671"/>
      <c r="AW37" s="671"/>
      <c r="AX37" s="671"/>
      <c r="AY37" s="672"/>
      <c r="AZ37" s="591">
        <v>515953</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12476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674515</v>
      </c>
      <c r="CS37" s="623"/>
      <c r="CT37" s="623"/>
      <c r="CU37" s="623"/>
      <c r="CV37" s="623"/>
      <c r="CW37" s="623"/>
      <c r="CX37" s="623"/>
      <c r="CY37" s="624"/>
      <c r="CZ37" s="625">
        <v>1.8</v>
      </c>
      <c r="DA37" s="626"/>
      <c r="DB37" s="626"/>
      <c r="DC37" s="627"/>
      <c r="DD37" s="600">
        <v>670169</v>
      </c>
      <c r="DE37" s="623"/>
      <c r="DF37" s="623"/>
      <c r="DG37" s="623"/>
      <c r="DH37" s="623"/>
      <c r="DI37" s="623"/>
      <c r="DJ37" s="623"/>
      <c r="DK37" s="624"/>
      <c r="DL37" s="600">
        <v>603234</v>
      </c>
      <c r="DM37" s="623"/>
      <c r="DN37" s="623"/>
      <c r="DO37" s="623"/>
      <c r="DP37" s="623"/>
      <c r="DQ37" s="623"/>
      <c r="DR37" s="623"/>
      <c r="DS37" s="623"/>
      <c r="DT37" s="623"/>
      <c r="DU37" s="623"/>
      <c r="DV37" s="624"/>
      <c r="DW37" s="596">
        <v>3.2</v>
      </c>
      <c r="DX37" s="621"/>
      <c r="DY37" s="621"/>
      <c r="DZ37" s="621"/>
      <c r="EA37" s="621"/>
      <c r="EB37" s="621"/>
      <c r="EC37" s="622"/>
    </row>
    <row r="38" spans="2:133" ht="11.25" customHeight="1">
      <c r="AQ38" s="670" t="s">
        <v>316</v>
      </c>
      <c r="AR38" s="671"/>
      <c r="AS38" s="671"/>
      <c r="AT38" s="671"/>
      <c r="AU38" s="671"/>
      <c r="AV38" s="671"/>
      <c r="AW38" s="671"/>
      <c r="AX38" s="671"/>
      <c r="AY38" s="672"/>
      <c r="AZ38" s="591">
        <v>175051</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21251</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2566899</v>
      </c>
      <c r="CS38" s="592"/>
      <c r="CT38" s="592"/>
      <c r="CU38" s="592"/>
      <c r="CV38" s="592"/>
      <c r="CW38" s="592"/>
      <c r="CX38" s="592"/>
      <c r="CY38" s="593"/>
      <c r="CZ38" s="625">
        <v>6.7</v>
      </c>
      <c r="DA38" s="626"/>
      <c r="DB38" s="626"/>
      <c r="DC38" s="627"/>
      <c r="DD38" s="600">
        <v>2175896</v>
      </c>
      <c r="DE38" s="592"/>
      <c r="DF38" s="592"/>
      <c r="DG38" s="592"/>
      <c r="DH38" s="592"/>
      <c r="DI38" s="592"/>
      <c r="DJ38" s="592"/>
      <c r="DK38" s="593"/>
      <c r="DL38" s="600">
        <v>1981331</v>
      </c>
      <c r="DM38" s="592"/>
      <c r="DN38" s="592"/>
      <c r="DO38" s="592"/>
      <c r="DP38" s="592"/>
      <c r="DQ38" s="592"/>
      <c r="DR38" s="592"/>
      <c r="DS38" s="592"/>
      <c r="DT38" s="592"/>
      <c r="DU38" s="592"/>
      <c r="DV38" s="593"/>
      <c r="DW38" s="596">
        <v>10.4</v>
      </c>
      <c r="DX38" s="621"/>
      <c r="DY38" s="621"/>
      <c r="DZ38" s="621"/>
      <c r="EA38" s="621"/>
      <c r="EB38" s="621"/>
      <c r="EC38" s="622"/>
    </row>
    <row r="39" spans="2:133" ht="11.25" customHeight="1">
      <c r="AQ39" s="670" t="s">
        <v>319</v>
      </c>
      <c r="AR39" s="671"/>
      <c r="AS39" s="671"/>
      <c r="AT39" s="671"/>
      <c r="AU39" s="671"/>
      <c r="AV39" s="671"/>
      <c r="AW39" s="671"/>
      <c r="AX39" s="671"/>
      <c r="AY39" s="672"/>
      <c r="AZ39" s="591">
        <v>108742</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94</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1919311</v>
      </c>
      <c r="CS39" s="623"/>
      <c r="CT39" s="623"/>
      <c r="CU39" s="623"/>
      <c r="CV39" s="623"/>
      <c r="CW39" s="623"/>
      <c r="CX39" s="623"/>
      <c r="CY39" s="624"/>
      <c r="CZ39" s="625">
        <v>5</v>
      </c>
      <c r="DA39" s="626"/>
      <c r="DB39" s="626"/>
      <c r="DC39" s="627"/>
      <c r="DD39" s="600">
        <v>1824797</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623094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106</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2536433</v>
      </c>
      <c r="CS40" s="592"/>
      <c r="CT40" s="592"/>
      <c r="CU40" s="592"/>
      <c r="CV40" s="592"/>
      <c r="CW40" s="592"/>
      <c r="CX40" s="592"/>
      <c r="CY40" s="593"/>
      <c r="CZ40" s="625">
        <v>6.6</v>
      </c>
      <c r="DA40" s="626"/>
      <c r="DB40" s="626"/>
      <c r="DC40" s="627"/>
      <c r="DD40" s="600">
        <v>1132</v>
      </c>
      <c r="DE40" s="592"/>
      <c r="DF40" s="592"/>
      <c r="DG40" s="592"/>
      <c r="DH40" s="592"/>
      <c r="DI40" s="592"/>
      <c r="DJ40" s="592"/>
      <c r="DK40" s="593"/>
      <c r="DL40" s="600">
        <v>1132</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1868849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298</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5896305</v>
      </c>
      <c r="CS42" s="592"/>
      <c r="CT42" s="592"/>
      <c r="CU42" s="592"/>
      <c r="CV42" s="592"/>
      <c r="CW42" s="592"/>
      <c r="CX42" s="592"/>
      <c r="CY42" s="593"/>
      <c r="CZ42" s="625">
        <v>15.4</v>
      </c>
      <c r="DA42" s="674"/>
      <c r="DB42" s="674"/>
      <c r="DC42" s="675"/>
      <c r="DD42" s="600">
        <v>1735063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143812</v>
      </c>
      <c r="CS43" s="623"/>
      <c r="CT43" s="623"/>
      <c r="CU43" s="623"/>
      <c r="CV43" s="623"/>
      <c r="CW43" s="623"/>
      <c r="CX43" s="623"/>
      <c r="CY43" s="624"/>
      <c r="CZ43" s="625">
        <v>0.4</v>
      </c>
      <c r="DA43" s="626"/>
      <c r="DB43" s="626"/>
      <c r="DC43" s="627"/>
      <c r="DD43" s="600">
        <v>140657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5852702</v>
      </c>
      <c r="CS44" s="592"/>
      <c r="CT44" s="592"/>
      <c r="CU44" s="592"/>
      <c r="CV44" s="592"/>
      <c r="CW44" s="592"/>
      <c r="CX44" s="592"/>
      <c r="CY44" s="593"/>
      <c r="CZ44" s="625">
        <v>15.3</v>
      </c>
      <c r="DA44" s="674"/>
      <c r="DB44" s="674"/>
      <c r="DC44" s="675"/>
      <c r="DD44" s="600">
        <v>1713627</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2757920</v>
      </c>
      <c r="CS45" s="623"/>
      <c r="CT45" s="623"/>
      <c r="CU45" s="623"/>
      <c r="CV45" s="623"/>
      <c r="CW45" s="623"/>
      <c r="CX45" s="623"/>
      <c r="CY45" s="624"/>
      <c r="CZ45" s="625">
        <v>7.2</v>
      </c>
      <c r="DA45" s="626"/>
      <c r="DB45" s="626"/>
      <c r="DC45" s="627"/>
      <c r="DD45" s="600">
        <v>62424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2742582</v>
      </c>
      <c r="CS46" s="592"/>
      <c r="CT46" s="592"/>
      <c r="CU46" s="592"/>
      <c r="CV46" s="592"/>
      <c r="CW46" s="592"/>
      <c r="CX46" s="592"/>
      <c r="CY46" s="593"/>
      <c r="CZ46" s="625">
        <v>7.2</v>
      </c>
      <c r="DA46" s="674"/>
      <c r="DB46" s="674"/>
      <c r="DC46" s="675"/>
      <c r="DD46" s="600">
        <v>1617803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43603</v>
      </c>
      <c r="CS47" s="623"/>
      <c r="CT47" s="623"/>
      <c r="CU47" s="623"/>
      <c r="CV47" s="623"/>
      <c r="CW47" s="623"/>
      <c r="CX47" s="623"/>
      <c r="CY47" s="624"/>
      <c r="CZ47" s="625">
        <v>0.1</v>
      </c>
      <c r="DA47" s="626"/>
      <c r="DB47" s="626"/>
      <c r="DC47" s="627"/>
      <c r="DD47" s="600">
        <v>21436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38249663</v>
      </c>
      <c r="CS49" s="659"/>
      <c r="CT49" s="659"/>
      <c r="CU49" s="659"/>
      <c r="CV49" s="659"/>
      <c r="CW49" s="659"/>
      <c r="CX49" s="659"/>
      <c r="CY49" s="686"/>
      <c r="CZ49" s="687">
        <v>100</v>
      </c>
      <c r="DA49" s="688"/>
      <c r="DB49" s="688"/>
      <c r="DC49" s="689"/>
      <c r="DD49" s="690">
        <v>22101005</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40182</v>
      </c>
      <c r="R7" s="721"/>
      <c r="S7" s="721"/>
      <c r="T7" s="721"/>
      <c r="U7" s="721"/>
      <c r="V7" s="721">
        <v>38250</v>
      </c>
      <c r="W7" s="721"/>
      <c r="X7" s="721"/>
      <c r="Y7" s="721"/>
      <c r="Z7" s="721"/>
      <c r="AA7" s="721">
        <v>1932</v>
      </c>
      <c r="AB7" s="721"/>
      <c r="AC7" s="721"/>
      <c r="AD7" s="721"/>
      <c r="AE7" s="722"/>
      <c r="AF7" s="723">
        <v>1747</v>
      </c>
      <c r="AG7" s="724"/>
      <c r="AH7" s="724"/>
      <c r="AI7" s="724"/>
      <c r="AJ7" s="725"/>
      <c r="AK7" s="760">
        <v>791</v>
      </c>
      <c r="AL7" s="761"/>
      <c r="AM7" s="761"/>
      <c r="AN7" s="761"/>
      <c r="AO7" s="761"/>
      <c r="AP7" s="761">
        <v>31405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1</v>
      </c>
      <c r="CI7" s="758"/>
      <c r="CJ7" s="758"/>
      <c r="CK7" s="758"/>
      <c r="CL7" s="759"/>
      <c r="CM7" s="757">
        <v>134</v>
      </c>
      <c r="CN7" s="758"/>
      <c r="CO7" s="758"/>
      <c r="CP7" s="758"/>
      <c r="CQ7" s="759"/>
      <c r="CR7" s="757">
        <v>5</v>
      </c>
      <c r="CS7" s="758"/>
      <c r="CT7" s="758"/>
      <c r="CU7" s="758"/>
      <c r="CV7" s="759"/>
      <c r="CW7" s="757"/>
      <c r="CX7" s="758"/>
      <c r="CY7" s="758"/>
      <c r="CZ7" s="758"/>
      <c r="DA7" s="759"/>
      <c r="DB7" s="757"/>
      <c r="DC7" s="758"/>
      <c r="DD7" s="758"/>
      <c r="DE7" s="758"/>
      <c r="DF7" s="759"/>
      <c r="DG7" s="757">
        <v>2654</v>
      </c>
      <c r="DH7" s="758"/>
      <c r="DI7" s="758"/>
      <c r="DJ7" s="758"/>
      <c r="DK7" s="759"/>
      <c r="DL7" s="757"/>
      <c r="DM7" s="758"/>
      <c r="DN7" s="758"/>
      <c r="DO7" s="758"/>
      <c r="DP7" s="759"/>
      <c r="DQ7" s="757">
        <v>1099</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1</v>
      </c>
      <c r="CI8" s="768"/>
      <c r="CJ8" s="768"/>
      <c r="CK8" s="768"/>
      <c r="CL8" s="769"/>
      <c r="CM8" s="767">
        <v>87</v>
      </c>
      <c r="CN8" s="768"/>
      <c r="CO8" s="768"/>
      <c r="CP8" s="768"/>
      <c r="CQ8" s="769"/>
      <c r="CR8" s="767">
        <v>48</v>
      </c>
      <c r="CS8" s="768"/>
      <c r="CT8" s="768"/>
      <c r="CU8" s="768"/>
      <c r="CV8" s="769"/>
      <c r="CW8" s="767"/>
      <c r="CX8" s="768"/>
      <c r="CY8" s="768"/>
      <c r="CZ8" s="768"/>
      <c r="DA8" s="769"/>
      <c r="DB8" s="767"/>
      <c r="DC8" s="768"/>
      <c r="DD8" s="768"/>
      <c r="DE8" s="768"/>
      <c r="DF8" s="769"/>
      <c r="DG8" s="767"/>
      <c r="DH8" s="768"/>
      <c r="DI8" s="768"/>
      <c r="DJ8" s="768"/>
      <c r="DK8" s="769"/>
      <c r="DL8" s="767">
        <v>287</v>
      </c>
      <c r="DM8" s="768"/>
      <c r="DN8" s="768"/>
      <c r="DO8" s="768"/>
      <c r="DP8" s="769"/>
      <c r="DQ8" s="767">
        <v>83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5</v>
      </c>
      <c r="CI9" s="768"/>
      <c r="CJ9" s="768"/>
      <c r="CK9" s="768"/>
      <c r="CL9" s="769"/>
      <c r="CM9" s="767">
        <v>5</v>
      </c>
      <c r="CN9" s="768"/>
      <c r="CO9" s="768"/>
      <c r="CP9" s="768"/>
      <c r="CQ9" s="769"/>
      <c r="CR9" s="767">
        <v>25</v>
      </c>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547</v>
      </c>
      <c r="BT10" s="755"/>
      <c r="BU10" s="755"/>
      <c r="BV10" s="755"/>
      <c r="BW10" s="755"/>
      <c r="BX10" s="755"/>
      <c r="BY10" s="755"/>
      <c r="BZ10" s="755"/>
      <c r="CA10" s="755"/>
      <c r="CB10" s="755"/>
      <c r="CC10" s="755"/>
      <c r="CD10" s="755"/>
      <c r="CE10" s="755"/>
      <c r="CF10" s="755"/>
      <c r="CG10" s="756"/>
      <c r="CH10" s="767"/>
      <c r="CI10" s="768"/>
      <c r="CJ10" s="768"/>
      <c r="CK10" s="768"/>
      <c r="CL10" s="769"/>
      <c r="CM10" s="767">
        <v>10</v>
      </c>
      <c r="CN10" s="768"/>
      <c r="CO10" s="768"/>
      <c r="CP10" s="768"/>
      <c r="CQ10" s="769"/>
      <c r="CR10" s="767">
        <v>2</v>
      </c>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548</v>
      </c>
      <c r="BT11" s="755"/>
      <c r="BU11" s="755"/>
      <c r="BV11" s="755"/>
      <c r="BW11" s="755"/>
      <c r="BX11" s="755"/>
      <c r="BY11" s="755"/>
      <c r="BZ11" s="755"/>
      <c r="CA11" s="755"/>
      <c r="CB11" s="755"/>
      <c r="CC11" s="755"/>
      <c r="CD11" s="755"/>
      <c r="CE11" s="755"/>
      <c r="CF11" s="755"/>
      <c r="CG11" s="756"/>
      <c r="CH11" s="767">
        <v>-6</v>
      </c>
      <c r="CI11" s="768"/>
      <c r="CJ11" s="768"/>
      <c r="CK11" s="768"/>
      <c r="CL11" s="769"/>
      <c r="CM11" s="767">
        <v>1621</v>
      </c>
      <c r="CN11" s="768"/>
      <c r="CO11" s="768"/>
      <c r="CP11" s="768"/>
      <c r="CQ11" s="769"/>
      <c r="CR11" s="767">
        <v>700</v>
      </c>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40182</v>
      </c>
      <c r="R23" s="780"/>
      <c r="S23" s="780"/>
      <c r="T23" s="780"/>
      <c r="U23" s="780"/>
      <c r="V23" s="780">
        <v>38250</v>
      </c>
      <c r="W23" s="780"/>
      <c r="X23" s="780"/>
      <c r="Y23" s="780"/>
      <c r="Z23" s="780"/>
      <c r="AA23" s="780">
        <v>1932</v>
      </c>
      <c r="AB23" s="780"/>
      <c r="AC23" s="780"/>
      <c r="AD23" s="780"/>
      <c r="AE23" s="781"/>
      <c r="AF23" s="782">
        <v>1747</v>
      </c>
      <c r="AG23" s="780"/>
      <c r="AH23" s="780"/>
      <c r="AI23" s="780"/>
      <c r="AJ23" s="783"/>
      <c r="AK23" s="784"/>
      <c r="AL23" s="785"/>
      <c r="AM23" s="785"/>
      <c r="AN23" s="785"/>
      <c r="AO23" s="785"/>
      <c r="AP23" s="780">
        <v>31405</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9426</v>
      </c>
      <c r="R28" s="809"/>
      <c r="S28" s="809"/>
      <c r="T28" s="809"/>
      <c r="U28" s="809"/>
      <c r="V28" s="809">
        <v>9308</v>
      </c>
      <c r="W28" s="809"/>
      <c r="X28" s="809"/>
      <c r="Y28" s="809"/>
      <c r="Z28" s="809"/>
      <c r="AA28" s="809">
        <v>118</v>
      </c>
      <c r="AB28" s="809"/>
      <c r="AC28" s="809"/>
      <c r="AD28" s="809"/>
      <c r="AE28" s="810"/>
      <c r="AF28" s="811">
        <v>118</v>
      </c>
      <c r="AG28" s="809"/>
      <c r="AH28" s="809"/>
      <c r="AI28" s="809"/>
      <c r="AJ28" s="812"/>
      <c r="AK28" s="813">
        <v>623</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5623</v>
      </c>
      <c r="R29" s="745"/>
      <c r="S29" s="745"/>
      <c r="T29" s="745"/>
      <c r="U29" s="745"/>
      <c r="V29" s="745">
        <v>5572</v>
      </c>
      <c r="W29" s="745"/>
      <c r="X29" s="745"/>
      <c r="Y29" s="745"/>
      <c r="Z29" s="745"/>
      <c r="AA29" s="745">
        <v>51</v>
      </c>
      <c r="AB29" s="745"/>
      <c r="AC29" s="745"/>
      <c r="AD29" s="745"/>
      <c r="AE29" s="746"/>
      <c r="AF29" s="747">
        <v>43</v>
      </c>
      <c r="AG29" s="748"/>
      <c r="AH29" s="748"/>
      <c r="AI29" s="748"/>
      <c r="AJ29" s="749"/>
      <c r="AK29" s="816">
        <v>867</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843</v>
      </c>
      <c r="R30" s="745"/>
      <c r="S30" s="745"/>
      <c r="T30" s="745"/>
      <c r="U30" s="745"/>
      <c r="V30" s="745">
        <v>823</v>
      </c>
      <c r="W30" s="745"/>
      <c r="X30" s="745"/>
      <c r="Y30" s="745"/>
      <c r="Z30" s="745"/>
      <c r="AA30" s="745">
        <v>1</v>
      </c>
      <c r="AB30" s="745"/>
      <c r="AC30" s="745"/>
      <c r="AD30" s="745"/>
      <c r="AE30" s="746"/>
      <c r="AF30" s="747">
        <v>1</v>
      </c>
      <c r="AG30" s="748"/>
      <c r="AH30" s="748"/>
      <c r="AI30" s="748"/>
      <c r="AJ30" s="749"/>
      <c r="AK30" s="816">
        <v>189</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45</v>
      </c>
      <c r="R31" s="745"/>
      <c r="S31" s="745"/>
      <c r="T31" s="745"/>
      <c r="U31" s="745"/>
      <c r="V31" s="745">
        <v>45</v>
      </c>
      <c r="W31" s="745"/>
      <c r="X31" s="745"/>
      <c r="Y31" s="745"/>
      <c r="Z31" s="745"/>
      <c r="AA31" s="745"/>
      <c r="AB31" s="745"/>
      <c r="AC31" s="745"/>
      <c r="AD31" s="745"/>
      <c r="AE31" s="746"/>
      <c r="AF31" s="747" t="s">
        <v>111</v>
      </c>
      <c r="AG31" s="748"/>
      <c r="AH31" s="748"/>
      <c r="AI31" s="748"/>
      <c r="AJ31" s="749"/>
      <c r="AK31" s="816">
        <v>12</v>
      </c>
      <c r="AL31" s="817"/>
      <c r="AM31" s="817"/>
      <c r="AN31" s="817"/>
      <c r="AO31" s="817"/>
      <c r="AP31" s="817"/>
      <c r="AQ31" s="817"/>
      <c r="AR31" s="817"/>
      <c r="AS31" s="817"/>
      <c r="AT31" s="817"/>
      <c r="AU31" s="817"/>
      <c r="AV31" s="817"/>
      <c r="AW31" s="817"/>
      <c r="AX31" s="817"/>
      <c r="AY31" s="817"/>
      <c r="AZ31" s="818"/>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383</v>
      </c>
      <c r="C32" s="742"/>
      <c r="D32" s="742"/>
      <c r="E32" s="742"/>
      <c r="F32" s="742"/>
      <c r="G32" s="742"/>
      <c r="H32" s="742"/>
      <c r="I32" s="742"/>
      <c r="J32" s="742"/>
      <c r="K32" s="742"/>
      <c r="L32" s="742"/>
      <c r="M32" s="742"/>
      <c r="N32" s="742"/>
      <c r="O32" s="742"/>
      <c r="P32" s="743"/>
      <c r="Q32" s="744">
        <v>1807</v>
      </c>
      <c r="R32" s="745"/>
      <c r="S32" s="745"/>
      <c r="T32" s="745"/>
      <c r="U32" s="745"/>
      <c r="V32" s="745">
        <v>1710</v>
      </c>
      <c r="W32" s="745"/>
      <c r="X32" s="745"/>
      <c r="Y32" s="745"/>
      <c r="Z32" s="745"/>
      <c r="AA32" s="745">
        <v>97</v>
      </c>
      <c r="AB32" s="745"/>
      <c r="AC32" s="745"/>
      <c r="AD32" s="745"/>
      <c r="AE32" s="746"/>
      <c r="AF32" s="747">
        <v>614</v>
      </c>
      <c r="AG32" s="748"/>
      <c r="AH32" s="748"/>
      <c r="AI32" s="748"/>
      <c r="AJ32" s="749"/>
      <c r="AK32" s="816">
        <v>109</v>
      </c>
      <c r="AL32" s="817"/>
      <c r="AM32" s="817"/>
      <c r="AN32" s="817"/>
      <c r="AO32" s="817"/>
      <c r="AP32" s="817">
        <v>11668</v>
      </c>
      <c r="AQ32" s="817"/>
      <c r="AR32" s="817"/>
      <c r="AS32" s="817"/>
      <c r="AT32" s="817"/>
      <c r="AU32" s="817">
        <v>1144</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157</v>
      </c>
      <c r="R33" s="745"/>
      <c r="S33" s="745"/>
      <c r="T33" s="745"/>
      <c r="U33" s="745"/>
      <c r="V33" s="745">
        <v>205</v>
      </c>
      <c r="W33" s="745"/>
      <c r="X33" s="745"/>
      <c r="Y33" s="745"/>
      <c r="Z33" s="745"/>
      <c r="AA33" s="745">
        <v>-48</v>
      </c>
      <c r="AB33" s="745"/>
      <c r="AC33" s="745"/>
      <c r="AD33" s="745"/>
      <c r="AE33" s="746"/>
      <c r="AF33" s="747">
        <v>469</v>
      </c>
      <c r="AG33" s="748"/>
      <c r="AH33" s="748"/>
      <c r="AI33" s="748"/>
      <c r="AJ33" s="749"/>
      <c r="AK33" s="816">
        <v>100</v>
      </c>
      <c r="AL33" s="817"/>
      <c r="AM33" s="817"/>
      <c r="AN33" s="817"/>
      <c r="AO33" s="817"/>
      <c r="AP33" s="817">
        <v>1360</v>
      </c>
      <c r="AQ33" s="817"/>
      <c r="AR33" s="817"/>
      <c r="AS33" s="817"/>
      <c r="AT33" s="817"/>
      <c r="AU33" s="817">
        <v>898</v>
      </c>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401</v>
      </c>
      <c r="R34" s="745"/>
      <c r="S34" s="745"/>
      <c r="T34" s="745"/>
      <c r="U34" s="745"/>
      <c r="V34" s="745">
        <v>225</v>
      </c>
      <c r="W34" s="745"/>
      <c r="X34" s="745"/>
      <c r="Y34" s="745"/>
      <c r="Z34" s="745"/>
      <c r="AA34" s="745">
        <v>176</v>
      </c>
      <c r="AB34" s="745"/>
      <c r="AC34" s="745"/>
      <c r="AD34" s="745"/>
      <c r="AE34" s="746"/>
      <c r="AF34" s="747" t="s">
        <v>111</v>
      </c>
      <c r="AG34" s="748"/>
      <c r="AH34" s="748"/>
      <c r="AI34" s="748"/>
      <c r="AJ34" s="749"/>
      <c r="AK34" s="816">
        <v>516</v>
      </c>
      <c r="AL34" s="817"/>
      <c r="AM34" s="817"/>
      <c r="AN34" s="817"/>
      <c r="AO34" s="817"/>
      <c r="AP34" s="817">
        <v>1816</v>
      </c>
      <c r="AQ34" s="817"/>
      <c r="AR34" s="817"/>
      <c r="AS34" s="817"/>
      <c r="AT34" s="817"/>
      <c r="AU34" s="817">
        <v>1816</v>
      </c>
      <c r="AV34" s="817"/>
      <c r="AW34" s="817"/>
      <c r="AX34" s="817"/>
      <c r="AY34" s="817"/>
      <c r="AZ34" s="818"/>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2504</v>
      </c>
      <c r="R35" s="745"/>
      <c r="S35" s="745"/>
      <c r="T35" s="745"/>
      <c r="U35" s="745"/>
      <c r="V35" s="745">
        <v>2226</v>
      </c>
      <c r="W35" s="745"/>
      <c r="X35" s="745"/>
      <c r="Y35" s="745"/>
      <c r="Z35" s="745"/>
      <c r="AA35" s="745">
        <v>278</v>
      </c>
      <c r="AB35" s="745"/>
      <c r="AC35" s="745"/>
      <c r="AD35" s="745"/>
      <c r="AE35" s="746"/>
      <c r="AF35" s="747">
        <v>1302</v>
      </c>
      <c r="AG35" s="748"/>
      <c r="AH35" s="748"/>
      <c r="AI35" s="748"/>
      <c r="AJ35" s="749"/>
      <c r="AK35" s="816">
        <v>654</v>
      </c>
      <c r="AL35" s="817"/>
      <c r="AM35" s="817"/>
      <c r="AN35" s="817"/>
      <c r="AO35" s="817"/>
      <c r="AP35" s="817">
        <v>17877</v>
      </c>
      <c r="AQ35" s="817"/>
      <c r="AR35" s="817"/>
      <c r="AS35" s="817"/>
      <c r="AT35" s="817"/>
      <c r="AU35" s="817">
        <v>6364</v>
      </c>
      <c r="AV35" s="817"/>
      <c r="AW35" s="817"/>
      <c r="AX35" s="817"/>
      <c r="AY35" s="817"/>
      <c r="AZ35" s="818"/>
      <c r="BA35" s="818"/>
      <c r="BB35" s="818"/>
      <c r="BC35" s="818"/>
      <c r="BD35" s="818"/>
      <c r="BE35" s="814" t="s">
        <v>384</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388</v>
      </c>
      <c r="R36" s="745"/>
      <c r="S36" s="745"/>
      <c r="T36" s="745"/>
      <c r="U36" s="745"/>
      <c r="V36" s="745">
        <v>388</v>
      </c>
      <c r="W36" s="745"/>
      <c r="X36" s="745"/>
      <c r="Y36" s="745"/>
      <c r="Z36" s="745"/>
      <c r="AA36" s="745"/>
      <c r="AB36" s="745"/>
      <c r="AC36" s="745"/>
      <c r="AD36" s="745"/>
      <c r="AE36" s="746"/>
      <c r="AF36" s="747">
        <v>32</v>
      </c>
      <c r="AG36" s="748"/>
      <c r="AH36" s="748"/>
      <c r="AI36" s="748"/>
      <c r="AJ36" s="749"/>
      <c r="AK36" s="816">
        <v>346</v>
      </c>
      <c r="AL36" s="817"/>
      <c r="AM36" s="817"/>
      <c r="AN36" s="817"/>
      <c r="AO36" s="817"/>
      <c r="AP36" s="817">
        <v>3474</v>
      </c>
      <c r="AQ36" s="817"/>
      <c r="AR36" s="817"/>
      <c r="AS36" s="817"/>
      <c r="AT36" s="817"/>
      <c r="AU36" s="817">
        <v>3099</v>
      </c>
      <c r="AV36" s="817"/>
      <c r="AW36" s="817"/>
      <c r="AX36" s="817"/>
      <c r="AY36" s="817"/>
      <c r="AZ36" s="818"/>
      <c r="BA36" s="818"/>
      <c r="BB36" s="818"/>
      <c r="BC36" s="818"/>
      <c r="BD36" s="818"/>
      <c r="BE36" s="814" t="s">
        <v>384</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389</v>
      </c>
      <c r="C37" s="742"/>
      <c r="D37" s="742"/>
      <c r="E37" s="742"/>
      <c r="F37" s="742"/>
      <c r="G37" s="742"/>
      <c r="H37" s="742"/>
      <c r="I37" s="742"/>
      <c r="J37" s="742"/>
      <c r="K37" s="742"/>
      <c r="L37" s="742"/>
      <c r="M37" s="742"/>
      <c r="N37" s="742"/>
      <c r="O37" s="742"/>
      <c r="P37" s="743"/>
      <c r="Q37" s="744">
        <v>56110</v>
      </c>
      <c r="R37" s="745"/>
      <c r="S37" s="745"/>
      <c r="T37" s="745"/>
      <c r="U37" s="745"/>
      <c r="V37" s="745">
        <v>56964</v>
      </c>
      <c r="W37" s="745"/>
      <c r="X37" s="745"/>
      <c r="Y37" s="745"/>
      <c r="Z37" s="745"/>
      <c r="AA37" s="745">
        <v>-854</v>
      </c>
      <c r="AB37" s="745"/>
      <c r="AC37" s="745"/>
      <c r="AD37" s="745"/>
      <c r="AE37" s="746"/>
      <c r="AF37" s="747">
        <v>3095</v>
      </c>
      <c r="AG37" s="748"/>
      <c r="AH37" s="748"/>
      <c r="AI37" s="748"/>
      <c r="AJ37" s="749"/>
      <c r="AK37" s="816"/>
      <c r="AL37" s="817"/>
      <c r="AM37" s="817"/>
      <c r="AN37" s="817"/>
      <c r="AO37" s="817"/>
      <c r="AP37" s="817">
        <v>2457</v>
      </c>
      <c r="AQ37" s="817"/>
      <c r="AR37" s="817"/>
      <c r="AS37" s="817"/>
      <c r="AT37" s="817"/>
      <c r="AU37" s="817"/>
      <c r="AV37" s="817"/>
      <c r="AW37" s="817"/>
      <c r="AX37" s="817"/>
      <c r="AY37" s="817"/>
      <c r="AZ37" s="818"/>
      <c r="BA37" s="818"/>
      <c r="BB37" s="818"/>
      <c r="BC37" s="818"/>
      <c r="BD37" s="818"/>
      <c r="BE37" s="814" t="s">
        <v>384</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390</v>
      </c>
      <c r="C38" s="742"/>
      <c r="D38" s="742"/>
      <c r="E38" s="742"/>
      <c r="F38" s="742"/>
      <c r="G38" s="742"/>
      <c r="H38" s="742"/>
      <c r="I38" s="742"/>
      <c r="J38" s="742"/>
      <c r="K38" s="742"/>
      <c r="L38" s="742"/>
      <c r="M38" s="742"/>
      <c r="N38" s="742"/>
      <c r="O38" s="742"/>
      <c r="P38" s="743"/>
      <c r="Q38" s="744">
        <v>262</v>
      </c>
      <c r="R38" s="745"/>
      <c r="S38" s="745"/>
      <c r="T38" s="745"/>
      <c r="U38" s="745"/>
      <c r="V38" s="745">
        <v>262</v>
      </c>
      <c r="W38" s="745"/>
      <c r="X38" s="745"/>
      <c r="Y38" s="745"/>
      <c r="Z38" s="745"/>
      <c r="AA38" s="745"/>
      <c r="AB38" s="745"/>
      <c r="AC38" s="745"/>
      <c r="AD38" s="745"/>
      <c r="AE38" s="746"/>
      <c r="AF38" s="747" t="s">
        <v>111</v>
      </c>
      <c r="AG38" s="748"/>
      <c r="AH38" s="748"/>
      <c r="AI38" s="748"/>
      <c r="AJ38" s="749"/>
      <c r="AK38" s="816">
        <v>175</v>
      </c>
      <c r="AL38" s="817"/>
      <c r="AM38" s="817"/>
      <c r="AN38" s="817"/>
      <c r="AO38" s="817"/>
      <c r="AP38" s="817">
        <v>1414</v>
      </c>
      <c r="AQ38" s="817"/>
      <c r="AR38" s="817"/>
      <c r="AS38" s="817"/>
      <c r="AT38" s="817"/>
      <c r="AU38" s="817">
        <v>1339</v>
      </c>
      <c r="AV38" s="817"/>
      <c r="AW38" s="817"/>
      <c r="AX38" s="817"/>
      <c r="AY38" s="817"/>
      <c r="AZ38" s="818"/>
      <c r="BA38" s="818"/>
      <c r="BB38" s="818"/>
      <c r="BC38" s="818"/>
      <c r="BD38" s="818"/>
      <c r="BE38" s="814" t="s">
        <v>391</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392</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393</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5672</v>
      </c>
      <c r="AG63" s="828"/>
      <c r="AH63" s="828"/>
      <c r="AI63" s="828"/>
      <c r="AJ63" s="829"/>
      <c r="AK63" s="830"/>
      <c r="AL63" s="825"/>
      <c r="AM63" s="825"/>
      <c r="AN63" s="825"/>
      <c r="AO63" s="825"/>
      <c r="AP63" s="828">
        <v>40066</v>
      </c>
      <c r="AQ63" s="828"/>
      <c r="AR63" s="828"/>
      <c r="AS63" s="828"/>
      <c r="AT63" s="828"/>
      <c r="AU63" s="828">
        <v>14660</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395</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396</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16736</v>
      </c>
      <c r="R68" s="852"/>
      <c r="S68" s="852"/>
      <c r="T68" s="852"/>
      <c r="U68" s="852"/>
      <c r="V68" s="852">
        <v>13856</v>
      </c>
      <c r="W68" s="852"/>
      <c r="X68" s="852"/>
      <c r="Y68" s="852"/>
      <c r="Z68" s="852"/>
      <c r="AA68" s="852">
        <v>2880</v>
      </c>
      <c r="AB68" s="852"/>
      <c r="AC68" s="852"/>
      <c r="AD68" s="852"/>
      <c r="AE68" s="852"/>
      <c r="AF68" s="852">
        <v>2880</v>
      </c>
      <c r="AG68" s="852"/>
      <c r="AH68" s="852"/>
      <c r="AI68" s="852"/>
      <c r="AJ68" s="852"/>
      <c r="AK68" s="852">
        <v>129</v>
      </c>
      <c r="AL68" s="852"/>
      <c r="AM68" s="852"/>
      <c r="AN68" s="852"/>
      <c r="AO68" s="852"/>
      <c r="AP68" s="852"/>
      <c r="AQ68" s="852"/>
      <c r="AR68" s="852"/>
      <c r="AS68" s="852"/>
      <c r="AT68" s="852"/>
      <c r="AU68" s="852"/>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49</v>
      </c>
      <c r="R69" s="817"/>
      <c r="S69" s="817"/>
      <c r="T69" s="817"/>
      <c r="U69" s="817"/>
      <c r="V69" s="817">
        <v>42</v>
      </c>
      <c r="W69" s="817"/>
      <c r="X69" s="817"/>
      <c r="Y69" s="817"/>
      <c r="Z69" s="817"/>
      <c r="AA69" s="817">
        <v>7</v>
      </c>
      <c r="AB69" s="817"/>
      <c r="AC69" s="817"/>
      <c r="AD69" s="817"/>
      <c r="AE69" s="817"/>
      <c r="AF69" s="817">
        <v>7</v>
      </c>
      <c r="AG69" s="817"/>
      <c r="AH69" s="817"/>
      <c r="AI69" s="817"/>
      <c r="AJ69" s="817"/>
      <c r="AK69" s="817"/>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11</v>
      </c>
      <c r="R70" s="817"/>
      <c r="S70" s="817"/>
      <c r="T70" s="817"/>
      <c r="U70" s="817"/>
      <c r="V70" s="817">
        <v>8</v>
      </c>
      <c r="W70" s="817"/>
      <c r="X70" s="817"/>
      <c r="Y70" s="817"/>
      <c r="Z70" s="817"/>
      <c r="AA70" s="817">
        <v>3</v>
      </c>
      <c r="AB70" s="817"/>
      <c r="AC70" s="817"/>
      <c r="AD70" s="817"/>
      <c r="AE70" s="817"/>
      <c r="AF70" s="817">
        <v>3</v>
      </c>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2</v>
      </c>
      <c r="R71" s="817"/>
      <c r="S71" s="817"/>
      <c r="T71" s="817"/>
      <c r="U71" s="817"/>
      <c r="V71" s="817">
        <v>1</v>
      </c>
      <c r="W71" s="817"/>
      <c r="X71" s="817"/>
      <c r="Y71" s="817"/>
      <c r="Z71" s="817"/>
      <c r="AA71" s="817">
        <v>1</v>
      </c>
      <c r="AB71" s="817"/>
      <c r="AC71" s="817"/>
      <c r="AD71" s="817"/>
      <c r="AE71" s="817"/>
      <c r="AF71" s="817">
        <v>1</v>
      </c>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37</v>
      </c>
      <c r="R72" s="817"/>
      <c r="S72" s="817"/>
      <c r="T72" s="817"/>
      <c r="U72" s="817"/>
      <c r="V72" s="817">
        <v>34</v>
      </c>
      <c r="W72" s="817"/>
      <c r="X72" s="817"/>
      <c r="Y72" s="817"/>
      <c r="Z72" s="817"/>
      <c r="AA72" s="817">
        <v>3</v>
      </c>
      <c r="AB72" s="817"/>
      <c r="AC72" s="817"/>
      <c r="AD72" s="817"/>
      <c r="AE72" s="817"/>
      <c r="AF72" s="817">
        <v>3</v>
      </c>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268</v>
      </c>
      <c r="R73" s="817"/>
      <c r="S73" s="817"/>
      <c r="T73" s="817"/>
      <c r="U73" s="817"/>
      <c r="V73" s="817">
        <v>247</v>
      </c>
      <c r="W73" s="817"/>
      <c r="X73" s="817"/>
      <c r="Y73" s="817"/>
      <c r="Z73" s="817"/>
      <c r="AA73" s="817">
        <v>21</v>
      </c>
      <c r="AB73" s="817"/>
      <c r="AC73" s="817"/>
      <c r="AD73" s="817"/>
      <c r="AE73" s="817"/>
      <c r="AF73" s="817">
        <v>21</v>
      </c>
      <c r="AG73" s="817"/>
      <c r="AH73" s="817"/>
      <c r="AI73" s="817"/>
      <c r="AJ73" s="817"/>
      <c r="AK73" s="817">
        <v>20</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217004</v>
      </c>
      <c r="R74" s="817"/>
      <c r="S74" s="817"/>
      <c r="T74" s="817"/>
      <c r="U74" s="817"/>
      <c r="V74" s="817">
        <v>208691</v>
      </c>
      <c r="W74" s="817"/>
      <c r="X74" s="817"/>
      <c r="Y74" s="817"/>
      <c r="Z74" s="817"/>
      <c r="AA74" s="817">
        <v>8313</v>
      </c>
      <c r="AB74" s="817"/>
      <c r="AC74" s="817"/>
      <c r="AD74" s="817"/>
      <c r="AE74" s="817"/>
      <c r="AF74" s="817">
        <v>8313</v>
      </c>
      <c r="AG74" s="817"/>
      <c r="AH74" s="817"/>
      <c r="AI74" s="817"/>
      <c r="AJ74" s="817"/>
      <c r="AK74" s="817">
        <v>2842</v>
      </c>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4266</v>
      </c>
      <c r="R75" s="866"/>
      <c r="S75" s="866"/>
      <c r="T75" s="866"/>
      <c r="U75" s="816"/>
      <c r="V75" s="867">
        <v>4099</v>
      </c>
      <c r="W75" s="866"/>
      <c r="X75" s="866"/>
      <c r="Y75" s="866"/>
      <c r="Z75" s="816"/>
      <c r="AA75" s="867">
        <v>167</v>
      </c>
      <c r="AB75" s="866"/>
      <c r="AC75" s="866"/>
      <c r="AD75" s="866"/>
      <c r="AE75" s="816"/>
      <c r="AF75" s="867">
        <v>167</v>
      </c>
      <c r="AG75" s="866"/>
      <c r="AH75" s="866"/>
      <c r="AI75" s="866"/>
      <c r="AJ75" s="816"/>
      <c r="AK75" s="867"/>
      <c r="AL75" s="866"/>
      <c r="AM75" s="866"/>
      <c r="AN75" s="866"/>
      <c r="AO75" s="816"/>
      <c r="AP75" s="867">
        <v>2020</v>
      </c>
      <c r="AQ75" s="866"/>
      <c r="AR75" s="866"/>
      <c r="AS75" s="866"/>
      <c r="AT75" s="816"/>
      <c r="AU75" s="867">
        <v>495</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397</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11395</v>
      </c>
      <c r="AG88" s="828"/>
      <c r="AH88" s="828"/>
      <c r="AI88" s="828"/>
      <c r="AJ88" s="828"/>
      <c r="AK88" s="825"/>
      <c r="AL88" s="825"/>
      <c r="AM88" s="825"/>
      <c r="AN88" s="825"/>
      <c r="AO88" s="825"/>
      <c r="AP88" s="828">
        <v>2020</v>
      </c>
      <c r="AQ88" s="828"/>
      <c r="AR88" s="828"/>
      <c r="AS88" s="828"/>
      <c r="AT88" s="828"/>
      <c r="AU88" s="828">
        <v>495</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398</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780</v>
      </c>
      <c r="CS102" s="836"/>
      <c r="CT102" s="836"/>
      <c r="CU102" s="836"/>
      <c r="CV102" s="879"/>
      <c r="CW102" s="878"/>
      <c r="CX102" s="836"/>
      <c r="CY102" s="836"/>
      <c r="CZ102" s="836"/>
      <c r="DA102" s="879"/>
      <c r="DB102" s="878"/>
      <c r="DC102" s="836"/>
      <c r="DD102" s="836"/>
      <c r="DE102" s="836"/>
      <c r="DF102" s="879"/>
      <c r="DG102" s="878">
        <v>2654</v>
      </c>
      <c r="DH102" s="836"/>
      <c r="DI102" s="836"/>
      <c r="DJ102" s="836"/>
      <c r="DK102" s="879"/>
      <c r="DL102" s="878">
        <v>287</v>
      </c>
      <c r="DM102" s="836"/>
      <c r="DN102" s="836"/>
      <c r="DO102" s="836"/>
      <c r="DP102" s="879"/>
      <c r="DQ102" s="878">
        <v>1182</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399</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400</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403</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404</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405</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406</v>
      </c>
      <c r="AB109" s="881"/>
      <c r="AC109" s="881"/>
      <c r="AD109" s="881"/>
      <c r="AE109" s="882"/>
      <c r="AF109" s="880" t="s">
        <v>285</v>
      </c>
      <c r="AG109" s="881"/>
      <c r="AH109" s="881"/>
      <c r="AI109" s="881"/>
      <c r="AJ109" s="882"/>
      <c r="AK109" s="880" t="s">
        <v>284</v>
      </c>
      <c r="AL109" s="881"/>
      <c r="AM109" s="881"/>
      <c r="AN109" s="881"/>
      <c r="AO109" s="882"/>
      <c r="AP109" s="880" t="s">
        <v>407</v>
      </c>
      <c r="AQ109" s="881"/>
      <c r="AR109" s="881"/>
      <c r="AS109" s="881"/>
      <c r="AT109" s="883"/>
      <c r="AU109" s="902" t="s">
        <v>405</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406</v>
      </c>
      <c r="BR109" s="881"/>
      <c r="BS109" s="881"/>
      <c r="BT109" s="881"/>
      <c r="BU109" s="882"/>
      <c r="BV109" s="880" t="s">
        <v>285</v>
      </c>
      <c r="BW109" s="881"/>
      <c r="BX109" s="881"/>
      <c r="BY109" s="881"/>
      <c r="BZ109" s="882"/>
      <c r="CA109" s="880" t="s">
        <v>284</v>
      </c>
      <c r="CB109" s="881"/>
      <c r="CC109" s="881"/>
      <c r="CD109" s="881"/>
      <c r="CE109" s="882"/>
      <c r="CF109" s="903" t="s">
        <v>407</v>
      </c>
      <c r="CG109" s="903"/>
      <c r="CH109" s="903"/>
      <c r="CI109" s="903"/>
      <c r="CJ109" s="903"/>
      <c r="CK109" s="880" t="s">
        <v>408</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406</v>
      </c>
      <c r="DH109" s="881"/>
      <c r="DI109" s="881"/>
      <c r="DJ109" s="881"/>
      <c r="DK109" s="882"/>
      <c r="DL109" s="880" t="s">
        <v>285</v>
      </c>
      <c r="DM109" s="881"/>
      <c r="DN109" s="881"/>
      <c r="DO109" s="881"/>
      <c r="DP109" s="882"/>
      <c r="DQ109" s="880" t="s">
        <v>284</v>
      </c>
      <c r="DR109" s="881"/>
      <c r="DS109" s="881"/>
      <c r="DT109" s="881"/>
      <c r="DU109" s="882"/>
      <c r="DV109" s="880" t="s">
        <v>407</v>
      </c>
      <c r="DW109" s="881"/>
      <c r="DX109" s="881"/>
      <c r="DY109" s="881"/>
      <c r="DZ109" s="883"/>
    </row>
    <row r="110" spans="1:131" s="197" customFormat="1" ht="26.25" customHeight="1">
      <c r="A110" s="884" t="s">
        <v>409</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3682843</v>
      </c>
      <c r="AB110" s="888"/>
      <c r="AC110" s="888"/>
      <c r="AD110" s="888"/>
      <c r="AE110" s="889"/>
      <c r="AF110" s="890">
        <v>3388018</v>
      </c>
      <c r="AG110" s="888"/>
      <c r="AH110" s="888"/>
      <c r="AI110" s="888"/>
      <c r="AJ110" s="889"/>
      <c r="AK110" s="890">
        <v>2762195</v>
      </c>
      <c r="AL110" s="888"/>
      <c r="AM110" s="888"/>
      <c r="AN110" s="888"/>
      <c r="AO110" s="889"/>
      <c r="AP110" s="891">
        <v>17.2</v>
      </c>
      <c r="AQ110" s="892"/>
      <c r="AR110" s="892"/>
      <c r="AS110" s="892"/>
      <c r="AT110" s="893"/>
      <c r="AU110" s="894" t="s">
        <v>61</v>
      </c>
      <c r="AV110" s="895"/>
      <c r="AW110" s="895"/>
      <c r="AX110" s="895"/>
      <c r="AY110" s="896"/>
      <c r="AZ110" s="938" t="s">
        <v>410</v>
      </c>
      <c r="BA110" s="885"/>
      <c r="BB110" s="885"/>
      <c r="BC110" s="885"/>
      <c r="BD110" s="885"/>
      <c r="BE110" s="885"/>
      <c r="BF110" s="885"/>
      <c r="BG110" s="885"/>
      <c r="BH110" s="885"/>
      <c r="BI110" s="885"/>
      <c r="BJ110" s="885"/>
      <c r="BK110" s="885"/>
      <c r="BL110" s="885"/>
      <c r="BM110" s="885"/>
      <c r="BN110" s="885"/>
      <c r="BO110" s="885"/>
      <c r="BP110" s="886"/>
      <c r="BQ110" s="924">
        <v>29102164</v>
      </c>
      <c r="BR110" s="925"/>
      <c r="BS110" s="925"/>
      <c r="BT110" s="925"/>
      <c r="BU110" s="925"/>
      <c r="BV110" s="925">
        <v>29887158</v>
      </c>
      <c r="BW110" s="925"/>
      <c r="BX110" s="925"/>
      <c r="BY110" s="925"/>
      <c r="BZ110" s="925"/>
      <c r="CA110" s="925">
        <v>31404998</v>
      </c>
      <c r="CB110" s="925"/>
      <c r="CC110" s="925"/>
      <c r="CD110" s="925"/>
      <c r="CE110" s="925"/>
      <c r="CF110" s="939">
        <v>196.1</v>
      </c>
      <c r="CG110" s="940"/>
      <c r="CH110" s="940"/>
      <c r="CI110" s="940"/>
      <c r="CJ110" s="940"/>
      <c r="CK110" s="941" t="s">
        <v>411</v>
      </c>
      <c r="CL110" s="942"/>
      <c r="CM110" s="921" t="s">
        <v>412</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413</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414</v>
      </c>
      <c r="BA111" s="948"/>
      <c r="BB111" s="948"/>
      <c r="BC111" s="948"/>
      <c r="BD111" s="948"/>
      <c r="BE111" s="948"/>
      <c r="BF111" s="948"/>
      <c r="BG111" s="948"/>
      <c r="BH111" s="948"/>
      <c r="BI111" s="948"/>
      <c r="BJ111" s="948"/>
      <c r="BK111" s="948"/>
      <c r="BL111" s="948"/>
      <c r="BM111" s="948"/>
      <c r="BN111" s="948"/>
      <c r="BO111" s="948"/>
      <c r="BP111" s="949"/>
      <c r="BQ111" s="917">
        <v>1159920</v>
      </c>
      <c r="BR111" s="918"/>
      <c r="BS111" s="918"/>
      <c r="BT111" s="918"/>
      <c r="BU111" s="918"/>
      <c r="BV111" s="918">
        <v>996801</v>
      </c>
      <c r="BW111" s="918"/>
      <c r="BX111" s="918"/>
      <c r="BY111" s="918"/>
      <c r="BZ111" s="918"/>
      <c r="CA111" s="918">
        <v>776657</v>
      </c>
      <c r="CB111" s="918"/>
      <c r="CC111" s="918"/>
      <c r="CD111" s="918"/>
      <c r="CE111" s="918"/>
      <c r="CF111" s="912">
        <v>4.8</v>
      </c>
      <c r="CG111" s="913"/>
      <c r="CH111" s="913"/>
      <c r="CI111" s="913"/>
      <c r="CJ111" s="913"/>
      <c r="CK111" s="943"/>
      <c r="CL111" s="944"/>
      <c r="CM111" s="914" t="s">
        <v>415</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416</v>
      </c>
      <c r="B112" s="951"/>
      <c r="C112" s="948" t="s">
        <v>417</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418</v>
      </c>
      <c r="BA112" s="948"/>
      <c r="BB112" s="948"/>
      <c r="BC112" s="948"/>
      <c r="BD112" s="948"/>
      <c r="BE112" s="948"/>
      <c r="BF112" s="948"/>
      <c r="BG112" s="948"/>
      <c r="BH112" s="948"/>
      <c r="BI112" s="948"/>
      <c r="BJ112" s="948"/>
      <c r="BK112" s="948"/>
      <c r="BL112" s="948"/>
      <c r="BM112" s="948"/>
      <c r="BN112" s="948"/>
      <c r="BO112" s="948"/>
      <c r="BP112" s="949"/>
      <c r="BQ112" s="917">
        <v>15268016</v>
      </c>
      <c r="BR112" s="918"/>
      <c r="BS112" s="918"/>
      <c r="BT112" s="918"/>
      <c r="BU112" s="918"/>
      <c r="BV112" s="918">
        <v>15189897</v>
      </c>
      <c r="BW112" s="918"/>
      <c r="BX112" s="918"/>
      <c r="BY112" s="918"/>
      <c r="BZ112" s="918"/>
      <c r="CA112" s="918">
        <v>14659543</v>
      </c>
      <c r="CB112" s="918"/>
      <c r="CC112" s="918"/>
      <c r="CD112" s="918"/>
      <c r="CE112" s="918"/>
      <c r="CF112" s="912">
        <v>91.5</v>
      </c>
      <c r="CG112" s="913"/>
      <c r="CH112" s="913"/>
      <c r="CI112" s="913"/>
      <c r="CJ112" s="913"/>
      <c r="CK112" s="943"/>
      <c r="CL112" s="944"/>
      <c r="CM112" s="914" t="s">
        <v>419</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420</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1634792</v>
      </c>
      <c r="AB113" s="932"/>
      <c r="AC113" s="932"/>
      <c r="AD113" s="932"/>
      <c r="AE113" s="933"/>
      <c r="AF113" s="934">
        <v>1522260</v>
      </c>
      <c r="AG113" s="932"/>
      <c r="AH113" s="932"/>
      <c r="AI113" s="932"/>
      <c r="AJ113" s="933"/>
      <c r="AK113" s="934">
        <v>1570518</v>
      </c>
      <c r="AL113" s="932"/>
      <c r="AM113" s="932"/>
      <c r="AN113" s="932"/>
      <c r="AO113" s="933"/>
      <c r="AP113" s="935">
        <v>9.8000000000000007</v>
      </c>
      <c r="AQ113" s="936"/>
      <c r="AR113" s="936"/>
      <c r="AS113" s="936"/>
      <c r="AT113" s="937"/>
      <c r="AU113" s="897"/>
      <c r="AV113" s="898"/>
      <c r="AW113" s="898"/>
      <c r="AX113" s="898"/>
      <c r="AY113" s="899"/>
      <c r="AZ113" s="947" t="s">
        <v>421</v>
      </c>
      <c r="BA113" s="948"/>
      <c r="BB113" s="948"/>
      <c r="BC113" s="948"/>
      <c r="BD113" s="948"/>
      <c r="BE113" s="948"/>
      <c r="BF113" s="948"/>
      <c r="BG113" s="948"/>
      <c r="BH113" s="948"/>
      <c r="BI113" s="948"/>
      <c r="BJ113" s="948"/>
      <c r="BK113" s="948"/>
      <c r="BL113" s="948"/>
      <c r="BM113" s="948"/>
      <c r="BN113" s="948"/>
      <c r="BO113" s="948"/>
      <c r="BP113" s="949"/>
      <c r="BQ113" s="917">
        <v>240633</v>
      </c>
      <c r="BR113" s="918"/>
      <c r="BS113" s="918"/>
      <c r="BT113" s="918"/>
      <c r="BU113" s="918"/>
      <c r="BV113" s="918">
        <v>233148</v>
      </c>
      <c r="BW113" s="918"/>
      <c r="BX113" s="918"/>
      <c r="BY113" s="918"/>
      <c r="BZ113" s="918"/>
      <c r="CA113" s="918">
        <v>494824</v>
      </c>
      <c r="CB113" s="918"/>
      <c r="CC113" s="918"/>
      <c r="CD113" s="918"/>
      <c r="CE113" s="918"/>
      <c r="CF113" s="912">
        <v>3.1</v>
      </c>
      <c r="CG113" s="913"/>
      <c r="CH113" s="913"/>
      <c r="CI113" s="913"/>
      <c r="CJ113" s="913"/>
      <c r="CK113" s="943"/>
      <c r="CL113" s="944"/>
      <c r="CM113" s="914" t="s">
        <v>422</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423</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31076</v>
      </c>
      <c r="AB114" s="957"/>
      <c r="AC114" s="957"/>
      <c r="AD114" s="957"/>
      <c r="AE114" s="958"/>
      <c r="AF114" s="959">
        <v>32832</v>
      </c>
      <c r="AG114" s="957"/>
      <c r="AH114" s="957"/>
      <c r="AI114" s="957"/>
      <c r="AJ114" s="958"/>
      <c r="AK114" s="959">
        <v>30318</v>
      </c>
      <c r="AL114" s="957"/>
      <c r="AM114" s="957"/>
      <c r="AN114" s="957"/>
      <c r="AO114" s="958"/>
      <c r="AP114" s="960">
        <v>0.2</v>
      </c>
      <c r="AQ114" s="961"/>
      <c r="AR114" s="961"/>
      <c r="AS114" s="961"/>
      <c r="AT114" s="962"/>
      <c r="AU114" s="897"/>
      <c r="AV114" s="898"/>
      <c r="AW114" s="898"/>
      <c r="AX114" s="898"/>
      <c r="AY114" s="899"/>
      <c r="AZ114" s="947" t="s">
        <v>424</v>
      </c>
      <c r="BA114" s="948"/>
      <c r="BB114" s="948"/>
      <c r="BC114" s="948"/>
      <c r="BD114" s="948"/>
      <c r="BE114" s="948"/>
      <c r="BF114" s="948"/>
      <c r="BG114" s="948"/>
      <c r="BH114" s="948"/>
      <c r="BI114" s="948"/>
      <c r="BJ114" s="948"/>
      <c r="BK114" s="948"/>
      <c r="BL114" s="948"/>
      <c r="BM114" s="948"/>
      <c r="BN114" s="948"/>
      <c r="BO114" s="948"/>
      <c r="BP114" s="949"/>
      <c r="BQ114" s="917">
        <v>5885645</v>
      </c>
      <c r="BR114" s="918"/>
      <c r="BS114" s="918"/>
      <c r="BT114" s="918"/>
      <c r="BU114" s="918"/>
      <c r="BV114" s="918">
        <v>5493185</v>
      </c>
      <c r="BW114" s="918"/>
      <c r="BX114" s="918"/>
      <c r="BY114" s="918"/>
      <c r="BZ114" s="918"/>
      <c r="CA114" s="918">
        <v>4233088</v>
      </c>
      <c r="CB114" s="918"/>
      <c r="CC114" s="918"/>
      <c r="CD114" s="918"/>
      <c r="CE114" s="918"/>
      <c r="CF114" s="912">
        <v>26.4</v>
      </c>
      <c r="CG114" s="913"/>
      <c r="CH114" s="913"/>
      <c r="CI114" s="913"/>
      <c r="CJ114" s="913"/>
      <c r="CK114" s="943"/>
      <c r="CL114" s="944"/>
      <c r="CM114" s="914" t="s">
        <v>425</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426</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161608</v>
      </c>
      <c r="AB115" s="932"/>
      <c r="AC115" s="932"/>
      <c r="AD115" s="932"/>
      <c r="AE115" s="933"/>
      <c r="AF115" s="934">
        <v>161224</v>
      </c>
      <c r="AG115" s="932"/>
      <c r="AH115" s="932"/>
      <c r="AI115" s="932"/>
      <c r="AJ115" s="933"/>
      <c r="AK115" s="934">
        <v>218273</v>
      </c>
      <c r="AL115" s="932"/>
      <c r="AM115" s="932"/>
      <c r="AN115" s="932"/>
      <c r="AO115" s="933"/>
      <c r="AP115" s="935">
        <v>1.4</v>
      </c>
      <c r="AQ115" s="936"/>
      <c r="AR115" s="936"/>
      <c r="AS115" s="936"/>
      <c r="AT115" s="937"/>
      <c r="AU115" s="897"/>
      <c r="AV115" s="898"/>
      <c r="AW115" s="898"/>
      <c r="AX115" s="898"/>
      <c r="AY115" s="899"/>
      <c r="AZ115" s="947" t="s">
        <v>427</v>
      </c>
      <c r="BA115" s="948"/>
      <c r="BB115" s="948"/>
      <c r="BC115" s="948"/>
      <c r="BD115" s="948"/>
      <c r="BE115" s="948"/>
      <c r="BF115" s="948"/>
      <c r="BG115" s="948"/>
      <c r="BH115" s="948"/>
      <c r="BI115" s="948"/>
      <c r="BJ115" s="948"/>
      <c r="BK115" s="948"/>
      <c r="BL115" s="948"/>
      <c r="BM115" s="948"/>
      <c r="BN115" s="948"/>
      <c r="BO115" s="948"/>
      <c r="BP115" s="949"/>
      <c r="BQ115" s="917">
        <v>1448250</v>
      </c>
      <c r="BR115" s="918"/>
      <c r="BS115" s="918"/>
      <c r="BT115" s="918"/>
      <c r="BU115" s="918"/>
      <c r="BV115" s="918">
        <v>1489752</v>
      </c>
      <c r="BW115" s="918"/>
      <c r="BX115" s="918"/>
      <c r="BY115" s="918"/>
      <c r="BZ115" s="918"/>
      <c r="CA115" s="918">
        <v>1182807</v>
      </c>
      <c r="CB115" s="918"/>
      <c r="CC115" s="918"/>
      <c r="CD115" s="918"/>
      <c r="CE115" s="918"/>
      <c r="CF115" s="912">
        <v>7.4</v>
      </c>
      <c r="CG115" s="913"/>
      <c r="CH115" s="913"/>
      <c r="CI115" s="913"/>
      <c r="CJ115" s="913"/>
      <c r="CK115" s="943"/>
      <c r="CL115" s="944"/>
      <c r="CM115" s="947" t="s">
        <v>428</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944430</v>
      </c>
      <c r="DH115" s="957"/>
      <c r="DI115" s="957"/>
      <c r="DJ115" s="957"/>
      <c r="DK115" s="958"/>
      <c r="DL115" s="959">
        <v>800901</v>
      </c>
      <c r="DM115" s="957"/>
      <c r="DN115" s="957"/>
      <c r="DO115" s="957"/>
      <c r="DP115" s="958"/>
      <c r="DQ115" s="959">
        <v>600347</v>
      </c>
      <c r="DR115" s="957"/>
      <c r="DS115" s="957"/>
      <c r="DT115" s="957"/>
      <c r="DU115" s="958"/>
      <c r="DV115" s="960">
        <v>3.7</v>
      </c>
      <c r="DW115" s="961"/>
      <c r="DX115" s="961"/>
      <c r="DY115" s="961"/>
      <c r="DZ115" s="962"/>
    </row>
    <row r="116" spans="1:130" s="197" customFormat="1" ht="26.25" customHeight="1">
      <c r="A116" s="954"/>
      <c r="B116" s="955"/>
      <c r="C116" s="969" t="s">
        <v>429</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5603</v>
      </c>
      <c r="AB116" s="957"/>
      <c r="AC116" s="957"/>
      <c r="AD116" s="957"/>
      <c r="AE116" s="958"/>
      <c r="AF116" s="959">
        <v>7477</v>
      </c>
      <c r="AG116" s="957"/>
      <c r="AH116" s="957"/>
      <c r="AI116" s="957"/>
      <c r="AJ116" s="958"/>
      <c r="AK116" s="959">
        <v>3119</v>
      </c>
      <c r="AL116" s="957"/>
      <c r="AM116" s="957"/>
      <c r="AN116" s="957"/>
      <c r="AO116" s="958"/>
      <c r="AP116" s="960">
        <v>0</v>
      </c>
      <c r="AQ116" s="961"/>
      <c r="AR116" s="961"/>
      <c r="AS116" s="961"/>
      <c r="AT116" s="962"/>
      <c r="AU116" s="897"/>
      <c r="AV116" s="898"/>
      <c r="AW116" s="898"/>
      <c r="AX116" s="898"/>
      <c r="AY116" s="899"/>
      <c r="AZ116" s="947" t="s">
        <v>430</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431</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432</v>
      </c>
      <c r="Z117" s="882"/>
      <c r="AA117" s="994">
        <v>5515922</v>
      </c>
      <c r="AB117" s="964"/>
      <c r="AC117" s="964"/>
      <c r="AD117" s="964"/>
      <c r="AE117" s="965"/>
      <c r="AF117" s="963">
        <v>5111811</v>
      </c>
      <c r="AG117" s="964"/>
      <c r="AH117" s="964"/>
      <c r="AI117" s="964"/>
      <c r="AJ117" s="965"/>
      <c r="AK117" s="963">
        <v>4584423</v>
      </c>
      <c r="AL117" s="964"/>
      <c r="AM117" s="964"/>
      <c r="AN117" s="964"/>
      <c r="AO117" s="965"/>
      <c r="AP117" s="966"/>
      <c r="AQ117" s="967"/>
      <c r="AR117" s="967"/>
      <c r="AS117" s="967"/>
      <c r="AT117" s="968"/>
      <c r="AU117" s="897"/>
      <c r="AV117" s="898"/>
      <c r="AW117" s="898"/>
      <c r="AX117" s="898"/>
      <c r="AY117" s="899"/>
      <c r="AZ117" s="993" t="s">
        <v>433</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434</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408</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406</v>
      </c>
      <c r="AB118" s="881"/>
      <c r="AC118" s="881"/>
      <c r="AD118" s="881"/>
      <c r="AE118" s="882"/>
      <c r="AF118" s="880" t="s">
        <v>285</v>
      </c>
      <c r="AG118" s="881"/>
      <c r="AH118" s="881"/>
      <c r="AI118" s="881"/>
      <c r="AJ118" s="882"/>
      <c r="AK118" s="880" t="s">
        <v>284</v>
      </c>
      <c r="AL118" s="881"/>
      <c r="AM118" s="881"/>
      <c r="AN118" s="881"/>
      <c r="AO118" s="882"/>
      <c r="AP118" s="988" t="s">
        <v>407</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435</v>
      </c>
      <c r="BP118" s="992"/>
      <c r="BQ118" s="983">
        <v>53104628</v>
      </c>
      <c r="BR118" s="984"/>
      <c r="BS118" s="984"/>
      <c r="BT118" s="984"/>
      <c r="BU118" s="984"/>
      <c r="BV118" s="984">
        <v>53289941</v>
      </c>
      <c r="BW118" s="984"/>
      <c r="BX118" s="984"/>
      <c r="BY118" s="984"/>
      <c r="BZ118" s="984"/>
      <c r="CA118" s="984">
        <v>52751917</v>
      </c>
      <c r="CB118" s="984"/>
      <c r="CC118" s="984"/>
      <c r="CD118" s="984"/>
      <c r="CE118" s="984"/>
      <c r="CF118" s="985"/>
      <c r="CG118" s="986"/>
      <c r="CH118" s="986"/>
      <c r="CI118" s="986"/>
      <c r="CJ118" s="987"/>
      <c r="CK118" s="943"/>
      <c r="CL118" s="944"/>
      <c r="CM118" s="914" t="s">
        <v>436</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411</v>
      </c>
      <c r="B119" s="942"/>
      <c r="C119" s="921" t="s">
        <v>412</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437</v>
      </c>
      <c r="AV119" s="976"/>
      <c r="AW119" s="976"/>
      <c r="AX119" s="976"/>
      <c r="AY119" s="977"/>
      <c r="AZ119" s="938" t="s">
        <v>438</v>
      </c>
      <c r="BA119" s="885"/>
      <c r="BB119" s="885"/>
      <c r="BC119" s="885"/>
      <c r="BD119" s="885"/>
      <c r="BE119" s="885"/>
      <c r="BF119" s="885"/>
      <c r="BG119" s="885"/>
      <c r="BH119" s="885"/>
      <c r="BI119" s="885"/>
      <c r="BJ119" s="885"/>
      <c r="BK119" s="885"/>
      <c r="BL119" s="885"/>
      <c r="BM119" s="885"/>
      <c r="BN119" s="885"/>
      <c r="BO119" s="885"/>
      <c r="BP119" s="886"/>
      <c r="BQ119" s="924">
        <v>6147651</v>
      </c>
      <c r="BR119" s="925"/>
      <c r="BS119" s="925"/>
      <c r="BT119" s="925"/>
      <c r="BU119" s="925"/>
      <c r="BV119" s="925">
        <v>6340298</v>
      </c>
      <c r="BW119" s="925"/>
      <c r="BX119" s="925"/>
      <c r="BY119" s="925"/>
      <c r="BZ119" s="925"/>
      <c r="CA119" s="925">
        <v>7369763</v>
      </c>
      <c r="CB119" s="925"/>
      <c r="CC119" s="925"/>
      <c r="CD119" s="925"/>
      <c r="CE119" s="925"/>
      <c r="CF119" s="939">
        <v>46</v>
      </c>
      <c r="CG119" s="940"/>
      <c r="CH119" s="940"/>
      <c r="CI119" s="940"/>
      <c r="CJ119" s="940"/>
      <c r="CK119" s="945"/>
      <c r="CL119" s="946"/>
      <c r="CM119" s="1002" t="s">
        <v>439</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215490</v>
      </c>
      <c r="DH119" s="996"/>
      <c r="DI119" s="996"/>
      <c r="DJ119" s="996"/>
      <c r="DK119" s="997"/>
      <c r="DL119" s="998">
        <v>195900</v>
      </c>
      <c r="DM119" s="996"/>
      <c r="DN119" s="996"/>
      <c r="DO119" s="996"/>
      <c r="DP119" s="997"/>
      <c r="DQ119" s="998">
        <v>176310</v>
      </c>
      <c r="DR119" s="996"/>
      <c r="DS119" s="996"/>
      <c r="DT119" s="996"/>
      <c r="DU119" s="997"/>
      <c r="DV119" s="999">
        <v>1.1000000000000001</v>
      </c>
      <c r="DW119" s="1000"/>
      <c r="DX119" s="1000"/>
      <c r="DY119" s="1000"/>
      <c r="DZ119" s="1001"/>
    </row>
    <row r="120" spans="1:130" s="197" customFormat="1" ht="26.25" customHeight="1">
      <c r="A120" s="973"/>
      <c r="B120" s="944"/>
      <c r="C120" s="914" t="s">
        <v>415</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440</v>
      </c>
      <c r="BA120" s="948"/>
      <c r="BB120" s="948"/>
      <c r="BC120" s="948"/>
      <c r="BD120" s="948"/>
      <c r="BE120" s="948"/>
      <c r="BF120" s="948"/>
      <c r="BG120" s="948"/>
      <c r="BH120" s="948"/>
      <c r="BI120" s="948"/>
      <c r="BJ120" s="948"/>
      <c r="BK120" s="948"/>
      <c r="BL120" s="948"/>
      <c r="BM120" s="948"/>
      <c r="BN120" s="948"/>
      <c r="BO120" s="948"/>
      <c r="BP120" s="949"/>
      <c r="BQ120" s="917">
        <v>9940069</v>
      </c>
      <c r="BR120" s="918"/>
      <c r="BS120" s="918"/>
      <c r="BT120" s="918"/>
      <c r="BU120" s="918"/>
      <c r="BV120" s="918">
        <v>9402066</v>
      </c>
      <c r="BW120" s="918"/>
      <c r="BX120" s="918"/>
      <c r="BY120" s="918"/>
      <c r="BZ120" s="918"/>
      <c r="CA120" s="918">
        <v>9512232</v>
      </c>
      <c r="CB120" s="918"/>
      <c r="CC120" s="918"/>
      <c r="CD120" s="918"/>
      <c r="CE120" s="918"/>
      <c r="CF120" s="912">
        <v>59.4</v>
      </c>
      <c r="CG120" s="913"/>
      <c r="CH120" s="913"/>
      <c r="CI120" s="913"/>
      <c r="CJ120" s="913"/>
      <c r="CK120" s="1011" t="s">
        <v>441</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5832566</v>
      </c>
      <c r="DH120" s="925"/>
      <c r="DI120" s="925"/>
      <c r="DJ120" s="925"/>
      <c r="DK120" s="925"/>
      <c r="DL120" s="925">
        <v>6226880</v>
      </c>
      <c r="DM120" s="925"/>
      <c r="DN120" s="925"/>
      <c r="DO120" s="925"/>
      <c r="DP120" s="925"/>
      <c r="DQ120" s="925">
        <v>6364127</v>
      </c>
      <c r="DR120" s="925"/>
      <c r="DS120" s="925"/>
      <c r="DT120" s="925"/>
      <c r="DU120" s="925"/>
      <c r="DV120" s="926">
        <v>39.700000000000003</v>
      </c>
      <c r="DW120" s="926"/>
      <c r="DX120" s="926"/>
      <c r="DY120" s="926"/>
      <c r="DZ120" s="927"/>
    </row>
    <row r="121" spans="1:130" s="197" customFormat="1" ht="26.25" customHeight="1">
      <c r="A121" s="973"/>
      <c r="B121" s="944"/>
      <c r="C121" s="1008" t="s">
        <v>442</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443</v>
      </c>
      <c r="BA121" s="969"/>
      <c r="BB121" s="969"/>
      <c r="BC121" s="969"/>
      <c r="BD121" s="969"/>
      <c r="BE121" s="969"/>
      <c r="BF121" s="969"/>
      <c r="BG121" s="969"/>
      <c r="BH121" s="969"/>
      <c r="BI121" s="969"/>
      <c r="BJ121" s="969"/>
      <c r="BK121" s="969"/>
      <c r="BL121" s="969"/>
      <c r="BM121" s="969"/>
      <c r="BN121" s="969"/>
      <c r="BO121" s="969"/>
      <c r="BP121" s="970"/>
      <c r="BQ121" s="983">
        <v>30741700</v>
      </c>
      <c r="BR121" s="984"/>
      <c r="BS121" s="984"/>
      <c r="BT121" s="984"/>
      <c r="BU121" s="984"/>
      <c r="BV121" s="984">
        <v>30735242</v>
      </c>
      <c r="BW121" s="984"/>
      <c r="BX121" s="984"/>
      <c r="BY121" s="984"/>
      <c r="BZ121" s="984"/>
      <c r="CA121" s="984">
        <v>30471941</v>
      </c>
      <c r="CB121" s="984"/>
      <c r="CC121" s="984"/>
      <c r="CD121" s="984"/>
      <c r="CE121" s="984"/>
      <c r="CF121" s="1022">
        <v>190.2</v>
      </c>
      <c r="CG121" s="1023"/>
      <c r="CH121" s="1023"/>
      <c r="CI121" s="1023"/>
      <c r="CJ121" s="1023"/>
      <c r="CK121" s="1014"/>
      <c r="CL121" s="1015"/>
      <c r="CM121" s="1015"/>
      <c r="CN121" s="1015"/>
      <c r="CO121" s="1016"/>
      <c r="CP121" s="1005" t="s">
        <v>388</v>
      </c>
      <c r="CQ121" s="1006"/>
      <c r="CR121" s="1006"/>
      <c r="CS121" s="1006"/>
      <c r="CT121" s="1006"/>
      <c r="CU121" s="1006"/>
      <c r="CV121" s="1006"/>
      <c r="CW121" s="1006"/>
      <c r="CX121" s="1006"/>
      <c r="CY121" s="1006"/>
      <c r="CZ121" s="1006"/>
      <c r="DA121" s="1006"/>
      <c r="DB121" s="1006"/>
      <c r="DC121" s="1006"/>
      <c r="DD121" s="1006"/>
      <c r="DE121" s="1006"/>
      <c r="DF121" s="1007"/>
      <c r="DG121" s="917">
        <v>3422982</v>
      </c>
      <c r="DH121" s="918"/>
      <c r="DI121" s="918"/>
      <c r="DJ121" s="918"/>
      <c r="DK121" s="918"/>
      <c r="DL121" s="918">
        <v>3273666</v>
      </c>
      <c r="DM121" s="918"/>
      <c r="DN121" s="918"/>
      <c r="DO121" s="918"/>
      <c r="DP121" s="918"/>
      <c r="DQ121" s="918">
        <v>3053862</v>
      </c>
      <c r="DR121" s="918"/>
      <c r="DS121" s="918"/>
      <c r="DT121" s="918"/>
      <c r="DU121" s="918"/>
      <c r="DV121" s="919">
        <v>19.100000000000001</v>
      </c>
      <c r="DW121" s="919"/>
      <c r="DX121" s="919"/>
      <c r="DY121" s="919"/>
      <c r="DZ121" s="920"/>
    </row>
    <row r="122" spans="1:130" s="197" customFormat="1" ht="26.25" customHeight="1">
      <c r="A122" s="973"/>
      <c r="B122" s="944"/>
      <c r="C122" s="914" t="s">
        <v>425</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444</v>
      </c>
      <c r="BP122" s="992"/>
      <c r="BQ122" s="1032">
        <v>46829420</v>
      </c>
      <c r="BR122" s="1033"/>
      <c r="BS122" s="1033"/>
      <c r="BT122" s="1033"/>
      <c r="BU122" s="1033"/>
      <c r="BV122" s="1033">
        <v>46477606</v>
      </c>
      <c r="BW122" s="1033"/>
      <c r="BX122" s="1033"/>
      <c r="BY122" s="1033"/>
      <c r="BZ122" s="1033"/>
      <c r="CA122" s="1033">
        <v>47353936</v>
      </c>
      <c r="CB122" s="1033"/>
      <c r="CC122" s="1033"/>
      <c r="CD122" s="1033"/>
      <c r="CE122" s="1033"/>
      <c r="CF122" s="985"/>
      <c r="CG122" s="986"/>
      <c r="CH122" s="986"/>
      <c r="CI122" s="986"/>
      <c r="CJ122" s="987"/>
      <c r="CK122" s="1014"/>
      <c r="CL122" s="1015"/>
      <c r="CM122" s="1015"/>
      <c r="CN122" s="1015"/>
      <c r="CO122" s="1016"/>
      <c r="CP122" s="1005" t="s">
        <v>386</v>
      </c>
      <c r="CQ122" s="1006"/>
      <c r="CR122" s="1006"/>
      <c r="CS122" s="1006"/>
      <c r="CT122" s="1006"/>
      <c r="CU122" s="1006"/>
      <c r="CV122" s="1006"/>
      <c r="CW122" s="1006"/>
      <c r="CX122" s="1006"/>
      <c r="CY122" s="1006"/>
      <c r="CZ122" s="1006"/>
      <c r="DA122" s="1006"/>
      <c r="DB122" s="1006"/>
      <c r="DC122" s="1006"/>
      <c r="DD122" s="1006"/>
      <c r="DE122" s="1006"/>
      <c r="DF122" s="1007"/>
      <c r="DG122" s="917">
        <v>2465112</v>
      </c>
      <c r="DH122" s="918"/>
      <c r="DI122" s="918"/>
      <c r="DJ122" s="918"/>
      <c r="DK122" s="918"/>
      <c r="DL122" s="918">
        <v>2135730</v>
      </c>
      <c r="DM122" s="918"/>
      <c r="DN122" s="918"/>
      <c r="DO122" s="918"/>
      <c r="DP122" s="918"/>
      <c r="DQ122" s="918">
        <v>1815739</v>
      </c>
      <c r="DR122" s="918"/>
      <c r="DS122" s="918"/>
      <c r="DT122" s="918"/>
      <c r="DU122" s="918"/>
      <c r="DV122" s="919">
        <v>11.3</v>
      </c>
      <c r="DW122" s="919"/>
      <c r="DX122" s="919"/>
      <c r="DY122" s="919"/>
      <c r="DZ122" s="920"/>
    </row>
    <row r="123" spans="1:130" s="197" customFormat="1" ht="26.25" customHeight="1" thickBot="1">
      <c r="A123" s="973"/>
      <c r="B123" s="944"/>
      <c r="C123" s="914" t="s">
        <v>431</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445</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40.5</v>
      </c>
      <c r="BR123" s="1025"/>
      <c r="BS123" s="1025"/>
      <c r="BT123" s="1025"/>
      <c r="BU123" s="1025"/>
      <c r="BV123" s="1025">
        <v>43.4</v>
      </c>
      <c r="BW123" s="1025"/>
      <c r="BX123" s="1025"/>
      <c r="BY123" s="1025"/>
      <c r="BZ123" s="1025"/>
      <c r="CA123" s="1025">
        <v>33.6</v>
      </c>
      <c r="CB123" s="1025"/>
      <c r="CC123" s="1025"/>
      <c r="CD123" s="1025"/>
      <c r="CE123" s="1025"/>
      <c r="CF123" s="1026"/>
      <c r="CG123" s="1027"/>
      <c r="CH123" s="1027"/>
      <c r="CI123" s="1027"/>
      <c r="CJ123" s="1028"/>
      <c r="CK123" s="1014"/>
      <c r="CL123" s="1015"/>
      <c r="CM123" s="1015"/>
      <c r="CN123" s="1015"/>
      <c r="CO123" s="1016"/>
      <c r="CP123" s="1005" t="s">
        <v>390</v>
      </c>
      <c r="CQ123" s="1006"/>
      <c r="CR123" s="1006"/>
      <c r="CS123" s="1006"/>
      <c r="CT123" s="1006"/>
      <c r="CU123" s="1006"/>
      <c r="CV123" s="1006"/>
      <c r="CW123" s="1006"/>
      <c r="CX123" s="1006"/>
      <c r="CY123" s="1006"/>
      <c r="CZ123" s="1006"/>
      <c r="DA123" s="1006"/>
      <c r="DB123" s="1006"/>
      <c r="DC123" s="1006"/>
      <c r="DD123" s="1006"/>
      <c r="DE123" s="1006"/>
      <c r="DF123" s="1007"/>
      <c r="DG123" s="956">
        <v>1457523</v>
      </c>
      <c r="DH123" s="957"/>
      <c r="DI123" s="957"/>
      <c r="DJ123" s="957"/>
      <c r="DK123" s="958"/>
      <c r="DL123" s="959">
        <v>1376406</v>
      </c>
      <c r="DM123" s="957"/>
      <c r="DN123" s="957"/>
      <c r="DO123" s="957"/>
      <c r="DP123" s="958"/>
      <c r="DQ123" s="959">
        <v>1339314</v>
      </c>
      <c r="DR123" s="957"/>
      <c r="DS123" s="957"/>
      <c r="DT123" s="957"/>
      <c r="DU123" s="958"/>
      <c r="DV123" s="960">
        <v>8.4</v>
      </c>
      <c r="DW123" s="961"/>
      <c r="DX123" s="961"/>
      <c r="DY123" s="961"/>
      <c r="DZ123" s="962"/>
    </row>
    <row r="124" spans="1:130" s="197" customFormat="1" ht="26.25" customHeight="1">
      <c r="A124" s="973"/>
      <c r="B124" s="944"/>
      <c r="C124" s="914" t="s">
        <v>434</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446</v>
      </c>
      <c r="CQ124" s="1006"/>
      <c r="CR124" s="1006"/>
      <c r="CS124" s="1006"/>
      <c r="CT124" s="1006"/>
      <c r="CU124" s="1006"/>
      <c r="CV124" s="1006"/>
      <c r="CW124" s="1006"/>
      <c r="CX124" s="1006"/>
      <c r="CY124" s="1006"/>
      <c r="CZ124" s="1006"/>
      <c r="DA124" s="1006"/>
      <c r="DB124" s="1006"/>
      <c r="DC124" s="1006"/>
      <c r="DD124" s="1006"/>
      <c r="DE124" s="1006"/>
      <c r="DF124" s="1007"/>
      <c r="DG124" s="995">
        <v>2089833</v>
      </c>
      <c r="DH124" s="996"/>
      <c r="DI124" s="996"/>
      <c r="DJ124" s="996"/>
      <c r="DK124" s="997"/>
      <c r="DL124" s="998">
        <v>2177215</v>
      </c>
      <c r="DM124" s="996"/>
      <c r="DN124" s="996"/>
      <c r="DO124" s="996"/>
      <c r="DP124" s="997"/>
      <c r="DQ124" s="998">
        <v>2041336</v>
      </c>
      <c r="DR124" s="996"/>
      <c r="DS124" s="996"/>
      <c r="DT124" s="996"/>
      <c r="DU124" s="997"/>
      <c r="DV124" s="999">
        <v>12.7</v>
      </c>
      <c r="DW124" s="1000"/>
      <c r="DX124" s="1000"/>
      <c r="DY124" s="1000"/>
      <c r="DZ124" s="1001"/>
    </row>
    <row r="125" spans="1:130" s="197" customFormat="1" ht="26.25" customHeight="1" thickBot="1">
      <c r="A125" s="973"/>
      <c r="B125" s="944"/>
      <c r="C125" s="914" t="s">
        <v>436</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447</v>
      </c>
      <c r="CL125" s="1012"/>
      <c r="CM125" s="1012"/>
      <c r="CN125" s="1012"/>
      <c r="CO125" s="1013"/>
      <c r="CP125" s="938" t="s">
        <v>448</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439</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160490</v>
      </c>
      <c r="AB126" s="957"/>
      <c r="AC126" s="957"/>
      <c r="AD126" s="957"/>
      <c r="AE126" s="958"/>
      <c r="AF126" s="959">
        <v>160489</v>
      </c>
      <c r="AG126" s="957"/>
      <c r="AH126" s="957"/>
      <c r="AI126" s="957"/>
      <c r="AJ126" s="958"/>
      <c r="AK126" s="959">
        <v>217655</v>
      </c>
      <c r="AL126" s="957"/>
      <c r="AM126" s="957"/>
      <c r="AN126" s="957"/>
      <c r="AO126" s="958"/>
      <c r="AP126" s="960">
        <v>1.4</v>
      </c>
      <c r="AQ126" s="961"/>
      <c r="AR126" s="961"/>
      <c r="AS126" s="961"/>
      <c r="AT126" s="962"/>
      <c r="AU126" s="233"/>
      <c r="AV126" s="233"/>
      <c r="AW126" s="233"/>
      <c r="AX126" s="1034" t="s">
        <v>449</v>
      </c>
      <c r="AY126" s="1035"/>
      <c r="AZ126" s="1035"/>
      <c r="BA126" s="1035"/>
      <c r="BB126" s="1035"/>
      <c r="BC126" s="1035"/>
      <c r="BD126" s="1035"/>
      <c r="BE126" s="1036"/>
      <c r="BF126" s="1050" t="s">
        <v>450</v>
      </c>
      <c r="BG126" s="1035"/>
      <c r="BH126" s="1035"/>
      <c r="BI126" s="1035"/>
      <c r="BJ126" s="1035"/>
      <c r="BK126" s="1035"/>
      <c r="BL126" s="1036"/>
      <c r="BM126" s="1050" t="s">
        <v>451</v>
      </c>
      <c r="BN126" s="1035"/>
      <c r="BO126" s="1035"/>
      <c r="BP126" s="1035"/>
      <c r="BQ126" s="1035"/>
      <c r="BR126" s="1035"/>
      <c r="BS126" s="1036"/>
      <c r="BT126" s="1050" t="s">
        <v>452</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453</v>
      </c>
      <c r="CQ126" s="948"/>
      <c r="CR126" s="948"/>
      <c r="CS126" s="948"/>
      <c r="CT126" s="948"/>
      <c r="CU126" s="948"/>
      <c r="CV126" s="948"/>
      <c r="CW126" s="948"/>
      <c r="CX126" s="948"/>
      <c r="CY126" s="948"/>
      <c r="CZ126" s="948"/>
      <c r="DA126" s="948"/>
      <c r="DB126" s="948"/>
      <c r="DC126" s="948"/>
      <c r="DD126" s="948"/>
      <c r="DE126" s="948"/>
      <c r="DF126" s="949"/>
      <c r="DG126" s="917">
        <v>1354916</v>
      </c>
      <c r="DH126" s="918"/>
      <c r="DI126" s="918"/>
      <c r="DJ126" s="918"/>
      <c r="DK126" s="918"/>
      <c r="DL126" s="918">
        <v>1396418</v>
      </c>
      <c r="DM126" s="918"/>
      <c r="DN126" s="918"/>
      <c r="DO126" s="918"/>
      <c r="DP126" s="918"/>
      <c r="DQ126" s="918">
        <v>1099438</v>
      </c>
      <c r="DR126" s="918"/>
      <c r="DS126" s="918"/>
      <c r="DT126" s="918"/>
      <c r="DU126" s="918"/>
      <c r="DV126" s="919">
        <v>6.9</v>
      </c>
      <c r="DW126" s="919"/>
      <c r="DX126" s="919"/>
      <c r="DY126" s="919"/>
      <c r="DZ126" s="920"/>
    </row>
    <row r="127" spans="1:130" s="197" customFormat="1" ht="26.25" customHeight="1" thickBot="1">
      <c r="A127" s="974"/>
      <c r="B127" s="946"/>
      <c r="C127" s="1002" t="s">
        <v>454</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1118</v>
      </c>
      <c r="AB127" s="957"/>
      <c r="AC127" s="957"/>
      <c r="AD127" s="957"/>
      <c r="AE127" s="958"/>
      <c r="AF127" s="959">
        <v>735</v>
      </c>
      <c r="AG127" s="957"/>
      <c r="AH127" s="957"/>
      <c r="AI127" s="957"/>
      <c r="AJ127" s="958"/>
      <c r="AK127" s="959">
        <v>618</v>
      </c>
      <c r="AL127" s="957"/>
      <c r="AM127" s="957"/>
      <c r="AN127" s="957"/>
      <c r="AO127" s="958"/>
      <c r="AP127" s="960">
        <v>0</v>
      </c>
      <c r="AQ127" s="961"/>
      <c r="AR127" s="961"/>
      <c r="AS127" s="961"/>
      <c r="AT127" s="962"/>
      <c r="AU127" s="233"/>
      <c r="AV127" s="233"/>
      <c r="AW127" s="233"/>
      <c r="AX127" s="884" t="s">
        <v>455</v>
      </c>
      <c r="AY127" s="885"/>
      <c r="AZ127" s="885"/>
      <c r="BA127" s="885"/>
      <c r="BB127" s="885"/>
      <c r="BC127" s="885"/>
      <c r="BD127" s="885"/>
      <c r="BE127" s="886"/>
      <c r="BF127" s="1039" t="s">
        <v>111</v>
      </c>
      <c r="BG127" s="1040"/>
      <c r="BH127" s="1040"/>
      <c r="BI127" s="1040"/>
      <c r="BJ127" s="1040"/>
      <c r="BK127" s="1040"/>
      <c r="BL127" s="1049"/>
      <c r="BM127" s="1039">
        <v>12.56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456</v>
      </c>
      <c r="CQ127" s="1043"/>
      <c r="CR127" s="1043"/>
      <c r="CS127" s="1043"/>
      <c r="CT127" s="1043"/>
      <c r="CU127" s="1043"/>
      <c r="CV127" s="1043"/>
      <c r="CW127" s="1043"/>
      <c r="CX127" s="1043"/>
      <c r="CY127" s="1043"/>
      <c r="CZ127" s="1043"/>
      <c r="DA127" s="1043"/>
      <c r="DB127" s="1043"/>
      <c r="DC127" s="1043"/>
      <c r="DD127" s="1043"/>
      <c r="DE127" s="1043"/>
      <c r="DF127" s="1044"/>
      <c r="DG127" s="1045">
        <v>93334</v>
      </c>
      <c r="DH127" s="1046"/>
      <c r="DI127" s="1046"/>
      <c r="DJ127" s="1046"/>
      <c r="DK127" s="1046"/>
      <c r="DL127" s="1046">
        <v>93334</v>
      </c>
      <c r="DM127" s="1046"/>
      <c r="DN127" s="1046"/>
      <c r="DO127" s="1046"/>
      <c r="DP127" s="1046"/>
      <c r="DQ127" s="1046">
        <v>83369</v>
      </c>
      <c r="DR127" s="1046"/>
      <c r="DS127" s="1046"/>
      <c r="DT127" s="1046"/>
      <c r="DU127" s="1046"/>
      <c r="DV127" s="1047">
        <v>0.5</v>
      </c>
      <c r="DW127" s="1047"/>
      <c r="DX127" s="1047"/>
      <c r="DY127" s="1047"/>
      <c r="DZ127" s="1048"/>
    </row>
    <row r="128" spans="1:130" s="197" customFormat="1" ht="26.25" customHeight="1">
      <c r="A128" s="1069" t="s">
        <v>457</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458</v>
      </c>
      <c r="X128" s="1071"/>
      <c r="Y128" s="1071"/>
      <c r="Z128" s="1072"/>
      <c r="AA128" s="1087">
        <v>935929</v>
      </c>
      <c r="AB128" s="1088"/>
      <c r="AC128" s="1088"/>
      <c r="AD128" s="1088"/>
      <c r="AE128" s="1089"/>
      <c r="AF128" s="1090">
        <v>884040</v>
      </c>
      <c r="AG128" s="1088"/>
      <c r="AH128" s="1088"/>
      <c r="AI128" s="1088"/>
      <c r="AJ128" s="1089"/>
      <c r="AK128" s="1090">
        <v>885738</v>
      </c>
      <c r="AL128" s="1088"/>
      <c r="AM128" s="1088"/>
      <c r="AN128" s="1088"/>
      <c r="AO128" s="1089"/>
      <c r="AP128" s="1091"/>
      <c r="AQ128" s="1092"/>
      <c r="AR128" s="1092"/>
      <c r="AS128" s="1092"/>
      <c r="AT128" s="1093"/>
      <c r="AU128" s="235"/>
      <c r="AV128" s="235"/>
      <c r="AW128" s="235"/>
      <c r="AX128" s="1052" t="s">
        <v>459</v>
      </c>
      <c r="AY128" s="948"/>
      <c r="AZ128" s="948"/>
      <c r="BA128" s="948"/>
      <c r="BB128" s="948"/>
      <c r="BC128" s="948"/>
      <c r="BD128" s="948"/>
      <c r="BE128" s="949"/>
      <c r="BF128" s="1064" t="s">
        <v>111</v>
      </c>
      <c r="BG128" s="1065"/>
      <c r="BH128" s="1065"/>
      <c r="BI128" s="1065"/>
      <c r="BJ128" s="1065"/>
      <c r="BK128" s="1065"/>
      <c r="BL128" s="1066"/>
      <c r="BM128" s="1064">
        <v>17.559999999999999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460</v>
      </c>
      <c r="X129" s="1059"/>
      <c r="Y129" s="1059"/>
      <c r="Z129" s="1060"/>
      <c r="AA129" s="956">
        <v>18315719</v>
      </c>
      <c r="AB129" s="957"/>
      <c r="AC129" s="957"/>
      <c r="AD129" s="957"/>
      <c r="AE129" s="958"/>
      <c r="AF129" s="959">
        <v>18341416</v>
      </c>
      <c r="AG129" s="957"/>
      <c r="AH129" s="957"/>
      <c r="AI129" s="957"/>
      <c r="AJ129" s="958"/>
      <c r="AK129" s="959">
        <v>18708930</v>
      </c>
      <c r="AL129" s="957"/>
      <c r="AM129" s="957"/>
      <c r="AN129" s="957"/>
      <c r="AO129" s="958"/>
      <c r="AP129" s="1061"/>
      <c r="AQ129" s="1062"/>
      <c r="AR129" s="1062"/>
      <c r="AS129" s="1062"/>
      <c r="AT129" s="1063"/>
      <c r="AU129" s="235"/>
      <c r="AV129" s="235"/>
      <c r="AW129" s="235"/>
      <c r="AX129" s="1052" t="s">
        <v>461</v>
      </c>
      <c r="AY129" s="948"/>
      <c r="AZ129" s="948"/>
      <c r="BA129" s="948"/>
      <c r="BB129" s="948"/>
      <c r="BC129" s="948"/>
      <c r="BD129" s="948"/>
      <c r="BE129" s="949"/>
      <c r="BF129" s="1053">
        <v>9.1</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462</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463</v>
      </c>
      <c r="X130" s="1059"/>
      <c r="Y130" s="1059"/>
      <c r="Z130" s="1060"/>
      <c r="AA130" s="956">
        <v>2827786</v>
      </c>
      <c r="AB130" s="957"/>
      <c r="AC130" s="957"/>
      <c r="AD130" s="957"/>
      <c r="AE130" s="958"/>
      <c r="AF130" s="959">
        <v>2675213</v>
      </c>
      <c r="AG130" s="957"/>
      <c r="AH130" s="957"/>
      <c r="AI130" s="957"/>
      <c r="AJ130" s="958"/>
      <c r="AK130" s="959">
        <v>2690514</v>
      </c>
      <c r="AL130" s="957"/>
      <c r="AM130" s="957"/>
      <c r="AN130" s="957"/>
      <c r="AO130" s="958"/>
      <c r="AP130" s="1061"/>
      <c r="AQ130" s="1062"/>
      <c r="AR130" s="1062"/>
      <c r="AS130" s="1062"/>
      <c r="AT130" s="1063"/>
      <c r="AU130" s="235"/>
      <c r="AV130" s="235"/>
      <c r="AW130" s="235"/>
      <c r="AX130" s="1111" t="s">
        <v>464</v>
      </c>
      <c r="AY130" s="1043"/>
      <c r="AZ130" s="1043"/>
      <c r="BA130" s="1043"/>
      <c r="BB130" s="1043"/>
      <c r="BC130" s="1043"/>
      <c r="BD130" s="1043"/>
      <c r="BE130" s="1044"/>
      <c r="BF130" s="1073">
        <v>33.6</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465</v>
      </c>
      <c r="X131" s="1082"/>
      <c r="Y131" s="1082"/>
      <c r="Z131" s="1083"/>
      <c r="AA131" s="995">
        <v>15487933</v>
      </c>
      <c r="AB131" s="996"/>
      <c r="AC131" s="996"/>
      <c r="AD131" s="996"/>
      <c r="AE131" s="997"/>
      <c r="AF131" s="998">
        <v>15666203</v>
      </c>
      <c r="AG131" s="996"/>
      <c r="AH131" s="996"/>
      <c r="AI131" s="996"/>
      <c r="AJ131" s="997"/>
      <c r="AK131" s="998">
        <v>16018416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467</v>
      </c>
      <c r="W132" s="1099"/>
      <c r="X132" s="1099"/>
      <c r="Y132" s="1099"/>
      <c r="Z132" s="1100"/>
      <c r="AA132" s="1101">
        <v>11.313368929999999</v>
      </c>
      <c r="AB132" s="1102"/>
      <c r="AC132" s="1102"/>
      <c r="AD132" s="1102"/>
      <c r="AE132" s="1103"/>
      <c r="AF132" s="1104">
        <v>9.9102379819999999</v>
      </c>
      <c r="AG132" s="1102"/>
      <c r="AH132" s="1102"/>
      <c r="AI132" s="1102"/>
      <c r="AJ132" s="1103"/>
      <c r="AK132" s="1104">
        <v>6.2938245579999998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468</v>
      </c>
      <c r="W133" s="1106"/>
      <c r="X133" s="1106"/>
      <c r="Y133" s="1106"/>
      <c r="Z133" s="1107"/>
      <c r="AA133" s="1108">
        <v>10.8</v>
      </c>
      <c r="AB133" s="1109"/>
      <c r="AC133" s="1109"/>
      <c r="AD133" s="1109"/>
      <c r="AE133" s="1110"/>
      <c r="AF133" s="1108">
        <v>10.8</v>
      </c>
      <c r="AG133" s="1109"/>
      <c r="AH133" s="1109"/>
      <c r="AI133" s="1109"/>
      <c r="AJ133" s="1110"/>
      <c r="AK133" s="1108">
        <v>9.1</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5" t="s">
        <v>471</v>
      </c>
      <c r="L7" s="254"/>
      <c r="M7" s="255" t="s">
        <v>472</v>
      </c>
      <c r="N7" s="256"/>
    </row>
    <row r="8" spans="1:16">
      <c r="A8" s="248"/>
      <c r="B8" s="244"/>
      <c r="C8" s="244"/>
      <c r="D8" s="244"/>
      <c r="E8" s="244"/>
      <c r="F8" s="244"/>
      <c r="G8" s="257"/>
      <c r="H8" s="258"/>
      <c r="I8" s="258"/>
      <c r="J8" s="259"/>
      <c r="K8" s="1116"/>
      <c r="L8" s="260" t="s">
        <v>473</v>
      </c>
      <c r="M8" s="261" t="s">
        <v>474</v>
      </c>
      <c r="N8" s="262" t="s">
        <v>475</v>
      </c>
    </row>
    <row r="9" spans="1:16">
      <c r="A9" s="248"/>
      <c r="B9" s="244"/>
      <c r="C9" s="244"/>
      <c r="D9" s="244"/>
      <c r="E9" s="244"/>
      <c r="F9" s="244"/>
      <c r="G9" s="1117" t="s">
        <v>476</v>
      </c>
      <c r="H9" s="1118"/>
      <c r="I9" s="1118"/>
      <c r="J9" s="1119"/>
      <c r="K9" s="263">
        <v>5054674</v>
      </c>
      <c r="L9" s="264">
        <v>53772</v>
      </c>
      <c r="M9" s="265">
        <v>64737</v>
      </c>
      <c r="N9" s="266">
        <v>-16.899999999999999</v>
      </c>
    </row>
    <row r="10" spans="1:16">
      <c r="A10" s="248"/>
      <c r="B10" s="244"/>
      <c r="C10" s="244"/>
      <c r="D10" s="244"/>
      <c r="E10" s="244"/>
      <c r="F10" s="244"/>
      <c r="G10" s="1117" t="s">
        <v>477</v>
      </c>
      <c r="H10" s="1118"/>
      <c r="I10" s="1118"/>
      <c r="J10" s="1119"/>
      <c r="K10" s="267">
        <v>260125</v>
      </c>
      <c r="L10" s="268">
        <v>2767</v>
      </c>
      <c r="M10" s="269">
        <v>4418</v>
      </c>
      <c r="N10" s="270">
        <v>-37.4</v>
      </c>
    </row>
    <row r="11" spans="1:16" ht="13.5" customHeight="1">
      <c r="A11" s="248"/>
      <c r="B11" s="244"/>
      <c r="C11" s="244"/>
      <c r="D11" s="244"/>
      <c r="E11" s="244"/>
      <c r="F11" s="244"/>
      <c r="G11" s="1117" t="s">
        <v>478</v>
      </c>
      <c r="H11" s="1118"/>
      <c r="I11" s="1118"/>
      <c r="J11" s="1119"/>
      <c r="K11" s="267">
        <v>467352</v>
      </c>
      <c r="L11" s="268">
        <v>4972</v>
      </c>
      <c r="M11" s="269">
        <v>5597</v>
      </c>
      <c r="N11" s="270">
        <v>-11.2</v>
      </c>
    </row>
    <row r="12" spans="1:16" ht="13.5" customHeight="1">
      <c r="A12" s="248"/>
      <c r="B12" s="244"/>
      <c r="C12" s="244"/>
      <c r="D12" s="244"/>
      <c r="E12" s="244"/>
      <c r="F12" s="244"/>
      <c r="G12" s="1117" t="s">
        <v>479</v>
      </c>
      <c r="H12" s="1118"/>
      <c r="I12" s="1118"/>
      <c r="J12" s="1119"/>
      <c r="K12" s="267">
        <v>43870</v>
      </c>
      <c r="L12" s="268">
        <v>467</v>
      </c>
      <c r="M12" s="269">
        <v>967</v>
      </c>
      <c r="N12" s="270">
        <v>-51.7</v>
      </c>
    </row>
    <row r="13" spans="1:16" ht="13.5" customHeight="1">
      <c r="A13" s="248"/>
      <c r="B13" s="244"/>
      <c r="C13" s="244"/>
      <c r="D13" s="244"/>
      <c r="E13" s="244"/>
      <c r="F13" s="244"/>
      <c r="G13" s="1117" t="s">
        <v>480</v>
      </c>
      <c r="H13" s="1118"/>
      <c r="I13" s="1118"/>
      <c r="J13" s="1119"/>
      <c r="K13" s="267" t="s">
        <v>481</v>
      </c>
      <c r="L13" s="268" t="s">
        <v>481</v>
      </c>
      <c r="M13" s="269">
        <v>2</v>
      </c>
      <c r="N13" s="270" t="s">
        <v>481</v>
      </c>
    </row>
    <row r="14" spans="1:16" ht="13.5" customHeight="1">
      <c r="A14" s="248"/>
      <c r="B14" s="244"/>
      <c r="C14" s="244"/>
      <c r="D14" s="244"/>
      <c r="E14" s="244"/>
      <c r="F14" s="244"/>
      <c r="G14" s="1117" t="s">
        <v>482</v>
      </c>
      <c r="H14" s="1118"/>
      <c r="I14" s="1118"/>
      <c r="J14" s="1119"/>
      <c r="K14" s="267">
        <v>240535</v>
      </c>
      <c r="L14" s="268">
        <v>2559</v>
      </c>
      <c r="M14" s="269">
        <v>2800</v>
      </c>
      <c r="N14" s="270">
        <v>-8.6</v>
      </c>
    </row>
    <row r="15" spans="1:16" ht="13.5" customHeight="1">
      <c r="A15" s="248"/>
      <c r="B15" s="244"/>
      <c r="C15" s="244"/>
      <c r="D15" s="244"/>
      <c r="E15" s="244"/>
      <c r="F15" s="244"/>
      <c r="G15" s="1117" t="s">
        <v>483</v>
      </c>
      <c r="H15" s="1118"/>
      <c r="I15" s="1118"/>
      <c r="J15" s="1119"/>
      <c r="K15" s="267">
        <v>143812</v>
      </c>
      <c r="L15" s="268">
        <v>1530</v>
      </c>
      <c r="M15" s="269">
        <v>1482</v>
      </c>
      <c r="N15" s="270">
        <v>3.2</v>
      </c>
    </row>
    <row r="16" spans="1:16">
      <c r="A16" s="248"/>
      <c r="B16" s="244"/>
      <c r="C16" s="244"/>
      <c r="D16" s="244"/>
      <c r="E16" s="244"/>
      <c r="F16" s="244"/>
      <c r="G16" s="1120" t="s">
        <v>484</v>
      </c>
      <c r="H16" s="1121"/>
      <c r="I16" s="1121"/>
      <c r="J16" s="1122"/>
      <c r="K16" s="268">
        <v>-706156</v>
      </c>
      <c r="L16" s="268">
        <v>-7512</v>
      </c>
      <c r="M16" s="269">
        <v>-7690</v>
      </c>
      <c r="N16" s="270">
        <v>-2.2999999999999998</v>
      </c>
    </row>
    <row r="17" spans="1:16">
      <c r="A17" s="248"/>
      <c r="B17" s="244"/>
      <c r="C17" s="244"/>
      <c r="D17" s="244"/>
      <c r="E17" s="244"/>
      <c r="F17" s="244"/>
      <c r="G17" s="1120" t="s">
        <v>169</v>
      </c>
      <c r="H17" s="1121"/>
      <c r="I17" s="1121"/>
      <c r="J17" s="1122"/>
      <c r="K17" s="268">
        <v>5504212</v>
      </c>
      <c r="L17" s="268">
        <v>58554</v>
      </c>
      <c r="M17" s="269">
        <v>72313</v>
      </c>
      <c r="N17" s="270">
        <v>-19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2" t="s">
        <v>489</v>
      </c>
      <c r="H21" s="1113"/>
      <c r="I21" s="1113"/>
      <c r="J21" s="1114"/>
      <c r="K21" s="280">
        <v>5.56</v>
      </c>
      <c r="L21" s="281">
        <v>7.17</v>
      </c>
      <c r="M21" s="282">
        <v>-1.61</v>
      </c>
      <c r="N21" s="249"/>
      <c r="O21" s="283"/>
      <c r="P21" s="279"/>
    </row>
    <row r="22" spans="1:16" s="284" customFormat="1">
      <c r="A22" s="279"/>
      <c r="B22" s="249"/>
      <c r="C22" s="249"/>
      <c r="D22" s="249"/>
      <c r="E22" s="249"/>
      <c r="F22" s="249"/>
      <c r="G22" s="1112" t="s">
        <v>490</v>
      </c>
      <c r="H22" s="1113"/>
      <c r="I22" s="1113"/>
      <c r="J22" s="1114"/>
      <c r="K22" s="285">
        <v>99.9</v>
      </c>
      <c r="L22" s="286">
        <v>98.1</v>
      </c>
      <c r="M22" s="287">
        <v>1.8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5" t="s">
        <v>471</v>
      </c>
      <c r="L30" s="254"/>
      <c r="M30" s="255" t="s">
        <v>472</v>
      </c>
      <c r="N30" s="256"/>
    </row>
    <row r="31" spans="1:16">
      <c r="A31" s="248"/>
      <c r="B31" s="244"/>
      <c r="C31" s="244"/>
      <c r="D31" s="244"/>
      <c r="E31" s="244"/>
      <c r="F31" s="244"/>
      <c r="G31" s="257"/>
      <c r="H31" s="258"/>
      <c r="I31" s="258"/>
      <c r="J31" s="259"/>
      <c r="K31" s="1116"/>
      <c r="L31" s="260" t="s">
        <v>473</v>
      </c>
      <c r="M31" s="261" t="s">
        <v>474</v>
      </c>
      <c r="N31" s="262" t="s">
        <v>475</v>
      </c>
    </row>
    <row r="32" spans="1:16" ht="27" customHeight="1">
      <c r="A32" s="248"/>
      <c r="B32" s="244"/>
      <c r="C32" s="244"/>
      <c r="D32" s="244"/>
      <c r="E32" s="244"/>
      <c r="F32" s="244"/>
      <c r="G32" s="1128" t="s">
        <v>494</v>
      </c>
      <c r="H32" s="1129"/>
      <c r="I32" s="1129"/>
      <c r="J32" s="1130"/>
      <c r="K32" s="294">
        <v>2762195</v>
      </c>
      <c r="L32" s="294">
        <v>29384</v>
      </c>
      <c r="M32" s="295">
        <v>43357</v>
      </c>
      <c r="N32" s="296">
        <v>-32.200000000000003</v>
      </c>
    </row>
    <row r="33" spans="1:16" ht="13.5" customHeight="1">
      <c r="A33" s="248"/>
      <c r="B33" s="244"/>
      <c r="C33" s="244"/>
      <c r="D33" s="244"/>
      <c r="E33" s="244"/>
      <c r="F33" s="244"/>
      <c r="G33" s="1128" t="s">
        <v>495</v>
      </c>
      <c r="H33" s="1129"/>
      <c r="I33" s="1129"/>
      <c r="J33" s="1130"/>
      <c r="K33" s="294" t="s">
        <v>481</v>
      </c>
      <c r="L33" s="294" t="s">
        <v>481</v>
      </c>
      <c r="M33" s="295">
        <v>5</v>
      </c>
      <c r="N33" s="296" t="s">
        <v>481</v>
      </c>
    </row>
    <row r="34" spans="1:16" ht="27" customHeight="1">
      <c r="A34" s="248"/>
      <c r="B34" s="244"/>
      <c r="C34" s="244"/>
      <c r="D34" s="244"/>
      <c r="E34" s="244"/>
      <c r="F34" s="244"/>
      <c r="G34" s="1128" t="s">
        <v>496</v>
      </c>
      <c r="H34" s="1129"/>
      <c r="I34" s="1129"/>
      <c r="J34" s="1130"/>
      <c r="K34" s="294" t="s">
        <v>481</v>
      </c>
      <c r="L34" s="294" t="s">
        <v>481</v>
      </c>
      <c r="M34" s="295">
        <v>40</v>
      </c>
      <c r="N34" s="296" t="s">
        <v>481</v>
      </c>
    </row>
    <row r="35" spans="1:16" ht="27" customHeight="1">
      <c r="A35" s="248"/>
      <c r="B35" s="244"/>
      <c r="C35" s="244"/>
      <c r="D35" s="244"/>
      <c r="E35" s="244"/>
      <c r="F35" s="244"/>
      <c r="G35" s="1128" t="s">
        <v>497</v>
      </c>
      <c r="H35" s="1129"/>
      <c r="I35" s="1129"/>
      <c r="J35" s="1130"/>
      <c r="K35" s="294">
        <v>1570518</v>
      </c>
      <c r="L35" s="294">
        <v>16707</v>
      </c>
      <c r="M35" s="295">
        <v>11850</v>
      </c>
      <c r="N35" s="296">
        <v>41</v>
      </c>
    </row>
    <row r="36" spans="1:16" ht="27" customHeight="1">
      <c r="A36" s="248"/>
      <c r="B36" s="244"/>
      <c r="C36" s="244"/>
      <c r="D36" s="244"/>
      <c r="E36" s="244"/>
      <c r="F36" s="244"/>
      <c r="G36" s="1128" t="s">
        <v>498</v>
      </c>
      <c r="H36" s="1129"/>
      <c r="I36" s="1129"/>
      <c r="J36" s="1130"/>
      <c r="K36" s="294">
        <v>30318</v>
      </c>
      <c r="L36" s="294">
        <v>323</v>
      </c>
      <c r="M36" s="295">
        <v>2171</v>
      </c>
      <c r="N36" s="296">
        <v>-85.1</v>
      </c>
    </row>
    <row r="37" spans="1:16" ht="13.5" customHeight="1">
      <c r="A37" s="248"/>
      <c r="B37" s="244"/>
      <c r="C37" s="244"/>
      <c r="D37" s="244"/>
      <c r="E37" s="244"/>
      <c r="F37" s="244"/>
      <c r="G37" s="1128" t="s">
        <v>499</v>
      </c>
      <c r="H37" s="1129"/>
      <c r="I37" s="1129"/>
      <c r="J37" s="1130"/>
      <c r="K37" s="294">
        <v>218273</v>
      </c>
      <c r="L37" s="294">
        <v>2322</v>
      </c>
      <c r="M37" s="295">
        <v>1425</v>
      </c>
      <c r="N37" s="296">
        <v>62.9</v>
      </c>
    </row>
    <row r="38" spans="1:16" ht="27" customHeight="1">
      <c r="A38" s="248"/>
      <c r="B38" s="244"/>
      <c r="C38" s="244"/>
      <c r="D38" s="244"/>
      <c r="E38" s="244"/>
      <c r="F38" s="244"/>
      <c r="G38" s="1131" t="s">
        <v>500</v>
      </c>
      <c r="H38" s="1132"/>
      <c r="I38" s="1132"/>
      <c r="J38" s="1133"/>
      <c r="K38" s="297">
        <v>3119</v>
      </c>
      <c r="L38" s="297">
        <v>33</v>
      </c>
      <c r="M38" s="298">
        <v>6</v>
      </c>
      <c r="N38" s="299">
        <v>450</v>
      </c>
      <c r="O38" s="293"/>
    </row>
    <row r="39" spans="1:16">
      <c r="A39" s="248"/>
      <c r="B39" s="244"/>
      <c r="C39" s="244"/>
      <c r="D39" s="244"/>
      <c r="E39" s="244"/>
      <c r="F39" s="244"/>
      <c r="G39" s="1131" t="s">
        <v>501</v>
      </c>
      <c r="H39" s="1132"/>
      <c r="I39" s="1132"/>
      <c r="J39" s="1133"/>
      <c r="K39" s="300">
        <v>-885738</v>
      </c>
      <c r="L39" s="300">
        <v>-9423</v>
      </c>
      <c r="M39" s="301">
        <v>-5332</v>
      </c>
      <c r="N39" s="302">
        <v>76.7</v>
      </c>
      <c r="O39" s="293"/>
    </row>
    <row r="40" spans="1:16" ht="27" customHeight="1">
      <c r="A40" s="248"/>
      <c r="B40" s="244"/>
      <c r="C40" s="244"/>
      <c r="D40" s="244"/>
      <c r="E40" s="244"/>
      <c r="F40" s="244"/>
      <c r="G40" s="1128" t="s">
        <v>502</v>
      </c>
      <c r="H40" s="1129"/>
      <c r="I40" s="1129"/>
      <c r="J40" s="1130"/>
      <c r="K40" s="300">
        <v>-2690514</v>
      </c>
      <c r="L40" s="300">
        <v>-28622</v>
      </c>
      <c r="M40" s="301">
        <v>-35626</v>
      </c>
      <c r="N40" s="302">
        <v>-19.7</v>
      </c>
      <c r="O40" s="293"/>
    </row>
    <row r="41" spans="1:16">
      <c r="A41" s="248"/>
      <c r="B41" s="244"/>
      <c r="C41" s="244"/>
      <c r="D41" s="244"/>
      <c r="E41" s="244"/>
      <c r="F41" s="244"/>
      <c r="G41" s="1134" t="s">
        <v>279</v>
      </c>
      <c r="H41" s="1135"/>
      <c r="I41" s="1135"/>
      <c r="J41" s="1136"/>
      <c r="K41" s="294">
        <v>1008171</v>
      </c>
      <c r="L41" s="300">
        <v>10725</v>
      </c>
      <c r="M41" s="301">
        <v>17897</v>
      </c>
      <c r="N41" s="302">
        <v>-40.1</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23" t="s">
        <v>471</v>
      </c>
      <c r="J49" s="1125" t="s">
        <v>506</v>
      </c>
      <c r="K49" s="1126"/>
      <c r="L49" s="1126"/>
      <c r="M49" s="1126"/>
      <c r="N49" s="1127"/>
    </row>
    <row r="50" spans="1:14">
      <c r="A50" s="248"/>
      <c r="B50" s="244"/>
      <c r="C50" s="244"/>
      <c r="D50" s="244"/>
      <c r="E50" s="244"/>
      <c r="F50" s="244"/>
      <c r="G50" s="312"/>
      <c r="H50" s="313"/>
      <c r="I50" s="1124"/>
      <c r="J50" s="314" t="s">
        <v>507</v>
      </c>
      <c r="K50" s="315" t="s">
        <v>508</v>
      </c>
      <c r="L50" s="316" t="s">
        <v>509</v>
      </c>
      <c r="M50" s="317" t="s">
        <v>510</v>
      </c>
      <c r="N50" s="318" t="s">
        <v>511</v>
      </c>
    </row>
    <row r="51" spans="1:14">
      <c r="A51" s="248"/>
      <c r="B51" s="244"/>
      <c r="C51" s="244"/>
      <c r="D51" s="244"/>
      <c r="E51" s="244"/>
      <c r="F51" s="244"/>
      <c r="G51" s="310" t="s">
        <v>512</v>
      </c>
      <c r="H51" s="311"/>
      <c r="I51" s="319">
        <v>3322341</v>
      </c>
      <c r="J51" s="320">
        <v>36206</v>
      </c>
      <c r="K51" s="321">
        <v>38</v>
      </c>
      <c r="L51" s="322">
        <v>58009</v>
      </c>
      <c r="M51" s="323">
        <v>16.5</v>
      </c>
      <c r="N51" s="324">
        <v>21.5</v>
      </c>
    </row>
    <row r="52" spans="1:14">
      <c r="A52" s="248"/>
      <c r="B52" s="244"/>
      <c r="C52" s="244"/>
      <c r="D52" s="244"/>
      <c r="E52" s="244"/>
      <c r="F52" s="244"/>
      <c r="G52" s="325"/>
      <c r="H52" s="326" t="s">
        <v>513</v>
      </c>
      <c r="I52" s="327">
        <v>1457971</v>
      </c>
      <c r="J52" s="328">
        <v>15888</v>
      </c>
      <c r="K52" s="329">
        <v>28</v>
      </c>
      <c r="L52" s="330">
        <v>32190</v>
      </c>
      <c r="M52" s="331">
        <v>20.399999999999999</v>
      </c>
      <c r="N52" s="332">
        <v>7.6</v>
      </c>
    </row>
    <row r="53" spans="1:14">
      <c r="A53" s="248"/>
      <c r="B53" s="244"/>
      <c r="C53" s="244"/>
      <c r="D53" s="244"/>
      <c r="E53" s="244"/>
      <c r="F53" s="244"/>
      <c r="G53" s="310" t="s">
        <v>514</v>
      </c>
      <c r="H53" s="311"/>
      <c r="I53" s="319">
        <v>5703709</v>
      </c>
      <c r="J53" s="320">
        <v>61862</v>
      </c>
      <c r="K53" s="321">
        <v>70.900000000000006</v>
      </c>
      <c r="L53" s="322">
        <v>61882</v>
      </c>
      <c r="M53" s="323">
        <v>6.7</v>
      </c>
      <c r="N53" s="324">
        <v>64.2</v>
      </c>
    </row>
    <row r="54" spans="1:14">
      <c r="A54" s="248"/>
      <c r="B54" s="244"/>
      <c r="C54" s="244"/>
      <c r="D54" s="244"/>
      <c r="E54" s="244"/>
      <c r="F54" s="244"/>
      <c r="G54" s="325"/>
      <c r="H54" s="326" t="s">
        <v>513</v>
      </c>
      <c r="I54" s="327">
        <v>1822867</v>
      </c>
      <c r="J54" s="328">
        <v>19771</v>
      </c>
      <c r="K54" s="329">
        <v>24.4</v>
      </c>
      <c r="L54" s="330">
        <v>32175</v>
      </c>
      <c r="M54" s="331">
        <v>0</v>
      </c>
      <c r="N54" s="332">
        <v>24.4</v>
      </c>
    </row>
    <row r="55" spans="1:14">
      <c r="A55" s="248"/>
      <c r="B55" s="244"/>
      <c r="C55" s="244"/>
      <c r="D55" s="244"/>
      <c r="E55" s="244"/>
      <c r="F55" s="244"/>
      <c r="G55" s="310" t="s">
        <v>515</v>
      </c>
      <c r="H55" s="311"/>
      <c r="I55" s="319">
        <v>4061735</v>
      </c>
      <c r="J55" s="320">
        <v>43893</v>
      </c>
      <c r="K55" s="321">
        <v>-29</v>
      </c>
      <c r="L55" s="322">
        <v>47569</v>
      </c>
      <c r="M55" s="323">
        <v>-23.1</v>
      </c>
      <c r="N55" s="324">
        <v>-5.9</v>
      </c>
    </row>
    <row r="56" spans="1:14">
      <c r="A56" s="248"/>
      <c r="B56" s="244"/>
      <c r="C56" s="244"/>
      <c r="D56" s="244"/>
      <c r="E56" s="244"/>
      <c r="F56" s="244"/>
      <c r="G56" s="325"/>
      <c r="H56" s="326" t="s">
        <v>513</v>
      </c>
      <c r="I56" s="327">
        <v>2096052</v>
      </c>
      <c r="J56" s="328">
        <v>22651</v>
      </c>
      <c r="K56" s="329">
        <v>14.6</v>
      </c>
      <c r="L56" s="330">
        <v>26255</v>
      </c>
      <c r="M56" s="331">
        <v>-18.399999999999999</v>
      </c>
      <c r="N56" s="332">
        <v>33</v>
      </c>
    </row>
    <row r="57" spans="1:14">
      <c r="A57" s="248"/>
      <c r="B57" s="244"/>
      <c r="C57" s="244"/>
      <c r="D57" s="244"/>
      <c r="E57" s="244"/>
      <c r="F57" s="244"/>
      <c r="G57" s="310" t="s">
        <v>516</v>
      </c>
      <c r="H57" s="311"/>
      <c r="I57" s="319">
        <v>6299451</v>
      </c>
      <c r="J57" s="320">
        <v>67528</v>
      </c>
      <c r="K57" s="321">
        <v>53.8</v>
      </c>
      <c r="L57" s="322">
        <v>50880</v>
      </c>
      <c r="M57" s="323">
        <v>7</v>
      </c>
      <c r="N57" s="324">
        <v>46.8</v>
      </c>
    </row>
    <row r="58" spans="1:14">
      <c r="A58" s="248"/>
      <c r="B58" s="244"/>
      <c r="C58" s="244"/>
      <c r="D58" s="244"/>
      <c r="E58" s="244"/>
      <c r="F58" s="244"/>
      <c r="G58" s="325"/>
      <c r="H58" s="326" t="s">
        <v>513</v>
      </c>
      <c r="I58" s="327">
        <v>2516797</v>
      </c>
      <c r="J58" s="328">
        <v>26979</v>
      </c>
      <c r="K58" s="329">
        <v>19.100000000000001</v>
      </c>
      <c r="L58" s="330">
        <v>26879</v>
      </c>
      <c r="M58" s="331">
        <v>2.4</v>
      </c>
      <c r="N58" s="332">
        <v>16.7</v>
      </c>
    </row>
    <row r="59" spans="1:14">
      <c r="A59" s="248"/>
      <c r="B59" s="244"/>
      <c r="C59" s="244"/>
      <c r="D59" s="244"/>
      <c r="E59" s="244"/>
      <c r="F59" s="244"/>
      <c r="G59" s="310" t="s">
        <v>517</v>
      </c>
      <c r="H59" s="311"/>
      <c r="I59" s="319">
        <v>5852702</v>
      </c>
      <c r="J59" s="320">
        <v>62261</v>
      </c>
      <c r="K59" s="321">
        <v>-7.8</v>
      </c>
      <c r="L59" s="322">
        <v>63956</v>
      </c>
      <c r="M59" s="323">
        <v>25.7</v>
      </c>
      <c r="N59" s="324">
        <v>-33.5</v>
      </c>
    </row>
    <row r="60" spans="1:14">
      <c r="A60" s="248"/>
      <c r="B60" s="244"/>
      <c r="C60" s="244"/>
      <c r="D60" s="244"/>
      <c r="E60" s="244"/>
      <c r="F60" s="244"/>
      <c r="G60" s="325"/>
      <c r="H60" s="326" t="s">
        <v>513</v>
      </c>
      <c r="I60" s="333">
        <v>2742582</v>
      </c>
      <c r="J60" s="328">
        <v>29176</v>
      </c>
      <c r="K60" s="329">
        <v>8.1</v>
      </c>
      <c r="L60" s="330">
        <v>29239</v>
      </c>
      <c r="M60" s="331">
        <v>8.8000000000000007</v>
      </c>
      <c r="N60" s="332">
        <v>-0.7</v>
      </c>
    </row>
    <row r="61" spans="1:14">
      <c r="A61" s="248"/>
      <c r="B61" s="244"/>
      <c r="C61" s="244"/>
      <c r="D61" s="244"/>
      <c r="E61" s="244"/>
      <c r="F61" s="244"/>
      <c r="G61" s="310" t="s">
        <v>518</v>
      </c>
      <c r="H61" s="334"/>
      <c r="I61" s="335">
        <v>5047988</v>
      </c>
      <c r="J61" s="336">
        <v>54350</v>
      </c>
      <c r="K61" s="337">
        <v>25.2</v>
      </c>
      <c r="L61" s="338">
        <v>56459</v>
      </c>
      <c r="M61" s="339">
        <v>6.6</v>
      </c>
      <c r="N61" s="324">
        <v>18.600000000000001</v>
      </c>
    </row>
    <row r="62" spans="1:14">
      <c r="A62" s="248"/>
      <c r="B62" s="244"/>
      <c r="C62" s="244"/>
      <c r="D62" s="244"/>
      <c r="E62" s="244"/>
      <c r="F62" s="244"/>
      <c r="G62" s="325"/>
      <c r="H62" s="326" t="s">
        <v>513</v>
      </c>
      <c r="I62" s="327">
        <v>2127254</v>
      </c>
      <c r="J62" s="328">
        <v>22893</v>
      </c>
      <c r="K62" s="329">
        <v>18.8</v>
      </c>
      <c r="L62" s="330">
        <v>29348</v>
      </c>
      <c r="M62" s="331">
        <v>2.6</v>
      </c>
      <c r="N62" s="332">
        <v>16.2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7" t="s">
        <v>3</v>
      </c>
      <c r="D47" s="1137"/>
      <c r="E47" s="1138"/>
      <c r="F47" s="11">
        <v>7.33</v>
      </c>
      <c r="G47" s="12">
        <v>17.93</v>
      </c>
      <c r="H47" s="12">
        <v>16.93</v>
      </c>
      <c r="I47" s="12">
        <v>17.16</v>
      </c>
      <c r="J47" s="13">
        <v>16.8</v>
      </c>
    </row>
    <row r="48" spans="2:10" ht="57.75" customHeight="1">
      <c r="B48" s="14"/>
      <c r="C48" s="1139" t="s">
        <v>4</v>
      </c>
      <c r="D48" s="1139"/>
      <c r="E48" s="1140"/>
      <c r="F48" s="15">
        <v>5.17</v>
      </c>
      <c r="G48" s="16">
        <v>3.39</v>
      </c>
      <c r="H48" s="16">
        <v>4.92</v>
      </c>
      <c r="I48" s="16">
        <v>6.81</v>
      </c>
      <c r="J48" s="17">
        <v>9.34</v>
      </c>
    </row>
    <row r="49" spans="2:10" ht="57.75" customHeight="1" thickBot="1">
      <c r="B49" s="18"/>
      <c r="C49" s="1141" t="s">
        <v>5</v>
      </c>
      <c r="D49" s="1141"/>
      <c r="E49" s="1142"/>
      <c r="F49" s="19">
        <v>5.03</v>
      </c>
      <c r="G49" s="20">
        <v>9.01</v>
      </c>
      <c r="H49" s="20">
        <v>0.75</v>
      </c>
      <c r="I49" s="20">
        <v>2.25</v>
      </c>
      <c r="J49" s="21">
        <v>2.63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49" t="s">
        <v>525</v>
      </c>
      <c r="D34" s="1149"/>
      <c r="E34" s="1150"/>
      <c r="F34" s="32">
        <v>19.59</v>
      </c>
      <c r="G34" s="33">
        <v>20.39</v>
      </c>
      <c r="H34" s="33">
        <v>23.97</v>
      </c>
      <c r="I34" s="33">
        <v>29.04</v>
      </c>
      <c r="J34" s="34">
        <v>16.54</v>
      </c>
      <c r="K34" s="22"/>
      <c r="L34" s="22"/>
      <c r="M34" s="22"/>
      <c r="N34" s="22"/>
      <c r="O34" s="22"/>
      <c r="P34" s="22"/>
    </row>
    <row r="35" spans="1:16" ht="39" customHeight="1">
      <c r="A35" s="22"/>
      <c r="B35" s="35"/>
      <c r="C35" s="1143" t="s">
        <v>526</v>
      </c>
      <c r="D35" s="1144"/>
      <c r="E35" s="1145"/>
      <c r="F35" s="36">
        <v>5.17</v>
      </c>
      <c r="G35" s="37">
        <v>3.39</v>
      </c>
      <c r="H35" s="37">
        <v>4.92</v>
      </c>
      <c r="I35" s="37">
        <v>6.81</v>
      </c>
      <c r="J35" s="38">
        <v>9.34</v>
      </c>
      <c r="K35" s="22"/>
      <c r="L35" s="22"/>
      <c r="M35" s="22"/>
      <c r="N35" s="22"/>
      <c r="O35" s="22"/>
      <c r="P35" s="22"/>
    </row>
    <row r="36" spans="1:16" ht="39" customHeight="1">
      <c r="A36" s="22"/>
      <c r="B36" s="35"/>
      <c r="C36" s="1143" t="s">
        <v>527</v>
      </c>
      <c r="D36" s="1144"/>
      <c r="E36" s="1145"/>
      <c r="F36" s="36">
        <v>1.84</v>
      </c>
      <c r="G36" s="37">
        <v>2.93</v>
      </c>
      <c r="H36" s="37">
        <v>4.0199999999999996</v>
      </c>
      <c r="I36" s="37">
        <v>5.72</v>
      </c>
      <c r="J36" s="38">
        <v>6.96</v>
      </c>
      <c r="K36" s="22"/>
      <c r="L36" s="22"/>
      <c r="M36" s="22"/>
      <c r="N36" s="22"/>
      <c r="O36" s="22"/>
      <c r="P36" s="22"/>
    </row>
    <row r="37" spans="1:16" ht="39" customHeight="1">
      <c r="A37" s="22"/>
      <c r="B37" s="35"/>
      <c r="C37" s="1143" t="s">
        <v>528</v>
      </c>
      <c r="D37" s="1144"/>
      <c r="E37" s="1145"/>
      <c r="F37" s="36">
        <v>4.41</v>
      </c>
      <c r="G37" s="37">
        <v>4.1100000000000003</v>
      </c>
      <c r="H37" s="37">
        <v>3.79</v>
      </c>
      <c r="I37" s="37">
        <v>3.49</v>
      </c>
      <c r="J37" s="38">
        <v>3.28</v>
      </c>
      <c r="K37" s="22"/>
      <c r="L37" s="22"/>
      <c r="M37" s="22"/>
      <c r="N37" s="22"/>
      <c r="O37" s="22"/>
      <c r="P37" s="22"/>
    </row>
    <row r="38" spans="1:16" ht="39" customHeight="1">
      <c r="A38" s="22"/>
      <c r="B38" s="35"/>
      <c r="C38" s="1143" t="s">
        <v>529</v>
      </c>
      <c r="D38" s="1144"/>
      <c r="E38" s="1145"/>
      <c r="F38" s="36">
        <v>1.62</v>
      </c>
      <c r="G38" s="37">
        <v>2.0299999999999998</v>
      </c>
      <c r="H38" s="37">
        <v>2.4900000000000002</v>
      </c>
      <c r="I38" s="37">
        <v>2.54</v>
      </c>
      <c r="J38" s="38">
        <v>2.5099999999999998</v>
      </c>
      <c r="K38" s="22"/>
      <c r="L38" s="22"/>
      <c r="M38" s="22"/>
      <c r="N38" s="22"/>
      <c r="O38" s="22"/>
      <c r="P38" s="22"/>
    </row>
    <row r="39" spans="1:16" ht="39" customHeight="1">
      <c r="A39" s="22"/>
      <c r="B39" s="35"/>
      <c r="C39" s="1143" t="s">
        <v>530</v>
      </c>
      <c r="D39" s="1144"/>
      <c r="E39" s="1145"/>
      <c r="F39" s="36" t="s">
        <v>531</v>
      </c>
      <c r="G39" s="37">
        <v>0.43</v>
      </c>
      <c r="H39" s="37">
        <v>0.28999999999999998</v>
      </c>
      <c r="I39" s="37">
        <v>0.26</v>
      </c>
      <c r="J39" s="38">
        <v>0.63</v>
      </c>
      <c r="K39" s="22"/>
      <c r="L39" s="22"/>
      <c r="M39" s="22"/>
      <c r="N39" s="22"/>
      <c r="O39" s="22"/>
      <c r="P39" s="22"/>
    </row>
    <row r="40" spans="1:16" ht="39" customHeight="1">
      <c r="A40" s="22"/>
      <c r="B40" s="35"/>
      <c r="C40" s="1143" t="s">
        <v>532</v>
      </c>
      <c r="D40" s="1144"/>
      <c r="E40" s="1145"/>
      <c r="F40" s="36">
        <v>0.12</v>
      </c>
      <c r="G40" s="37">
        <v>0.2</v>
      </c>
      <c r="H40" s="37">
        <v>0.13</v>
      </c>
      <c r="I40" s="37">
        <v>0.22</v>
      </c>
      <c r="J40" s="38">
        <v>0.23</v>
      </c>
      <c r="K40" s="22"/>
      <c r="L40" s="22"/>
      <c r="M40" s="22"/>
      <c r="N40" s="22"/>
      <c r="O40" s="22"/>
      <c r="P40" s="22"/>
    </row>
    <row r="41" spans="1:16" ht="39" customHeight="1">
      <c r="A41" s="22"/>
      <c r="B41" s="35"/>
      <c r="C41" s="1143" t="s">
        <v>533</v>
      </c>
      <c r="D41" s="1144"/>
      <c r="E41" s="1145"/>
      <c r="F41" s="36">
        <v>0.19</v>
      </c>
      <c r="G41" s="37">
        <v>0.2</v>
      </c>
      <c r="H41" s="37">
        <v>0.19</v>
      </c>
      <c r="I41" s="37">
        <v>0.18</v>
      </c>
      <c r="J41" s="38">
        <v>0.17</v>
      </c>
      <c r="K41" s="22"/>
      <c r="L41" s="22"/>
      <c r="M41" s="22"/>
      <c r="N41" s="22"/>
      <c r="O41" s="22"/>
      <c r="P41" s="22"/>
    </row>
    <row r="42" spans="1:16" ht="39" customHeight="1">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535</v>
      </c>
      <c r="D43" s="1147"/>
      <c r="E43" s="1148"/>
      <c r="F43" s="41">
        <v>0.01</v>
      </c>
      <c r="G43" s="42">
        <v>0</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59" t="s">
        <v>11</v>
      </c>
      <c r="C45" s="1160"/>
      <c r="D45" s="58"/>
      <c r="E45" s="1165" t="s">
        <v>12</v>
      </c>
      <c r="F45" s="1165"/>
      <c r="G45" s="1165"/>
      <c r="H45" s="1165"/>
      <c r="I45" s="1165"/>
      <c r="J45" s="1166"/>
      <c r="K45" s="59">
        <v>3922</v>
      </c>
      <c r="L45" s="60">
        <v>3693</v>
      </c>
      <c r="M45" s="60">
        <v>3683</v>
      </c>
      <c r="N45" s="60">
        <v>3388</v>
      </c>
      <c r="O45" s="61">
        <v>2762</v>
      </c>
      <c r="P45" s="48"/>
      <c r="Q45" s="48"/>
      <c r="R45" s="48"/>
      <c r="S45" s="48"/>
      <c r="T45" s="48"/>
      <c r="U45" s="48"/>
    </row>
    <row r="46" spans="1:21" ht="30.75" customHeight="1">
      <c r="A46" s="48"/>
      <c r="B46" s="1161"/>
      <c r="C46" s="1162"/>
      <c r="D46" s="62"/>
      <c r="E46" s="1153" t="s">
        <v>13</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14</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15</v>
      </c>
      <c r="F48" s="1153"/>
      <c r="G48" s="1153"/>
      <c r="H48" s="1153"/>
      <c r="I48" s="1153"/>
      <c r="J48" s="1154"/>
      <c r="K48" s="63">
        <v>1284</v>
      </c>
      <c r="L48" s="64">
        <v>1643</v>
      </c>
      <c r="M48" s="64">
        <v>1635</v>
      </c>
      <c r="N48" s="64">
        <v>1522</v>
      </c>
      <c r="O48" s="65">
        <v>1571</v>
      </c>
      <c r="P48" s="48"/>
      <c r="Q48" s="48"/>
      <c r="R48" s="48"/>
      <c r="S48" s="48"/>
      <c r="T48" s="48"/>
      <c r="U48" s="48"/>
    </row>
    <row r="49" spans="1:21" ht="30.75" customHeight="1">
      <c r="A49" s="48"/>
      <c r="B49" s="1161"/>
      <c r="C49" s="1162"/>
      <c r="D49" s="62"/>
      <c r="E49" s="1153" t="s">
        <v>16</v>
      </c>
      <c r="F49" s="1153"/>
      <c r="G49" s="1153"/>
      <c r="H49" s="1153"/>
      <c r="I49" s="1153"/>
      <c r="J49" s="1154"/>
      <c r="K49" s="63">
        <v>31</v>
      </c>
      <c r="L49" s="64">
        <v>32</v>
      </c>
      <c r="M49" s="64">
        <v>31</v>
      </c>
      <c r="N49" s="64">
        <v>33</v>
      </c>
      <c r="O49" s="65">
        <v>30</v>
      </c>
      <c r="P49" s="48"/>
      <c r="Q49" s="48"/>
      <c r="R49" s="48"/>
      <c r="S49" s="48"/>
      <c r="T49" s="48"/>
      <c r="U49" s="48"/>
    </row>
    <row r="50" spans="1:21" ht="30.75" customHeight="1">
      <c r="A50" s="48"/>
      <c r="B50" s="1161"/>
      <c r="C50" s="1162"/>
      <c r="D50" s="62"/>
      <c r="E50" s="1153" t="s">
        <v>17</v>
      </c>
      <c r="F50" s="1153"/>
      <c r="G50" s="1153"/>
      <c r="H50" s="1153"/>
      <c r="I50" s="1153"/>
      <c r="J50" s="1154"/>
      <c r="K50" s="63">
        <v>154</v>
      </c>
      <c r="L50" s="64">
        <v>162</v>
      </c>
      <c r="M50" s="64">
        <v>162</v>
      </c>
      <c r="N50" s="64">
        <v>161</v>
      </c>
      <c r="O50" s="65">
        <v>218</v>
      </c>
      <c r="P50" s="48"/>
      <c r="Q50" s="48"/>
      <c r="R50" s="48"/>
      <c r="S50" s="48"/>
      <c r="T50" s="48"/>
      <c r="U50" s="48"/>
    </row>
    <row r="51" spans="1:21" ht="30.75" customHeight="1">
      <c r="A51" s="48"/>
      <c r="B51" s="1163"/>
      <c r="C51" s="1164"/>
      <c r="D51" s="66"/>
      <c r="E51" s="1153" t="s">
        <v>18</v>
      </c>
      <c r="F51" s="1153"/>
      <c r="G51" s="1153"/>
      <c r="H51" s="1153"/>
      <c r="I51" s="1153"/>
      <c r="J51" s="1154"/>
      <c r="K51" s="63">
        <v>9</v>
      </c>
      <c r="L51" s="64">
        <v>5</v>
      </c>
      <c r="M51" s="64">
        <v>6</v>
      </c>
      <c r="N51" s="64">
        <v>7</v>
      </c>
      <c r="O51" s="65">
        <v>3</v>
      </c>
      <c r="P51" s="48"/>
      <c r="Q51" s="48"/>
      <c r="R51" s="48"/>
      <c r="S51" s="48"/>
      <c r="T51" s="48"/>
      <c r="U51" s="48"/>
    </row>
    <row r="52" spans="1:21" ht="30.75" customHeight="1">
      <c r="A52" s="48"/>
      <c r="B52" s="1151" t="s">
        <v>19</v>
      </c>
      <c r="C52" s="1152"/>
      <c r="D52" s="66"/>
      <c r="E52" s="1153" t="s">
        <v>20</v>
      </c>
      <c r="F52" s="1153"/>
      <c r="G52" s="1153"/>
      <c r="H52" s="1153"/>
      <c r="I52" s="1153"/>
      <c r="J52" s="1154"/>
      <c r="K52" s="63">
        <v>3908</v>
      </c>
      <c r="L52" s="64">
        <v>3796</v>
      </c>
      <c r="M52" s="64">
        <v>3764</v>
      </c>
      <c r="N52" s="64">
        <v>3559</v>
      </c>
      <c r="O52" s="65">
        <v>3577</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1492</v>
      </c>
      <c r="L53" s="69">
        <v>1739</v>
      </c>
      <c r="M53" s="69">
        <v>1753</v>
      </c>
      <c r="N53" s="69">
        <v>1552</v>
      </c>
      <c r="O53" s="70">
        <v>1007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副島 一成</cp:lastModifiedBy>
  <cp:lastPrinted>2015-04-16T06:43:04Z</cp:lastPrinted>
  <dcterms:created xsi:type="dcterms:W3CDTF">2015-02-17T07:45:50Z</dcterms:created>
  <dcterms:modified xsi:type="dcterms:W3CDTF">2015-05-07T01:49:57Z</dcterms:modified>
  <cp:category/>
</cp:coreProperties>
</file>