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80" activeTab="0"/>
  </bookViews>
  <sheets>
    <sheet name="農林漁業～運輸・通信業" sheetId="1" r:id="rId1"/>
    <sheet name="運輸・通信業～公務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<sst xmlns="http://schemas.openxmlformats.org/spreadsheetml/2006/main" count="822" uniqueCount="154">
  <si>
    <t xml:space="preserve">                     ４１       産 業 （ 中 分 類 ） 、 経 営 組 織</t>
  </si>
  <si>
    <t xml:space="preserve">  別 事 業 所 数 お よ び 従 業 者 数</t>
  </si>
  <si>
    <t>（平成８年）</t>
  </si>
  <si>
    <t>個人業主</t>
  </si>
  <si>
    <t>有給役員</t>
  </si>
  <si>
    <t>法人でない団体</t>
  </si>
  <si>
    <t>計</t>
  </si>
  <si>
    <t>常用雇用者</t>
  </si>
  <si>
    <t>臨時雇用者</t>
  </si>
  <si>
    <t>事業所数</t>
  </si>
  <si>
    <t>従業者数</t>
  </si>
  <si>
    <t>昭        和       61        年</t>
  </si>
  <si>
    <t>平        成        3        年</t>
  </si>
  <si>
    <t xml:space="preserve"> </t>
  </si>
  <si>
    <t xml:space="preserve">                    8</t>
  </si>
  <si>
    <t>-</t>
  </si>
  <si>
    <t>農業</t>
  </si>
  <si>
    <t>林業</t>
  </si>
  <si>
    <t>漁業</t>
  </si>
  <si>
    <t>水産養殖業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</si>
  <si>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</si>
  <si>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</si>
  <si>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</si>
  <si>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</si>
  <si>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</si>
  <si>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</si>
  <si>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</si>
  <si>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</si>
  <si>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衣服･その他の繊維製品製造業</t>
  </si>
  <si>
    <t>木材･木製品製造業(家具を除く)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</si>
  <si>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</si>
  <si>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</si>
  <si>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</si>
  <si>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</si>
  <si>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</si>
  <si>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</si>
  <si>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</si>
  <si>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</si>
  <si>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</si>
  <si>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</si>
  <si>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</si>
  <si>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</si>
  <si>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</si>
  <si>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</si>
  <si>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</si>
  <si>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</si>
  <si>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</si>
  <si>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</si>
  <si>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</si>
  <si>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</si>
  <si>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</si>
  <si>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</si>
  <si>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</si>
  <si>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</si>
  <si>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</si>
  <si>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</si>
  <si>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1)衣服、その他の繊維製品を除く。　2)別掲を除く。</t>
  </si>
  <si>
    <t>（平成８年）（続）</t>
  </si>
  <si>
    <t>倉庫業</t>
  </si>
  <si>
    <t>運輸に附帯するサービス業</t>
  </si>
  <si>
    <t>郵便業</t>
  </si>
  <si>
    <t>電気通信業</t>
  </si>
  <si>
    <t>卸売業</t>
  </si>
  <si>
    <t>小売業</t>
  </si>
  <si>
    <t>織物・衣服･身の回り品小売業</t>
  </si>
  <si>
    <t>飲食店</t>
  </si>
  <si>
    <t>銀行・信託業</t>
  </si>
  <si>
    <t>補助的金融業、金融附帯業</t>
  </si>
  <si>
    <t>証券業、商品先物取引業</t>
  </si>
  <si>
    <t>不動産取引業</t>
  </si>
  <si>
    <t>不動産賃貸・管理業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</si>
  <si>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</si>
  <si>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</si>
  <si>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</si>
  <si>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</si>
  <si>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</si>
  <si>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機械･家具等修理業</t>
  </si>
  <si>
    <t>物品賃貸業</t>
  </si>
  <si>
    <t>映画･ビデオ制作業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</si>
  <si>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</si>
  <si>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</si>
  <si>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</si>
  <si>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</si>
  <si>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</si>
  <si>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</si>
  <si>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</si>
  <si>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</si>
  <si>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</si>
  <si>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</si>
  <si>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</si>
  <si>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</si>
  <si>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</si>
  <si>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</si>
  <si>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</si>
  <si>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国家公務</t>
  </si>
  <si>
    <t>地方公務</t>
  </si>
  <si>
    <t>3)  政府関係金融機関を除く。　4)別掲を除く。　5)保険媒介代理業、保険サービス業を含む。</t>
  </si>
  <si>
    <t xml:space="preserve"> 資料  総務省統計局「事業所・企業統計調査速報」</t>
  </si>
  <si>
    <t>地方公共団体</t>
  </si>
  <si>
    <t>産業</t>
  </si>
  <si>
    <t>娯楽業 (映画･ﾋﾞﾃﾞｵ制作業を除く)</t>
  </si>
  <si>
    <t>協同組合 (他に分類されないもの)</t>
  </si>
  <si>
    <t>第40表（77ページ）の注参照。  （昭和61年、平成 3年は 7月 1日、平成 8年は10月 1日現在）</t>
  </si>
  <si>
    <t>事業所
総数　　</t>
  </si>
  <si>
    <t>従業者総数</t>
  </si>
  <si>
    <t>民営</t>
  </si>
  <si>
    <t>国・公共団体</t>
  </si>
  <si>
    <t>総数</t>
  </si>
  <si>
    <t>家族
従業者</t>
  </si>
  <si>
    <t>雇用者</t>
  </si>
  <si>
    <t>個人</t>
  </si>
  <si>
    <t>法人</t>
  </si>
  <si>
    <t>＃会社</t>
  </si>
  <si>
    <t xml:space="preserve">       単位：所、人</t>
  </si>
  <si>
    <t xml:space="preserve">       単位：所、人</t>
  </si>
  <si>
    <t>農林漁業</t>
  </si>
  <si>
    <t>非農林漁業</t>
  </si>
  <si>
    <t>鉱業</t>
  </si>
  <si>
    <t>建設業</t>
  </si>
  <si>
    <t>製造業</t>
  </si>
  <si>
    <t>電気･ガス･熱供給･水道業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</si>
  <si>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</si>
  <si>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</si>
  <si>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</si>
  <si>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</si>
  <si>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</si>
  <si>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</si>
  <si>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1)</t>
  </si>
  <si>
    <t>繊維工業</t>
  </si>
  <si>
    <r>
      <t>職別工事業</t>
    </r>
    <r>
      <rPr>
        <sz val="11"/>
        <rFont val="ＭＳ 明朝"/>
        <family val="1"/>
      </rPr>
      <t>（設備工事業を除く）</t>
    </r>
  </si>
  <si>
    <t>プラスチック製品製造業</t>
  </si>
  <si>
    <t>2)</t>
  </si>
  <si>
    <t>その他の飲食店</t>
  </si>
  <si>
    <t>各種商品卸売業</t>
  </si>
  <si>
    <t>繊維・衣服等卸売業</t>
  </si>
  <si>
    <t>飲食良品卸売業</t>
  </si>
  <si>
    <t>建築材料,鉱物･金属材料等</t>
  </si>
  <si>
    <t>機械器具卸売業</t>
  </si>
  <si>
    <t>その他の卸売業</t>
  </si>
  <si>
    <t>各種商品小売業</t>
  </si>
  <si>
    <t>飲食料品小売業</t>
  </si>
  <si>
    <t>自動車・自転車小売業</t>
  </si>
  <si>
    <t>家具・じゅう器・家庭用</t>
  </si>
  <si>
    <t>機械器具小売業</t>
  </si>
  <si>
    <t>その他の小売業</t>
  </si>
  <si>
    <t>一般飲食店</t>
  </si>
  <si>
    <t>中小企業等金融業</t>
  </si>
  <si>
    <t>3)</t>
  </si>
  <si>
    <t>農林水産金融業</t>
  </si>
  <si>
    <t>政府関係金融機関</t>
  </si>
  <si>
    <t>4)</t>
  </si>
  <si>
    <t>保険業</t>
  </si>
  <si>
    <t>5)</t>
  </si>
  <si>
    <t>貸金業,投資業等非預金信用機関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</si>
</sst>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/>
    </xf>
    <xf numFmtId="0" fontId="0" fillId="0" borderId="2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/>
    </xf>
    <xf numFmtId="181" fontId="5" fillId="0" borderId="15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Alignment="1">
      <alignment horizontal="distributed"/>
    </xf>
    <xf numFmtId="181" fontId="0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5" fillId="0" borderId="22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0" fillId="0" borderId="1" xfId="16" applyFont="1" applyFill="1" applyBorder="1" applyAlignment="1">
      <alignment/>
    </xf>
    <xf numFmtId="181" fontId="5" fillId="0" borderId="12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16" xfId="16" applyFont="1" applyFill="1" applyBorder="1" applyAlignment="1">
      <alignment/>
    </xf>
    <xf numFmtId="181" fontId="5" fillId="0" borderId="15" xfId="16" applyFont="1" applyFill="1" applyBorder="1" applyAlignment="1">
      <alignment horizontal="right"/>
    </xf>
    <xf numFmtId="181" fontId="5" fillId="0" borderId="0" xfId="16" applyFont="1" applyFill="1" applyAlignment="1">
      <alignment horizontal="left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right"/>
    </xf>
    <xf numFmtId="181" fontId="5" fillId="0" borderId="23" xfId="16" applyFont="1" applyFill="1" applyBorder="1" applyAlignment="1">
      <alignment/>
    </xf>
    <xf numFmtId="181" fontId="5" fillId="0" borderId="1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showGridLines="0" tabSelected="1" zoomScale="75" zoomScaleNormal="75" workbookViewId="0" topLeftCell="A1">
      <selection activeCell="H13" sqref="H13:H17"/>
    </sheetView>
  </sheetViews>
  <sheetFormatPr defaultColWidth="8.625" defaultRowHeight="12.75"/>
  <cols>
    <col min="1" max="1" width="1.00390625" style="1" customWidth="1"/>
    <col min="2" max="2" width="3.75390625" style="1" customWidth="1"/>
    <col min="3" max="3" width="2.375" style="1" customWidth="1"/>
    <col min="4" max="4" width="2.75390625" style="1" customWidth="1"/>
    <col min="5" max="5" width="3.75390625" style="1" customWidth="1"/>
    <col min="6" max="6" width="31.625" style="1" customWidth="1"/>
    <col min="7" max="7" width="0.875" style="1" customWidth="1"/>
    <col min="8" max="8" width="12.25390625" style="1" customWidth="1"/>
    <col min="9" max="9" width="13.25390625" style="1" customWidth="1"/>
    <col min="10" max="15" width="13.00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6:23" ht="24">
      <c r="F1" s="2" t="s">
        <v>0</v>
      </c>
      <c r="P1" s="2" t="s">
        <v>1</v>
      </c>
      <c r="W1" s="53" t="s">
        <v>2</v>
      </c>
    </row>
    <row r="2" spans="1:27" ht="30" customHeight="1" thickBot="1">
      <c r="A2" s="4"/>
      <c r="B2" s="4" t="s">
        <v>102</v>
      </c>
      <c r="C2" s="54"/>
      <c r="D2" s="54"/>
      <c r="E2" s="54"/>
      <c r="F2" s="5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 t="s">
        <v>113</v>
      </c>
      <c r="AA2" s="5"/>
    </row>
    <row r="3" spans="2:27" ht="15" customHeight="1">
      <c r="B3" s="7" t="s">
        <v>99</v>
      </c>
      <c r="C3" s="7"/>
      <c r="D3" s="7"/>
      <c r="E3" s="7"/>
      <c r="F3" s="7"/>
      <c r="H3" s="8" t="s">
        <v>103</v>
      </c>
      <c r="I3" s="9" t="s">
        <v>104</v>
      </c>
      <c r="J3" s="10"/>
      <c r="K3" s="10"/>
      <c r="L3" s="10"/>
      <c r="M3" s="10"/>
      <c r="N3" s="10"/>
      <c r="O3" s="10"/>
      <c r="P3" s="10" t="s">
        <v>105</v>
      </c>
      <c r="Q3" s="10"/>
      <c r="R3" s="10"/>
      <c r="S3" s="10"/>
      <c r="T3" s="10"/>
      <c r="U3" s="10"/>
      <c r="V3" s="10"/>
      <c r="W3" s="11"/>
      <c r="X3" s="12" t="s">
        <v>106</v>
      </c>
      <c r="Y3" s="13"/>
      <c r="Z3" s="12" t="s">
        <v>98</v>
      </c>
      <c r="AA3" s="7"/>
    </row>
    <row r="4" spans="2:27" ht="15" customHeight="1">
      <c r="B4" s="14"/>
      <c r="C4" s="14"/>
      <c r="D4" s="14"/>
      <c r="E4" s="14"/>
      <c r="F4" s="14"/>
      <c r="H4" s="15"/>
      <c r="I4" s="16" t="s">
        <v>107</v>
      </c>
      <c r="J4" s="16" t="s">
        <v>3</v>
      </c>
      <c r="K4" s="17" t="s">
        <v>108</v>
      </c>
      <c r="L4" s="16" t="s">
        <v>4</v>
      </c>
      <c r="M4" s="18" t="s">
        <v>109</v>
      </c>
      <c r="N4" s="19"/>
      <c r="O4" s="19"/>
      <c r="P4" s="20" t="s">
        <v>110</v>
      </c>
      <c r="Q4" s="21"/>
      <c r="R4" s="18" t="s">
        <v>111</v>
      </c>
      <c r="S4" s="19"/>
      <c r="T4" s="22"/>
      <c r="U4" s="22"/>
      <c r="V4" s="18" t="s">
        <v>5</v>
      </c>
      <c r="W4" s="21"/>
      <c r="X4" s="23"/>
      <c r="Y4" s="24"/>
      <c r="Z4" s="23"/>
      <c r="AA4" s="14"/>
    </row>
    <row r="5" spans="2:27" ht="15" customHeight="1">
      <c r="B5" s="14"/>
      <c r="C5" s="14"/>
      <c r="D5" s="14"/>
      <c r="E5" s="14"/>
      <c r="F5" s="14"/>
      <c r="H5" s="15"/>
      <c r="I5" s="25"/>
      <c r="J5" s="25"/>
      <c r="K5" s="15"/>
      <c r="L5" s="25"/>
      <c r="M5" s="26"/>
      <c r="N5" s="27"/>
      <c r="O5" s="27"/>
      <c r="P5" s="27"/>
      <c r="Q5" s="28"/>
      <c r="R5" s="26"/>
      <c r="S5" s="27"/>
      <c r="T5" s="29" t="s">
        <v>112</v>
      </c>
      <c r="U5" s="30"/>
      <c r="V5" s="26"/>
      <c r="W5" s="28"/>
      <c r="X5" s="31"/>
      <c r="Y5" s="32"/>
      <c r="Z5" s="31"/>
      <c r="AA5" s="33"/>
    </row>
    <row r="6" spans="1:27" ht="15" customHeight="1">
      <c r="A6" s="34"/>
      <c r="B6" s="33"/>
      <c r="C6" s="33"/>
      <c r="D6" s="33"/>
      <c r="E6" s="33"/>
      <c r="F6" s="33"/>
      <c r="G6" s="34"/>
      <c r="H6" s="35"/>
      <c r="I6" s="36"/>
      <c r="J6" s="36"/>
      <c r="K6" s="35"/>
      <c r="L6" s="36"/>
      <c r="M6" s="37" t="s">
        <v>6</v>
      </c>
      <c r="N6" s="37" t="s">
        <v>7</v>
      </c>
      <c r="O6" s="38" t="s">
        <v>8</v>
      </c>
      <c r="P6" s="22" t="s">
        <v>9</v>
      </c>
      <c r="Q6" s="37" t="s">
        <v>10</v>
      </c>
      <c r="R6" s="37" t="s">
        <v>9</v>
      </c>
      <c r="S6" s="37" t="s">
        <v>10</v>
      </c>
      <c r="T6" s="37" t="s">
        <v>9</v>
      </c>
      <c r="U6" s="37" t="s">
        <v>10</v>
      </c>
      <c r="V6" s="37" t="s">
        <v>9</v>
      </c>
      <c r="W6" s="37" t="s">
        <v>10</v>
      </c>
      <c r="X6" s="37" t="s">
        <v>9</v>
      </c>
      <c r="Y6" s="37" t="s">
        <v>10</v>
      </c>
      <c r="Z6" s="37" t="s">
        <v>9</v>
      </c>
      <c r="AA6" s="37" t="s">
        <v>10</v>
      </c>
    </row>
    <row r="7" spans="3:27" ht="30" customHeight="1">
      <c r="C7" s="55" t="s">
        <v>11</v>
      </c>
      <c r="D7" s="55"/>
      <c r="E7" s="55"/>
      <c r="F7" s="55"/>
      <c r="H7" s="40">
        <f>SUM(P7,R7,V7,X7,Z7)</f>
        <v>82516</v>
      </c>
      <c r="I7" s="1">
        <f>SUM(J7:M7)</f>
        <v>588206</v>
      </c>
      <c r="J7" s="1">
        <v>54303</v>
      </c>
      <c r="K7" s="1">
        <v>36425</v>
      </c>
      <c r="L7" s="1">
        <v>28723</v>
      </c>
      <c r="M7" s="1">
        <f>SUM(N7:O7)</f>
        <v>468755</v>
      </c>
      <c r="N7" s="1">
        <v>426297</v>
      </c>
      <c r="O7" s="1">
        <v>42458</v>
      </c>
      <c r="P7" s="1">
        <v>55356</v>
      </c>
      <c r="Q7" s="1">
        <v>166473</v>
      </c>
      <c r="R7" s="1">
        <v>23145</v>
      </c>
      <c r="S7" s="1">
        <v>341491</v>
      </c>
      <c r="T7" s="1">
        <v>19401</v>
      </c>
      <c r="U7" s="1">
        <v>298271</v>
      </c>
      <c r="V7" s="1">
        <v>628</v>
      </c>
      <c r="W7" s="1">
        <v>2898</v>
      </c>
      <c r="X7" s="1">
        <v>633</v>
      </c>
      <c r="Y7" s="1">
        <v>24512</v>
      </c>
      <c r="Z7" s="1">
        <v>2754</v>
      </c>
      <c r="AA7" s="1">
        <v>52832</v>
      </c>
    </row>
    <row r="8" spans="3:27" ht="15" customHeight="1">
      <c r="C8" s="56" t="s">
        <v>12</v>
      </c>
      <c r="D8" s="56"/>
      <c r="E8" s="56"/>
      <c r="F8" s="56"/>
      <c r="H8" s="40">
        <f>SUM(P8,R8,V8,X8,Z8)</f>
        <v>77302</v>
      </c>
      <c r="I8" s="1">
        <f>SUM(J8:M8)</f>
        <v>599133</v>
      </c>
      <c r="J8" s="1">
        <v>47006</v>
      </c>
      <c r="K8" s="1">
        <v>21887</v>
      </c>
      <c r="L8" s="1">
        <v>32571</v>
      </c>
      <c r="M8" s="1">
        <f>SUM(N8:O8)</f>
        <v>497669</v>
      </c>
      <c r="N8" s="1">
        <v>452111</v>
      </c>
      <c r="O8" s="1">
        <v>45558</v>
      </c>
      <c r="P8" s="1">
        <v>48041</v>
      </c>
      <c r="Q8" s="1">
        <v>144048</v>
      </c>
      <c r="R8" s="1">
        <v>25394</v>
      </c>
      <c r="S8" s="1">
        <v>377000</v>
      </c>
      <c r="T8" s="1">
        <v>21499</v>
      </c>
      <c r="U8" s="1">
        <v>328316</v>
      </c>
      <c r="V8" s="1">
        <v>570</v>
      </c>
      <c r="W8" s="1">
        <v>3207</v>
      </c>
      <c r="X8" s="1">
        <v>593</v>
      </c>
      <c r="Y8" s="1">
        <v>23503</v>
      </c>
      <c r="Z8" s="1">
        <v>2704</v>
      </c>
      <c r="AA8" s="1">
        <v>51375</v>
      </c>
    </row>
    <row r="9" spans="2:27" ht="30" customHeight="1">
      <c r="B9" s="1" t="s">
        <v>13</v>
      </c>
      <c r="C9" s="57" t="s">
        <v>14</v>
      </c>
      <c r="D9" s="57"/>
      <c r="E9" s="57"/>
      <c r="F9" s="57"/>
      <c r="H9" s="40">
        <f aca="true" t="shared" si="0" ref="H9:AA9">SUM(H10,H18)</f>
        <v>80040</v>
      </c>
      <c r="I9" s="45">
        <f t="shared" si="0"/>
        <v>655207</v>
      </c>
      <c r="J9" s="45">
        <f t="shared" si="0"/>
        <v>46324</v>
      </c>
      <c r="K9" s="45">
        <f t="shared" si="0"/>
        <v>16112</v>
      </c>
      <c r="L9" s="45">
        <f t="shared" si="0"/>
        <v>39655</v>
      </c>
      <c r="M9" s="45">
        <f t="shared" si="0"/>
        <v>553116</v>
      </c>
      <c r="N9" s="45">
        <f t="shared" si="0"/>
        <v>523402</v>
      </c>
      <c r="O9" s="45">
        <f t="shared" si="0"/>
        <v>29714</v>
      </c>
      <c r="P9" s="45">
        <f t="shared" si="0"/>
        <v>46754</v>
      </c>
      <c r="Q9" s="45">
        <f t="shared" si="0"/>
        <v>139768</v>
      </c>
      <c r="R9" s="45">
        <f t="shared" si="0"/>
        <v>29313</v>
      </c>
      <c r="S9" s="45">
        <f t="shared" si="0"/>
        <v>432697</v>
      </c>
      <c r="T9" s="45">
        <f t="shared" si="0"/>
        <v>24782</v>
      </c>
      <c r="U9" s="45">
        <f t="shared" si="0"/>
        <v>368017</v>
      </c>
      <c r="V9" s="45">
        <f t="shared" si="0"/>
        <v>668</v>
      </c>
      <c r="W9" s="45">
        <f t="shared" si="0"/>
        <v>3885</v>
      </c>
      <c r="X9" s="45">
        <f t="shared" si="0"/>
        <v>586</v>
      </c>
      <c r="Y9" s="45">
        <f t="shared" si="0"/>
        <v>23926</v>
      </c>
      <c r="Z9" s="45">
        <f t="shared" si="0"/>
        <v>2719</v>
      </c>
      <c r="AA9" s="45">
        <f t="shared" si="0"/>
        <v>54931</v>
      </c>
    </row>
    <row r="10" spans="2:27" ht="28.5" customHeight="1">
      <c r="B10" s="43" t="s">
        <v>115</v>
      </c>
      <c r="C10" s="43"/>
      <c r="D10" s="43"/>
      <c r="E10" s="43"/>
      <c r="F10" s="43"/>
      <c r="H10" s="40">
        <f>SUM(H11,H13,H15)</f>
        <v>441</v>
      </c>
      <c r="I10" s="45">
        <f>SUM(I11,I13,I15)</f>
        <v>8752</v>
      </c>
      <c r="J10" s="41" t="s">
        <v>15</v>
      </c>
      <c r="K10" s="41" t="s">
        <v>15</v>
      </c>
      <c r="L10" s="45">
        <f>SUM(L11,L13,L15)</f>
        <v>834</v>
      </c>
      <c r="M10" s="45">
        <f>SUM(M11,M13,M15)</f>
        <v>7918</v>
      </c>
      <c r="N10" s="45">
        <f>SUM(N11,N13,N15)</f>
        <v>7277</v>
      </c>
      <c r="O10" s="45">
        <f>SUM(O11,O13,O15)</f>
        <v>641</v>
      </c>
      <c r="P10" s="42" t="s">
        <v>15</v>
      </c>
      <c r="Q10" s="42" t="s">
        <v>15</v>
      </c>
      <c r="R10" s="45">
        <f aca="true" t="shared" si="1" ref="R10:AA10">SUM(R11,R13,R15)</f>
        <v>402</v>
      </c>
      <c r="S10" s="45">
        <f t="shared" si="1"/>
        <v>8439</v>
      </c>
      <c r="T10" s="45">
        <f t="shared" si="1"/>
        <v>334</v>
      </c>
      <c r="U10" s="45">
        <f t="shared" si="1"/>
        <v>7699</v>
      </c>
      <c r="V10" s="45">
        <f t="shared" si="1"/>
        <v>17</v>
      </c>
      <c r="W10" s="45">
        <f t="shared" si="1"/>
        <v>158</v>
      </c>
      <c r="X10" s="45">
        <f t="shared" si="1"/>
        <v>16</v>
      </c>
      <c r="Y10" s="45">
        <f t="shared" si="1"/>
        <v>95</v>
      </c>
      <c r="Z10" s="45">
        <f t="shared" si="1"/>
        <v>6</v>
      </c>
      <c r="AA10" s="45">
        <f t="shared" si="1"/>
        <v>60</v>
      </c>
    </row>
    <row r="11" spans="3:27" ht="28.5" customHeight="1">
      <c r="C11" s="43" t="s">
        <v>16</v>
      </c>
      <c r="D11" s="43"/>
      <c r="E11" s="43"/>
      <c r="F11" s="43"/>
      <c r="H11" s="40">
        <f>H12</f>
        <v>150</v>
      </c>
      <c r="I11" s="45">
        <f>I12</f>
        <v>1384</v>
      </c>
      <c r="J11" s="41" t="s">
        <v>15</v>
      </c>
      <c r="K11" s="41" t="s">
        <v>15</v>
      </c>
      <c r="L11" s="45">
        <f>L12</f>
        <v>274</v>
      </c>
      <c r="M11" s="45">
        <f>M12</f>
        <v>1110</v>
      </c>
      <c r="N11" s="45">
        <f>N12</f>
        <v>948</v>
      </c>
      <c r="O11" s="45">
        <f>O12</f>
        <v>162</v>
      </c>
      <c r="P11" s="42" t="s">
        <v>15</v>
      </c>
      <c r="Q11" s="42" t="s">
        <v>15</v>
      </c>
      <c r="R11" s="45">
        <f aca="true" t="shared" si="2" ref="R11:AA11">R12</f>
        <v>136</v>
      </c>
      <c r="S11" s="45">
        <f t="shared" si="2"/>
        <v>1229</v>
      </c>
      <c r="T11" s="45">
        <f t="shared" si="2"/>
        <v>89</v>
      </c>
      <c r="U11" s="45">
        <f t="shared" si="2"/>
        <v>799</v>
      </c>
      <c r="V11" s="45">
        <f t="shared" si="2"/>
        <v>10</v>
      </c>
      <c r="W11" s="45">
        <f t="shared" si="2"/>
        <v>68</v>
      </c>
      <c r="X11" s="45">
        <f t="shared" si="2"/>
        <v>1</v>
      </c>
      <c r="Y11" s="45">
        <f t="shared" si="2"/>
        <v>47</v>
      </c>
      <c r="Z11" s="45">
        <f t="shared" si="2"/>
        <v>3</v>
      </c>
      <c r="AA11" s="45">
        <f t="shared" si="2"/>
        <v>40</v>
      </c>
    </row>
    <row r="12" spans="4:27" ht="15" customHeight="1">
      <c r="D12" s="46"/>
      <c r="E12" s="43" t="s">
        <v>16</v>
      </c>
      <c r="F12" s="43"/>
      <c r="H12" s="40">
        <f>SUM(P12,R12,V12,X12,Z12)</f>
        <v>150</v>
      </c>
      <c r="I12" s="1">
        <f>SUM(J12:M12)</f>
        <v>1384</v>
      </c>
      <c r="J12" s="41" t="s">
        <v>15</v>
      </c>
      <c r="K12" s="41" t="s">
        <v>15</v>
      </c>
      <c r="L12" s="1">
        <v>274</v>
      </c>
      <c r="M12" s="1">
        <f>SUM(N12:O12)</f>
        <v>1110</v>
      </c>
      <c r="N12" s="1">
        <v>948</v>
      </c>
      <c r="O12" s="1">
        <v>162</v>
      </c>
      <c r="P12" s="42" t="s">
        <v>15</v>
      </c>
      <c r="Q12" s="42" t="s">
        <v>15</v>
      </c>
      <c r="R12" s="1">
        <v>136</v>
      </c>
      <c r="S12" s="1">
        <v>1229</v>
      </c>
      <c r="T12" s="1">
        <v>89</v>
      </c>
      <c r="U12" s="1">
        <v>799</v>
      </c>
      <c r="V12" s="1">
        <v>10</v>
      </c>
      <c r="W12" s="1">
        <v>68</v>
      </c>
      <c r="X12" s="1">
        <v>1</v>
      </c>
      <c r="Y12" s="1">
        <v>47</v>
      </c>
      <c r="Z12" s="1">
        <v>3</v>
      </c>
      <c r="AA12" s="1">
        <v>40</v>
      </c>
    </row>
    <row r="13" spans="3:27" ht="28.5" customHeight="1">
      <c r="C13" s="43" t="s">
        <v>17</v>
      </c>
      <c r="D13" s="43"/>
      <c r="E13" s="43"/>
      <c r="F13" s="43"/>
      <c r="H13" s="40">
        <f>H14</f>
        <v>30</v>
      </c>
      <c r="I13" s="45">
        <f>I14</f>
        <v>285</v>
      </c>
      <c r="J13" s="41" t="s">
        <v>15</v>
      </c>
      <c r="K13" s="41" t="s">
        <v>15</v>
      </c>
      <c r="L13" s="45">
        <f>L14</f>
        <v>73</v>
      </c>
      <c r="M13" s="45">
        <f>M14</f>
        <v>212</v>
      </c>
      <c r="N13" s="45">
        <f>N14</f>
        <v>148</v>
      </c>
      <c r="O13" s="45">
        <f>O14</f>
        <v>64</v>
      </c>
      <c r="P13" s="42" t="s">
        <v>15</v>
      </c>
      <c r="Q13" s="42" t="s">
        <v>15</v>
      </c>
      <c r="R13" s="58">
        <f aca="true" t="shared" si="3" ref="R13:AA13">R14</f>
        <v>13</v>
      </c>
      <c r="S13" s="58">
        <f t="shared" si="3"/>
        <v>232</v>
      </c>
      <c r="T13" s="58">
        <f t="shared" si="3"/>
        <v>1</v>
      </c>
      <c r="U13" s="58">
        <f t="shared" si="3"/>
        <v>37</v>
      </c>
      <c r="V13" s="58">
        <f t="shared" si="3"/>
        <v>1</v>
      </c>
      <c r="W13" s="58">
        <f t="shared" si="3"/>
        <v>1</v>
      </c>
      <c r="X13" s="58">
        <f t="shared" si="3"/>
        <v>15</v>
      </c>
      <c r="Y13" s="58">
        <f t="shared" si="3"/>
        <v>48</v>
      </c>
      <c r="Z13" s="58">
        <f t="shared" si="3"/>
        <v>1</v>
      </c>
      <c r="AA13" s="58">
        <f t="shared" si="3"/>
        <v>4</v>
      </c>
    </row>
    <row r="14" spans="4:27" ht="15" customHeight="1">
      <c r="D14" s="46"/>
      <c r="E14" s="43" t="s">
        <v>17</v>
      </c>
      <c r="F14" s="43"/>
      <c r="H14" s="40">
        <f>SUM(P14,R14,V14,X14,Z14)</f>
        <v>30</v>
      </c>
      <c r="I14" s="1">
        <f>SUM(J14:M14)</f>
        <v>285</v>
      </c>
      <c r="J14" s="41" t="s">
        <v>15</v>
      </c>
      <c r="K14" s="41" t="s">
        <v>15</v>
      </c>
      <c r="L14" s="1">
        <v>73</v>
      </c>
      <c r="M14" s="1">
        <f>SUM(N14:O14)</f>
        <v>212</v>
      </c>
      <c r="N14" s="1">
        <v>148</v>
      </c>
      <c r="O14" s="1">
        <v>64</v>
      </c>
      <c r="P14" s="42" t="s">
        <v>15</v>
      </c>
      <c r="Q14" s="42" t="s">
        <v>15</v>
      </c>
      <c r="R14" s="1">
        <v>13</v>
      </c>
      <c r="S14" s="1">
        <v>232</v>
      </c>
      <c r="T14" s="1">
        <v>1</v>
      </c>
      <c r="U14" s="1">
        <v>37</v>
      </c>
      <c r="V14" s="42">
        <v>1</v>
      </c>
      <c r="W14" s="42">
        <v>1</v>
      </c>
      <c r="X14" s="1">
        <v>15</v>
      </c>
      <c r="Y14" s="1">
        <v>48</v>
      </c>
      <c r="Z14" s="1">
        <v>1</v>
      </c>
      <c r="AA14" s="1">
        <v>4</v>
      </c>
    </row>
    <row r="15" spans="3:27" ht="28.5" customHeight="1">
      <c r="C15" s="43" t="s">
        <v>18</v>
      </c>
      <c r="D15" s="43"/>
      <c r="E15" s="43"/>
      <c r="F15" s="43"/>
      <c r="H15" s="40">
        <f>SUM(H16:H17)</f>
        <v>261</v>
      </c>
      <c r="I15" s="45">
        <f>SUM(I16:I17)</f>
        <v>7083</v>
      </c>
      <c r="J15" s="41" t="s">
        <v>15</v>
      </c>
      <c r="K15" s="41" t="s">
        <v>15</v>
      </c>
      <c r="L15" s="45">
        <f>SUM(L16:L17)</f>
        <v>487</v>
      </c>
      <c r="M15" s="45">
        <f>SUM(M16:M17)</f>
        <v>6596</v>
      </c>
      <c r="N15" s="45">
        <f>SUM(N16:N17)</f>
        <v>6181</v>
      </c>
      <c r="O15" s="45">
        <f>SUM(O16:O17)</f>
        <v>415</v>
      </c>
      <c r="P15" s="42" t="s">
        <v>15</v>
      </c>
      <c r="Q15" s="42" t="s">
        <v>15</v>
      </c>
      <c r="R15" s="45">
        <f aca="true" t="shared" si="4" ref="R15:AA15">SUM(R16:R17)</f>
        <v>253</v>
      </c>
      <c r="S15" s="45">
        <f t="shared" si="4"/>
        <v>6978</v>
      </c>
      <c r="T15" s="45">
        <f t="shared" si="4"/>
        <v>244</v>
      </c>
      <c r="U15" s="45">
        <f t="shared" si="4"/>
        <v>6863</v>
      </c>
      <c r="V15" s="45">
        <f t="shared" si="4"/>
        <v>6</v>
      </c>
      <c r="W15" s="45">
        <f t="shared" si="4"/>
        <v>89</v>
      </c>
      <c r="X15" s="42" t="s">
        <v>15</v>
      </c>
      <c r="Y15" s="42" t="s">
        <v>15</v>
      </c>
      <c r="Z15" s="45">
        <f t="shared" si="4"/>
        <v>2</v>
      </c>
      <c r="AA15" s="45">
        <f t="shared" si="4"/>
        <v>16</v>
      </c>
    </row>
    <row r="16" spans="4:27" ht="15" customHeight="1">
      <c r="D16" s="46"/>
      <c r="E16" s="43" t="s">
        <v>18</v>
      </c>
      <c r="F16" s="43"/>
      <c r="H16" s="40">
        <f>SUM(P16,R16,V16,X16,Z16)</f>
        <v>87</v>
      </c>
      <c r="I16" s="1">
        <f>SUM(J16:M16)</f>
        <v>3970</v>
      </c>
      <c r="J16" s="41" t="s">
        <v>15</v>
      </c>
      <c r="K16" s="41" t="s">
        <v>15</v>
      </c>
      <c r="L16" s="1">
        <v>225</v>
      </c>
      <c r="M16" s="1">
        <f>SUM(N16:O16)</f>
        <v>3745</v>
      </c>
      <c r="N16" s="1">
        <v>3696</v>
      </c>
      <c r="O16" s="1">
        <v>49</v>
      </c>
      <c r="P16" s="42" t="s">
        <v>15</v>
      </c>
      <c r="Q16" s="42" t="s">
        <v>15</v>
      </c>
      <c r="R16" s="1">
        <v>82</v>
      </c>
      <c r="S16" s="1">
        <v>3885</v>
      </c>
      <c r="T16" s="1">
        <v>79</v>
      </c>
      <c r="U16" s="1">
        <v>3835</v>
      </c>
      <c r="V16" s="1">
        <v>5</v>
      </c>
      <c r="W16" s="1">
        <v>85</v>
      </c>
      <c r="X16" s="42" t="s">
        <v>15</v>
      </c>
      <c r="Y16" s="42" t="s">
        <v>15</v>
      </c>
      <c r="Z16" s="42" t="s">
        <v>15</v>
      </c>
      <c r="AA16" s="42" t="s">
        <v>15</v>
      </c>
    </row>
    <row r="17" spans="4:27" ht="15" customHeight="1">
      <c r="D17" s="46"/>
      <c r="E17" s="43" t="s">
        <v>19</v>
      </c>
      <c r="F17" s="43"/>
      <c r="H17" s="40">
        <f>SUM(P17,R17,V17,X17,Z17)</f>
        <v>174</v>
      </c>
      <c r="I17" s="1">
        <f>SUM(J17:M17)</f>
        <v>3113</v>
      </c>
      <c r="J17" s="41" t="s">
        <v>15</v>
      </c>
      <c r="K17" s="41" t="s">
        <v>15</v>
      </c>
      <c r="L17" s="1">
        <v>262</v>
      </c>
      <c r="M17" s="1">
        <f>SUM(N17:O17)</f>
        <v>2851</v>
      </c>
      <c r="N17" s="1">
        <v>2485</v>
      </c>
      <c r="O17" s="1">
        <v>366</v>
      </c>
      <c r="P17" s="42" t="s">
        <v>15</v>
      </c>
      <c r="Q17" s="42" t="s">
        <v>15</v>
      </c>
      <c r="R17" s="1">
        <v>171</v>
      </c>
      <c r="S17" s="1">
        <v>3093</v>
      </c>
      <c r="T17" s="1">
        <v>165</v>
      </c>
      <c r="U17" s="1">
        <v>3028</v>
      </c>
      <c r="V17" s="1">
        <v>1</v>
      </c>
      <c r="W17" s="1">
        <v>4</v>
      </c>
      <c r="X17" s="42" t="s">
        <v>15</v>
      </c>
      <c r="Y17" s="42" t="s">
        <v>15</v>
      </c>
      <c r="Z17" s="1">
        <v>2</v>
      </c>
      <c r="AA17" s="1">
        <v>16</v>
      </c>
    </row>
    <row r="18" spans="2:27" ht="28.5" customHeight="1">
      <c r="B18" s="43" t="s">
        <v>116</v>
      </c>
      <c r="C18" s="43"/>
      <c r="D18" s="43"/>
      <c r="E18" s="43"/>
      <c r="F18" s="43"/>
      <c r="H18" s="40">
        <f>SUM(H19,H24,H28,H52,H57,'運輸・通信業～公務'!H11,'運輸・通信業～公務'!H31,'運輸・通信業～公務'!H43,'運輸・通信業～公務'!H40,'運輸・通信業～公務'!H69)</f>
        <v>79599</v>
      </c>
      <c r="I18" s="45">
        <f>SUM(I19,I24,I28,I52,I57,'運輸・通信業～公務'!I11,'運輸・通信業～公務'!I31,'運輸・通信業～公務'!I43,'運輸・通信業～公務'!I40,'運輸・通信業～公務'!I69)</f>
        <v>646455</v>
      </c>
      <c r="J18" s="45">
        <f>SUM(J19,J24,J28,J52,J57,'運輸・通信業～公務'!J11,'運輸・通信業～公務'!J31,'運輸・通信業～公務'!J43,'運輸・通信業～公務'!J40,'運輸・通信業～公務'!J69)</f>
        <v>46324</v>
      </c>
      <c r="K18" s="45">
        <f>SUM(K19,K24,K28,K52,K57,'運輸・通信業～公務'!K11,'運輸・通信業～公務'!K31,'運輸・通信業～公務'!K43,'運輸・通信業～公務'!K40,'運輸・通信業～公務'!K69)</f>
        <v>16112</v>
      </c>
      <c r="L18" s="45">
        <f>SUM(L19,L24,L28,L52,L57,'運輸・通信業～公務'!L11,'運輸・通信業～公務'!L31,'運輸・通信業～公務'!L43,'運輸・通信業～公務'!L40,'運輸・通信業～公務'!L69)</f>
        <v>38821</v>
      </c>
      <c r="M18" s="45">
        <f>SUM(M19,M24,M28,M52,M57,'運輸・通信業～公務'!M11,'運輸・通信業～公務'!M31,'運輸・通信業～公務'!M43,'運輸・通信業～公務'!M40,'運輸・通信業～公務'!M69)</f>
        <v>545198</v>
      </c>
      <c r="N18" s="45">
        <f>SUM(N19,N24,N28,N52,N57,'運輸・通信業～公務'!N11,'運輸・通信業～公務'!N31,'運輸・通信業～公務'!N43,'運輸・通信業～公務'!N40,'運輸・通信業～公務'!N69)</f>
        <v>516125</v>
      </c>
      <c r="O18" s="45">
        <f>SUM(O19,O24,O28,O52,O57,'運輸・通信業～公務'!O11,'運輸・通信業～公務'!O31,'運輸・通信業～公務'!O43,'運輸・通信業～公務'!O40,'運輸・通信業～公務'!O69)</f>
        <v>29073</v>
      </c>
      <c r="P18" s="45">
        <f>SUM(P19,P24,P28,P52,P57,'運輸・通信業～公務'!P11,'運輸・通信業～公務'!P31,'運輸・通信業～公務'!P43,'運輸・通信業～公務'!P40,'運輸・通信業～公務'!P69)</f>
        <v>46754</v>
      </c>
      <c r="Q18" s="45">
        <f>SUM(Q19,Q24,Q28,Q52,Q57,'運輸・通信業～公務'!Q11,'運輸・通信業～公務'!Q31,'運輸・通信業～公務'!Q43,'運輸・通信業～公務'!Q40,'運輸・通信業～公務'!Q69)</f>
        <v>139768</v>
      </c>
      <c r="R18" s="45">
        <f>SUM(R19,R24,R28,R52,R57,'運輸・通信業～公務'!R11,'運輸・通信業～公務'!R31,'運輸・通信業～公務'!R43,'運輸・通信業～公務'!R40,'運輸・通信業～公務'!R69)</f>
        <v>28911</v>
      </c>
      <c r="S18" s="45">
        <f>SUM(S19,S24,S28,S52,S57,'運輸・通信業～公務'!S11,'運輸・通信業～公務'!S31,'運輸・通信業～公務'!S43,'運輸・通信業～公務'!S40,'運輸・通信業～公務'!S69)</f>
        <v>424258</v>
      </c>
      <c r="T18" s="45">
        <f>SUM(T19,T24,T28,T52,T57,'運輸・通信業～公務'!T11,'運輸・通信業～公務'!T31,'運輸・通信業～公務'!T43,'運輸・通信業～公務'!T40,'運輸・通信業～公務'!T69)</f>
        <v>24448</v>
      </c>
      <c r="U18" s="45">
        <f>SUM(U19,U24,U28,U52,U57,'運輸・通信業～公務'!U11,'運輸・通信業～公務'!U31,'運輸・通信業～公務'!U43,'運輸・通信業～公務'!U40,'運輸・通信業～公務'!U69)</f>
        <v>360318</v>
      </c>
      <c r="V18" s="45">
        <f>SUM(V19,V24,V28,V52,V57,'運輸・通信業～公務'!V11,'運輸・通信業～公務'!V31,'運輸・通信業～公務'!V43,'運輸・通信業～公務'!V40,'運輸・通信業～公務'!V69)</f>
        <v>651</v>
      </c>
      <c r="W18" s="45">
        <f>SUM(W19,W24,W28,W52,W57,'運輸・通信業～公務'!W11,'運輸・通信業～公務'!W31,'運輸・通信業～公務'!W43,'運輸・通信業～公務'!W40,'運輸・通信業～公務'!W69)</f>
        <v>3727</v>
      </c>
      <c r="X18" s="45">
        <f>SUM(X19,X24,X28,X52,X57,'運輸・通信業～公務'!X11,'運輸・通信業～公務'!X31,'運輸・通信業～公務'!X43,'運輸・通信業～公務'!X40,'運輸・通信業～公務'!X69)</f>
        <v>570</v>
      </c>
      <c r="Y18" s="45">
        <f>SUM(Y19,Y24,Y28,Y52,Y57,'運輸・通信業～公務'!Y11,'運輸・通信業～公務'!Y31,'運輸・通信業～公務'!Y43,'運輸・通信業～公務'!Y40,'運輸・通信業～公務'!Y69)</f>
        <v>23831</v>
      </c>
      <c r="Z18" s="45">
        <f>SUM(Z19,Z24,Z28,Z52,Z57,'運輸・通信業～公務'!Z11,'運輸・通信業～公務'!Z31,'運輸・通信業～公務'!Z43,'運輸・通信業～公務'!Z40,'運輸・通信業～公務'!Z69)</f>
        <v>2713</v>
      </c>
      <c r="AA18" s="45">
        <f>SUM(AA19,AA24,AA28,AA52,AA57,'運輸・通信業～公務'!AA11,'運輸・通信業～公務'!AA31,'運輸・通信業～公務'!AA43,'運輸・通信業～公務'!AA40,'運輸・通信業～公務'!AA69)</f>
        <v>54871</v>
      </c>
    </row>
    <row r="19" spans="3:27" ht="28.5" customHeight="1">
      <c r="C19" s="43" t="s">
        <v>117</v>
      </c>
      <c r="D19" s="43"/>
      <c r="E19" s="43"/>
      <c r="F19" s="43"/>
      <c r="H19" s="40">
        <f>SUM(H20:H23)</f>
        <v>75</v>
      </c>
      <c r="I19" s="45">
        <f>SUM(I20:I23)</f>
        <v>2027</v>
      </c>
      <c r="J19" s="45">
        <f aca="true" t="shared" si="5" ref="J19:O19">SUM(J20:J23)</f>
        <v>9</v>
      </c>
      <c r="K19" s="45">
        <f t="shared" si="5"/>
        <v>3</v>
      </c>
      <c r="L19" s="45">
        <f t="shared" si="5"/>
        <v>163</v>
      </c>
      <c r="M19" s="45">
        <f t="shared" si="5"/>
        <v>1852</v>
      </c>
      <c r="N19" s="45">
        <f t="shared" si="5"/>
        <v>1842</v>
      </c>
      <c r="O19" s="45">
        <f t="shared" si="5"/>
        <v>10</v>
      </c>
      <c r="P19" s="45">
        <f aca="true" t="shared" si="6" ref="P19:U19">SUM(P20:P23)</f>
        <v>9</v>
      </c>
      <c r="Q19" s="45">
        <f t="shared" si="6"/>
        <v>40</v>
      </c>
      <c r="R19" s="45">
        <f t="shared" si="6"/>
        <v>66</v>
      </c>
      <c r="S19" s="45">
        <f t="shared" si="6"/>
        <v>1987</v>
      </c>
      <c r="T19" s="45">
        <f t="shared" si="6"/>
        <v>66</v>
      </c>
      <c r="U19" s="45">
        <f t="shared" si="6"/>
        <v>1987</v>
      </c>
      <c r="V19" s="42" t="s">
        <v>15</v>
      </c>
      <c r="W19" s="42" t="s">
        <v>15</v>
      </c>
      <c r="X19" s="42" t="s">
        <v>15</v>
      </c>
      <c r="Y19" s="42" t="s">
        <v>15</v>
      </c>
      <c r="Z19" s="42" t="s">
        <v>15</v>
      </c>
      <c r="AA19" s="42" t="s">
        <v>15</v>
      </c>
    </row>
    <row r="20" spans="4:27" ht="15" customHeight="1">
      <c r="D20" s="46"/>
      <c r="E20" s="43" t="s">
        <v>20</v>
      </c>
      <c r="F20" s="43"/>
      <c r="H20" s="40">
        <f>SUM(P20,R20,V20,X20,Z20)</f>
        <v>1</v>
      </c>
      <c r="I20" s="1">
        <f>SUM(J20:M20)</f>
        <v>8</v>
      </c>
      <c r="J20" s="41" t="s">
        <v>15</v>
      </c>
      <c r="K20" s="41" t="s">
        <v>15</v>
      </c>
      <c r="L20" s="41" t="s">
        <v>15</v>
      </c>
      <c r="M20" s="1">
        <f>SUM(N20:O20)</f>
        <v>8</v>
      </c>
      <c r="N20" s="1">
        <v>8</v>
      </c>
      <c r="O20" s="41" t="s">
        <v>15</v>
      </c>
      <c r="P20" s="42" t="s">
        <v>15</v>
      </c>
      <c r="Q20" s="42" t="s">
        <v>15</v>
      </c>
      <c r="R20" s="1">
        <v>1</v>
      </c>
      <c r="S20" s="1">
        <v>8</v>
      </c>
      <c r="T20" s="1">
        <v>1</v>
      </c>
      <c r="U20" s="1">
        <v>8</v>
      </c>
      <c r="V20" s="42" t="s">
        <v>15</v>
      </c>
      <c r="W20" s="42" t="s">
        <v>15</v>
      </c>
      <c r="X20" s="42" t="s">
        <v>15</v>
      </c>
      <c r="Y20" s="42" t="s">
        <v>15</v>
      </c>
      <c r="Z20" s="42" t="s">
        <v>15</v>
      </c>
      <c r="AA20" s="42" t="s">
        <v>15</v>
      </c>
    </row>
    <row r="21" spans="4:27" ht="15" customHeight="1">
      <c r="D21" s="46"/>
      <c r="E21" s="43" t="s">
        <v>21</v>
      </c>
      <c r="F21" s="43"/>
      <c r="H21" s="40">
        <f>SUM(P21,R21,V21,X21,Z21)</f>
        <v>7</v>
      </c>
      <c r="I21" s="1">
        <f>SUM(J21:M21)</f>
        <v>959</v>
      </c>
      <c r="J21" s="41" t="s">
        <v>15</v>
      </c>
      <c r="K21" s="41" t="s">
        <v>15</v>
      </c>
      <c r="L21" s="1">
        <v>13</v>
      </c>
      <c r="M21" s="1">
        <f>SUM(N21:O21)</f>
        <v>946</v>
      </c>
      <c r="N21" s="1">
        <v>946</v>
      </c>
      <c r="O21" s="41" t="s">
        <v>15</v>
      </c>
      <c r="P21" s="42" t="s">
        <v>15</v>
      </c>
      <c r="Q21" s="42" t="s">
        <v>15</v>
      </c>
      <c r="R21" s="1">
        <v>7</v>
      </c>
      <c r="S21" s="1">
        <v>959</v>
      </c>
      <c r="T21" s="1">
        <v>7</v>
      </c>
      <c r="U21" s="1">
        <v>959</v>
      </c>
      <c r="V21" s="42" t="s">
        <v>15</v>
      </c>
      <c r="W21" s="42" t="s">
        <v>15</v>
      </c>
      <c r="X21" s="42" t="s">
        <v>15</v>
      </c>
      <c r="Y21" s="42" t="s">
        <v>15</v>
      </c>
      <c r="Z21" s="42" t="s">
        <v>15</v>
      </c>
      <c r="AA21" s="42" t="s">
        <v>15</v>
      </c>
    </row>
    <row r="22" spans="4:27" ht="15" customHeight="1">
      <c r="D22" s="46"/>
      <c r="E22" s="43" t="s">
        <v>22</v>
      </c>
      <c r="F22" s="43"/>
      <c r="G22" s="59"/>
      <c r="H22" s="60" t="s">
        <v>15</v>
      </c>
      <c r="I22" s="41" t="s">
        <v>15</v>
      </c>
      <c r="J22" s="41" t="s">
        <v>15</v>
      </c>
      <c r="K22" s="41" t="s">
        <v>15</v>
      </c>
      <c r="L22" s="41" t="s">
        <v>15</v>
      </c>
      <c r="M22" s="41" t="s">
        <v>15</v>
      </c>
      <c r="N22" s="41" t="s">
        <v>15</v>
      </c>
      <c r="O22" s="41" t="s">
        <v>15</v>
      </c>
      <c r="P22" s="42" t="s">
        <v>15</v>
      </c>
      <c r="Q22" s="42" t="s">
        <v>15</v>
      </c>
      <c r="R22" s="42" t="s">
        <v>15</v>
      </c>
      <c r="S22" s="42" t="s">
        <v>15</v>
      </c>
      <c r="T22" s="42" t="s">
        <v>15</v>
      </c>
      <c r="U22" s="42" t="s">
        <v>15</v>
      </c>
      <c r="V22" s="42" t="s">
        <v>15</v>
      </c>
      <c r="W22" s="42" t="s">
        <v>15</v>
      </c>
      <c r="X22" s="42" t="s">
        <v>15</v>
      </c>
      <c r="Y22" s="42" t="s">
        <v>15</v>
      </c>
      <c r="Z22" s="42" t="s">
        <v>15</v>
      </c>
      <c r="AA22" s="42" t="s">
        <v>15</v>
      </c>
    </row>
    <row r="23" spans="4:27" ht="15" customHeight="1">
      <c r="D23" s="46"/>
      <c r="E23" s="43" t="s">
        <v>23</v>
      </c>
      <c r="F23" s="43"/>
      <c r="H23" s="40">
        <f>SUM(P23,R23,V23,X23,Z23)</f>
        <v>67</v>
      </c>
      <c r="I23" s="1">
        <f>SUM(J23:M23)</f>
        <v>1060</v>
      </c>
      <c r="J23" s="1">
        <v>9</v>
      </c>
      <c r="K23" s="1">
        <v>3</v>
      </c>
      <c r="L23" s="1">
        <v>150</v>
      </c>
      <c r="M23" s="1">
        <f>SUM(N23:O23)</f>
        <v>898</v>
      </c>
      <c r="N23" s="1">
        <v>888</v>
      </c>
      <c r="O23" s="1">
        <v>10</v>
      </c>
      <c r="P23" s="1">
        <v>9</v>
      </c>
      <c r="Q23" s="1">
        <v>40</v>
      </c>
      <c r="R23" s="1">
        <v>58</v>
      </c>
      <c r="S23" s="1">
        <v>1020</v>
      </c>
      <c r="T23" s="1">
        <v>58</v>
      </c>
      <c r="U23" s="1">
        <v>1020</v>
      </c>
      <c r="V23" s="42" t="s">
        <v>15</v>
      </c>
      <c r="W23" s="42" t="s">
        <v>15</v>
      </c>
      <c r="X23" s="42" t="s">
        <v>15</v>
      </c>
      <c r="Y23" s="42" t="s">
        <v>15</v>
      </c>
      <c r="Z23" s="42" t="s">
        <v>15</v>
      </c>
      <c r="AA23" s="42" t="s">
        <v>15</v>
      </c>
    </row>
    <row r="24" spans="3:27" ht="28.5" customHeight="1">
      <c r="C24" s="43" t="s">
        <v>118</v>
      </c>
      <c r="D24" s="43"/>
      <c r="E24" s="43"/>
      <c r="F24" s="43"/>
      <c r="H24" s="40">
        <f>SUM(H25:H27)</f>
        <v>7702</v>
      </c>
      <c r="I24" s="45">
        <f>SUM(I25:I27)</f>
        <v>71163</v>
      </c>
      <c r="J24" s="45">
        <f aca="true" t="shared" si="7" ref="J24:O24">SUM(J25:J27)</f>
        <v>3673</v>
      </c>
      <c r="K24" s="45">
        <f t="shared" si="7"/>
        <v>907</v>
      </c>
      <c r="L24" s="45">
        <f t="shared" si="7"/>
        <v>7609</v>
      </c>
      <c r="M24" s="45">
        <f t="shared" si="7"/>
        <v>58974</v>
      </c>
      <c r="N24" s="45">
        <f t="shared" si="7"/>
        <v>54617</v>
      </c>
      <c r="O24" s="45">
        <f t="shared" si="7"/>
        <v>4357</v>
      </c>
      <c r="P24" s="45">
        <f aca="true" t="shared" si="8" ref="P24:W24">SUM(P25:P27)</f>
        <v>3682</v>
      </c>
      <c r="Q24" s="45">
        <f t="shared" si="8"/>
        <v>11905</v>
      </c>
      <c r="R24" s="45">
        <f t="shared" si="8"/>
        <v>4019</v>
      </c>
      <c r="S24" s="45">
        <f t="shared" si="8"/>
        <v>59249</v>
      </c>
      <c r="T24" s="45">
        <f t="shared" si="8"/>
        <v>4010</v>
      </c>
      <c r="U24" s="45">
        <f t="shared" si="8"/>
        <v>59144</v>
      </c>
      <c r="V24" s="45">
        <f t="shared" si="8"/>
        <v>1</v>
      </c>
      <c r="W24" s="45">
        <f t="shared" si="8"/>
        <v>9</v>
      </c>
      <c r="X24" s="42" t="s">
        <v>15</v>
      </c>
      <c r="Y24" s="42" t="s">
        <v>15</v>
      </c>
      <c r="Z24" s="42" t="s">
        <v>15</v>
      </c>
      <c r="AA24" s="42" t="s">
        <v>15</v>
      </c>
    </row>
    <row r="25" spans="4:27" ht="15" customHeight="1">
      <c r="D25" s="46"/>
      <c r="E25" s="43" t="s">
        <v>24</v>
      </c>
      <c r="F25" s="43"/>
      <c r="H25" s="40">
        <f>SUM(P25,R25,V25,X25,Z25)</f>
        <v>3489</v>
      </c>
      <c r="I25" s="1">
        <f>SUM(J25:M25)</f>
        <v>43141</v>
      </c>
      <c r="J25" s="1">
        <v>1153</v>
      </c>
      <c r="K25" s="1">
        <v>335</v>
      </c>
      <c r="L25" s="1">
        <v>4755</v>
      </c>
      <c r="M25" s="1">
        <f>SUM(N25:O25)</f>
        <v>36898</v>
      </c>
      <c r="N25" s="1">
        <v>34107</v>
      </c>
      <c r="O25" s="1">
        <v>2791</v>
      </c>
      <c r="P25" s="1">
        <v>1159</v>
      </c>
      <c r="Q25" s="1">
        <v>5515</v>
      </c>
      <c r="R25" s="1">
        <v>2329</v>
      </c>
      <c r="S25" s="1">
        <v>37617</v>
      </c>
      <c r="T25" s="1">
        <v>2327</v>
      </c>
      <c r="U25" s="1">
        <v>37615</v>
      </c>
      <c r="V25" s="1">
        <v>1</v>
      </c>
      <c r="W25" s="1">
        <v>9</v>
      </c>
      <c r="X25" s="42" t="s">
        <v>15</v>
      </c>
      <c r="Y25" s="42" t="s">
        <v>15</v>
      </c>
      <c r="Z25" s="42" t="s">
        <v>15</v>
      </c>
      <c r="AA25" s="42" t="s">
        <v>15</v>
      </c>
    </row>
    <row r="26" spans="4:27" ht="15" customHeight="1">
      <c r="D26" s="46"/>
      <c r="E26" s="43" t="s">
        <v>129</v>
      </c>
      <c r="F26" s="43"/>
      <c r="H26" s="40">
        <f>SUM(P26,R26,V26,X26,Z26)</f>
        <v>2717</v>
      </c>
      <c r="I26" s="1">
        <f>SUM(J26:M26)</f>
        <v>14130</v>
      </c>
      <c r="J26" s="1">
        <v>1977</v>
      </c>
      <c r="K26" s="1">
        <v>407</v>
      </c>
      <c r="L26" s="1">
        <v>1372</v>
      </c>
      <c r="M26" s="1">
        <f>SUM(N26:O26)</f>
        <v>10374</v>
      </c>
      <c r="N26" s="1">
        <v>9524</v>
      </c>
      <c r="O26" s="1">
        <v>850</v>
      </c>
      <c r="P26" s="1">
        <v>1979</v>
      </c>
      <c r="Q26" s="1">
        <v>4835</v>
      </c>
      <c r="R26" s="1">
        <v>738</v>
      </c>
      <c r="S26" s="1">
        <v>9295</v>
      </c>
      <c r="T26" s="1">
        <v>736</v>
      </c>
      <c r="U26" s="1">
        <v>9268</v>
      </c>
      <c r="V26" s="42" t="s">
        <v>15</v>
      </c>
      <c r="W26" s="42" t="s">
        <v>15</v>
      </c>
      <c r="X26" s="42" t="s">
        <v>15</v>
      </c>
      <c r="Y26" s="42" t="s">
        <v>15</v>
      </c>
      <c r="Z26" s="42" t="s">
        <v>15</v>
      </c>
      <c r="AA26" s="42" t="s">
        <v>15</v>
      </c>
    </row>
    <row r="27" spans="4:28" ht="15" customHeight="1">
      <c r="D27" s="46"/>
      <c r="E27" s="43" t="s">
        <v>25</v>
      </c>
      <c r="F27" s="43"/>
      <c r="H27" s="40">
        <f>SUM(P27,R27,V27,X27,Z27)</f>
        <v>1496</v>
      </c>
      <c r="I27" s="1">
        <f>SUM(J27:M27)</f>
        <v>13892</v>
      </c>
      <c r="J27" s="1">
        <v>543</v>
      </c>
      <c r="K27" s="1">
        <v>165</v>
      </c>
      <c r="L27" s="1">
        <v>1482</v>
      </c>
      <c r="M27" s="1">
        <f>SUM(N27:O27)</f>
        <v>11702</v>
      </c>
      <c r="N27" s="1">
        <v>10986</v>
      </c>
      <c r="O27" s="1">
        <v>716</v>
      </c>
      <c r="P27" s="1">
        <v>544</v>
      </c>
      <c r="Q27" s="1">
        <v>1555</v>
      </c>
      <c r="R27" s="1">
        <v>952</v>
      </c>
      <c r="S27" s="1">
        <v>12337</v>
      </c>
      <c r="T27" s="1">
        <v>947</v>
      </c>
      <c r="U27" s="1">
        <v>12261</v>
      </c>
      <c r="V27" s="42" t="s">
        <v>15</v>
      </c>
      <c r="W27" s="42" t="s">
        <v>15</v>
      </c>
      <c r="X27" s="42" t="s">
        <v>15</v>
      </c>
      <c r="Y27" s="42" t="s">
        <v>15</v>
      </c>
      <c r="Z27" s="42" t="s">
        <v>15</v>
      </c>
      <c r="AA27" s="42" t="s">
        <v>15</v>
      </c>
      <c r="AB27" s="52"/>
    </row>
    <row r="28" spans="3:27" ht="28.5" customHeight="1">
      <c r="C28" s="43" t="s">
        <v>119</v>
      </c>
      <c r="D28" s="43"/>
      <c r="E28" s="43"/>
      <c r="F28" s="43"/>
      <c r="H28" s="40">
        <f>SUM(H29:H51)</f>
        <v>5352</v>
      </c>
      <c r="I28" s="45">
        <f aca="true" t="shared" si="9" ref="I28:O28">SUM(I29:I51)</f>
        <v>89758</v>
      </c>
      <c r="J28" s="45">
        <f t="shared" si="9"/>
        <v>2891</v>
      </c>
      <c r="K28" s="45">
        <f t="shared" si="9"/>
        <v>1489</v>
      </c>
      <c r="L28" s="45">
        <f t="shared" si="9"/>
        <v>4358</v>
      </c>
      <c r="M28" s="45">
        <f t="shared" si="9"/>
        <v>81020</v>
      </c>
      <c r="N28" s="45">
        <f t="shared" si="9"/>
        <v>78549</v>
      </c>
      <c r="O28" s="45">
        <f t="shared" si="9"/>
        <v>2471</v>
      </c>
      <c r="P28" s="1">
        <f>SUM(P29:P51)</f>
        <v>2898</v>
      </c>
      <c r="Q28" s="1">
        <f aca="true" t="shared" si="10" ref="Q28:AA28">SUM(Q29:Q51)</f>
        <v>11289</v>
      </c>
      <c r="R28" s="1">
        <f t="shared" si="10"/>
        <v>2440</v>
      </c>
      <c r="S28" s="1">
        <f t="shared" si="10"/>
        <v>78362</v>
      </c>
      <c r="T28" s="1">
        <f t="shared" si="10"/>
        <v>2366</v>
      </c>
      <c r="U28" s="1">
        <f t="shared" si="10"/>
        <v>76911</v>
      </c>
      <c r="V28" s="1">
        <f t="shared" si="10"/>
        <v>12</v>
      </c>
      <c r="W28" s="1">
        <f t="shared" si="10"/>
        <v>103</v>
      </c>
      <c r="X28" s="42" t="s">
        <v>15</v>
      </c>
      <c r="Y28" s="42" t="s">
        <v>15</v>
      </c>
      <c r="Z28" s="1">
        <f t="shared" si="10"/>
        <v>2</v>
      </c>
      <c r="AA28" s="1">
        <f t="shared" si="10"/>
        <v>4</v>
      </c>
    </row>
    <row r="29" spans="4:27" ht="15" customHeight="1">
      <c r="D29" s="46"/>
      <c r="E29" s="43" t="s">
        <v>26</v>
      </c>
      <c r="F29" s="43"/>
      <c r="H29" s="40">
        <f aca="true" t="shared" si="11" ref="H29:H43">SUM(P29,R29,V29,X29,Z29)</f>
        <v>1733</v>
      </c>
      <c r="I29" s="1">
        <f>SUM(J29:M29)</f>
        <v>19596</v>
      </c>
      <c r="J29" s="1">
        <v>1161</v>
      </c>
      <c r="K29" s="1">
        <v>785</v>
      </c>
      <c r="L29" s="1">
        <v>1082</v>
      </c>
      <c r="M29" s="1">
        <f aca="true" t="shared" si="12" ref="M29:M38">SUM(N29:O29)</f>
        <v>16568</v>
      </c>
      <c r="N29" s="1">
        <v>15250</v>
      </c>
      <c r="O29" s="1">
        <v>1318</v>
      </c>
      <c r="P29" s="1">
        <v>1164</v>
      </c>
      <c r="Q29" s="1">
        <v>5242</v>
      </c>
      <c r="R29" s="1">
        <v>563</v>
      </c>
      <c r="S29" s="1">
        <v>14271</v>
      </c>
      <c r="T29" s="1">
        <v>526</v>
      </c>
      <c r="U29" s="1">
        <v>13367</v>
      </c>
      <c r="V29" s="1">
        <v>6</v>
      </c>
      <c r="W29" s="1">
        <v>83</v>
      </c>
      <c r="X29" s="42" t="s">
        <v>15</v>
      </c>
      <c r="Y29" s="42" t="s">
        <v>15</v>
      </c>
      <c r="Z29" s="42" t="s">
        <v>15</v>
      </c>
      <c r="AA29" s="42" t="s">
        <v>15</v>
      </c>
    </row>
    <row r="30" spans="4:27" ht="15" customHeight="1">
      <c r="D30" s="46"/>
      <c r="E30" s="43" t="s">
        <v>27</v>
      </c>
      <c r="F30" s="43"/>
      <c r="H30" s="40">
        <f t="shared" si="11"/>
        <v>125</v>
      </c>
      <c r="I30" s="1">
        <f>SUM(J30:M30)</f>
        <v>1264</v>
      </c>
      <c r="J30" s="1">
        <v>34</v>
      </c>
      <c r="K30" s="1">
        <v>34</v>
      </c>
      <c r="L30" s="1">
        <v>140</v>
      </c>
      <c r="M30" s="1">
        <f t="shared" si="12"/>
        <v>1056</v>
      </c>
      <c r="N30" s="1">
        <v>964</v>
      </c>
      <c r="O30" s="1">
        <v>92</v>
      </c>
      <c r="P30" s="1">
        <v>34</v>
      </c>
      <c r="Q30" s="1">
        <v>118</v>
      </c>
      <c r="R30" s="1">
        <v>87</v>
      </c>
      <c r="S30" s="1">
        <v>1134</v>
      </c>
      <c r="T30" s="1">
        <v>67</v>
      </c>
      <c r="U30" s="1">
        <v>862</v>
      </c>
      <c r="V30" s="1">
        <v>2</v>
      </c>
      <c r="W30" s="1">
        <v>8</v>
      </c>
      <c r="X30" s="42" t="s">
        <v>15</v>
      </c>
      <c r="Y30" s="42" t="s">
        <v>15</v>
      </c>
      <c r="Z30" s="1">
        <v>2</v>
      </c>
      <c r="AA30" s="1">
        <v>4</v>
      </c>
    </row>
    <row r="31" spans="4:27" ht="15" customHeight="1">
      <c r="D31" s="61" t="s">
        <v>127</v>
      </c>
      <c r="E31" s="43" t="s">
        <v>128</v>
      </c>
      <c r="F31" s="43"/>
      <c r="H31" s="40">
        <f t="shared" si="11"/>
        <v>43</v>
      </c>
      <c r="I31" s="1">
        <f>SUM(J31:M31)</f>
        <v>793</v>
      </c>
      <c r="J31" s="1">
        <v>16</v>
      </c>
      <c r="K31" s="1">
        <v>8</v>
      </c>
      <c r="L31" s="1">
        <v>36</v>
      </c>
      <c r="M31" s="1">
        <f t="shared" si="12"/>
        <v>733</v>
      </c>
      <c r="N31" s="1">
        <v>689</v>
      </c>
      <c r="O31" s="1">
        <v>44</v>
      </c>
      <c r="P31" s="1">
        <v>16</v>
      </c>
      <c r="Q31" s="1">
        <v>96</v>
      </c>
      <c r="R31" s="1">
        <v>27</v>
      </c>
      <c r="S31" s="1">
        <v>697</v>
      </c>
      <c r="T31" s="1">
        <v>27</v>
      </c>
      <c r="U31" s="1">
        <v>697</v>
      </c>
      <c r="V31" s="42" t="s">
        <v>15</v>
      </c>
      <c r="W31" s="42" t="s">
        <v>15</v>
      </c>
      <c r="X31" s="42" t="s">
        <v>15</v>
      </c>
      <c r="Y31" s="42" t="s">
        <v>15</v>
      </c>
      <c r="Z31" s="42" t="s">
        <v>15</v>
      </c>
      <c r="AA31" s="42" t="s">
        <v>15</v>
      </c>
    </row>
    <row r="32" spans="4:27" ht="15" customHeight="1">
      <c r="D32" s="46"/>
      <c r="E32" s="43" t="s">
        <v>28</v>
      </c>
      <c r="F32" s="43"/>
      <c r="H32" s="40">
        <f t="shared" si="11"/>
        <v>394</v>
      </c>
      <c r="I32" s="1">
        <f>SUM(J32:M32)</f>
        <v>14608</v>
      </c>
      <c r="J32" s="1">
        <v>134</v>
      </c>
      <c r="K32" s="1">
        <v>32</v>
      </c>
      <c r="L32" s="1">
        <v>341</v>
      </c>
      <c r="M32" s="1">
        <f t="shared" si="12"/>
        <v>14101</v>
      </c>
      <c r="N32" s="1">
        <v>13851</v>
      </c>
      <c r="O32" s="1">
        <v>250</v>
      </c>
      <c r="P32" s="1">
        <v>135</v>
      </c>
      <c r="Q32" s="1">
        <v>996</v>
      </c>
      <c r="R32" s="1">
        <v>259</v>
      </c>
      <c r="S32" s="1">
        <v>13612</v>
      </c>
      <c r="T32" s="1">
        <v>258</v>
      </c>
      <c r="U32" s="1">
        <v>13610</v>
      </c>
      <c r="V32" s="42" t="s">
        <v>15</v>
      </c>
      <c r="W32" s="42" t="s">
        <v>15</v>
      </c>
      <c r="X32" s="42" t="s">
        <v>15</v>
      </c>
      <c r="Y32" s="42" t="s">
        <v>15</v>
      </c>
      <c r="Z32" s="42" t="s">
        <v>15</v>
      </c>
      <c r="AA32" s="42" t="s">
        <v>15</v>
      </c>
    </row>
    <row r="33" spans="4:27" ht="15" customHeight="1">
      <c r="D33" s="46"/>
      <c r="E33" s="43" t="s">
        <v>29</v>
      </c>
      <c r="F33" s="43"/>
      <c r="H33" s="40">
        <f t="shared" si="11"/>
        <v>165</v>
      </c>
      <c r="I33" s="1">
        <f>SUM(J33:M33)</f>
        <v>1330</v>
      </c>
      <c r="J33" s="1">
        <v>80</v>
      </c>
      <c r="K33" s="1">
        <v>44</v>
      </c>
      <c r="L33" s="1">
        <v>152</v>
      </c>
      <c r="M33" s="1">
        <f t="shared" si="12"/>
        <v>1054</v>
      </c>
      <c r="N33" s="1">
        <v>995</v>
      </c>
      <c r="O33" s="1">
        <v>59</v>
      </c>
      <c r="P33" s="1">
        <v>80</v>
      </c>
      <c r="Q33" s="1">
        <v>297</v>
      </c>
      <c r="R33" s="1">
        <v>84</v>
      </c>
      <c r="S33" s="1">
        <v>1031</v>
      </c>
      <c r="T33" s="1">
        <v>81</v>
      </c>
      <c r="U33" s="1">
        <v>1020</v>
      </c>
      <c r="V33" s="1">
        <v>1</v>
      </c>
      <c r="W33" s="1">
        <v>2</v>
      </c>
      <c r="X33" s="42" t="s">
        <v>15</v>
      </c>
      <c r="Y33" s="42" t="s">
        <v>15</v>
      </c>
      <c r="Z33" s="42" t="s">
        <v>15</v>
      </c>
      <c r="AA33" s="42" t="s">
        <v>15</v>
      </c>
    </row>
    <row r="34" spans="4:27" ht="15" customHeight="1">
      <c r="D34" s="46"/>
      <c r="E34" s="43" t="s">
        <v>30</v>
      </c>
      <c r="F34" s="43"/>
      <c r="H34" s="40">
        <f t="shared" si="11"/>
        <v>220</v>
      </c>
      <c r="I34" s="1">
        <f aca="true" t="shared" si="13" ref="I34:I43">SUM(J34:M34)</f>
        <v>1068</v>
      </c>
      <c r="J34" s="1">
        <v>159</v>
      </c>
      <c r="K34" s="1">
        <v>69</v>
      </c>
      <c r="L34" s="1">
        <v>102</v>
      </c>
      <c r="M34" s="1">
        <f t="shared" si="12"/>
        <v>738</v>
      </c>
      <c r="N34" s="1">
        <v>724</v>
      </c>
      <c r="O34" s="1">
        <v>14</v>
      </c>
      <c r="P34" s="1">
        <v>159</v>
      </c>
      <c r="Q34" s="1">
        <v>474</v>
      </c>
      <c r="R34" s="1">
        <v>61</v>
      </c>
      <c r="S34" s="1">
        <v>594</v>
      </c>
      <c r="T34" s="1">
        <v>61</v>
      </c>
      <c r="U34" s="1">
        <v>594</v>
      </c>
      <c r="V34" s="42" t="s">
        <v>15</v>
      </c>
      <c r="W34" s="42" t="s">
        <v>15</v>
      </c>
      <c r="X34" s="42" t="s">
        <v>15</v>
      </c>
      <c r="Y34" s="42" t="s">
        <v>15</v>
      </c>
      <c r="Z34" s="42" t="s">
        <v>15</v>
      </c>
      <c r="AA34" s="42" t="s">
        <v>15</v>
      </c>
    </row>
    <row r="35" spans="4:27" ht="15" customHeight="1">
      <c r="D35" s="46"/>
      <c r="E35" s="43" t="s">
        <v>31</v>
      </c>
      <c r="F35" s="43"/>
      <c r="H35" s="40">
        <f t="shared" si="11"/>
        <v>44</v>
      </c>
      <c r="I35" s="1">
        <f t="shared" si="13"/>
        <v>623</v>
      </c>
      <c r="J35" s="1">
        <v>24</v>
      </c>
      <c r="K35" s="1">
        <v>16</v>
      </c>
      <c r="L35" s="1">
        <v>52</v>
      </c>
      <c r="M35" s="1">
        <f t="shared" si="12"/>
        <v>531</v>
      </c>
      <c r="N35" s="1">
        <v>521</v>
      </c>
      <c r="O35" s="1">
        <v>10</v>
      </c>
      <c r="P35" s="1">
        <v>24</v>
      </c>
      <c r="Q35" s="1">
        <v>107</v>
      </c>
      <c r="R35" s="1">
        <v>20</v>
      </c>
      <c r="S35" s="1">
        <v>516</v>
      </c>
      <c r="T35" s="1">
        <v>20</v>
      </c>
      <c r="U35" s="1">
        <v>516</v>
      </c>
      <c r="V35" s="42" t="s">
        <v>15</v>
      </c>
      <c r="W35" s="42" t="s">
        <v>15</v>
      </c>
      <c r="X35" s="42" t="s">
        <v>15</v>
      </c>
      <c r="Y35" s="42" t="s">
        <v>15</v>
      </c>
      <c r="Z35" s="42" t="s">
        <v>15</v>
      </c>
      <c r="AA35" s="42" t="s">
        <v>15</v>
      </c>
    </row>
    <row r="36" spans="5:27" ht="15" customHeight="1">
      <c r="E36" s="43" t="s">
        <v>32</v>
      </c>
      <c r="F36" s="43"/>
      <c r="H36" s="40">
        <f t="shared" si="11"/>
        <v>304</v>
      </c>
      <c r="I36" s="1">
        <f t="shared" si="13"/>
        <v>3245</v>
      </c>
      <c r="J36" s="1">
        <v>148</v>
      </c>
      <c r="K36" s="1">
        <v>70</v>
      </c>
      <c r="L36" s="1">
        <v>305</v>
      </c>
      <c r="M36" s="1">
        <f t="shared" si="12"/>
        <v>2722</v>
      </c>
      <c r="N36" s="1">
        <v>2662</v>
      </c>
      <c r="O36" s="1">
        <v>60</v>
      </c>
      <c r="P36" s="1">
        <v>148</v>
      </c>
      <c r="Q36" s="1">
        <v>466</v>
      </c>
      <c r="R36" s="1">
        <v>156</v>
      </c>
      <c r="S36" s="1">
        <v>2779</v>
      </c>
      <c r="T36" s="1">
        <v>154</v>
      </c>
      <c r="U36" s="1">
        <v>2754</v>
      </c>
      <c r="V36" s="42" t="s">
        <v>15</v>
      </c>
      <c r="W36" s="42" t="s">
        <v>15</v>
      </c>
      <c r="X36" s="42" t="s">
        <v>15</v>
      </c>
      <c r="Y36" s="42" t="s">
        <v>15</v>
      </c>
      <c r="Z36" s="42" t="s">
        <v>15</v>
      </c>
      <c r="AA36" s="42" t="s">
        <v>15</v>
      </c>
    </row>
    <row r="37" spans="5:27" ht="15" customHeight="1">
      <c r="E37" s="43" t="s">
        <v>33</v>
      </c>
      <c r="F37" s="43"/>
      <c r="H37" s="40">
        <f t="shared" si="11"/>
        <v>19</v>
      </c>
      <c r="I37" s="1">
        <f t="shared" si="13"/>
        <v>362</v>
      </c>
      <c r="J37" s="41" t="s">
        <v>15</v>
      </c>
      <c r="K37" s="41" t="s">
        <v>15</v>
      </c>
      <c r="L37" s="1">
        <v>18</v>
      </c>
      <c r="M37" s="1">
        <f t="shared" si="12"/>
        <v>344</v>
      </c>
      <c r="N37" s="1">
        <v>338</v>
      </c>
      <c r="O37" s="1">
        <v>6</v>
      </c>
      <c r="P37" s="42" t="s">
        <v>15</v>
      </c>
      <c r="Q37" s="42" t="s">
        <v>15</v>
      </c>
      <c r="R37" s="1">
        <v>19</v>
      </c>
      <c r="S37" s="1">
        <v>362</v>
      </c>
      <c r="T37" s="1">
        <v>15</v>
      </c>
      <c r="U37" s="1">
        <v>233</v>
      </c>
      <c r="V37" s="42" t="s">
        <v>15</v>
      </c>
      <c r="W37" s="42" t="s">
        <v>15</v>
      </c>
      <c r="X37" s="42" t="s">
        <v>15</v>
      </c>
      <c r="Y37" s="42" t="s">
        <v>15</v>
      </c>
      <c r="Z37" s="42" t="s">
        <v>15</v>
      </c>
      <c r="AA37" s="42" t="s">
        <v>15</v>
      </c>
    </row>
    <row r="38" spans="5:27" ht="15" customHeight="1">
      <c r="E38" s="43" t="s">
        <v>34</v>
      </c>
      <c r="F38" s="43"/>
      <c r="H38" s="40">
        <f t="shared" si="11"/>
        <v>11</v>
      </c>
      <c r="I38" s="1">
        <f t="shared" si="13"/>
        <v>83</v>
      </c>
      <c r="J38" s="41" t="s">
        <v>15</v>
      </c>
      <c r="K38" s="41" t="s">
        <v>15</v>
      </c>
      <c r="L38" s="1">
        <v>10</v>
      </c>
      <c r="M38" s="1">
        <f t="shared" si="12"/>
        <v>73</v>
      </c>
      <c r="N38" s="1">
        <v>73</v>
      </c>
      <c r="O38" s="41" t="s">
        <v>15</v>
      </c>
      <c r="P38" s="42" t="s">
        <v>15</v>
      </c>
      <c r="Q38" s="42" t="s">
        <v>15</v>
      </c>
      <c r="R38" s="1">
        <v>10</v>
      </c>
      <c r="S38" s="1">
        <v>78</v>
      </c>
      <c r="T38" s="1">
        <v>10</v>
      </c>
      <c r="U38" s="1">
        <v>78</v>
      </c>
      <c r="V38" s="42">
        <v>1</v>
      </c>
      <c r="W38" s="42">
        <v>5</v>
      </c>
      <c r="X38" s="42" t="s">
        <v>15</v>
      </c>
      <c r="Y38" s="42" t="s">
        <v>15</v>
      </c>
      <c r="Z38" s="42" t="s">
        <v>15</v>
      </c>
      <c r="AA38" s="42" t="s">
        <v>15</v>
      </c>
    </row>
    <row r="39" spans="4:27" ht="30" customHeight="1">
      <c r="D39" s="1" t="s">
        <v>131</v>
      </c>
      <c r="E39" s="43" t="s">
        <v>130</v>
      </c>
      <c r="F39" s="43"/>
      <c r="H39" s="40">
        <f t="shared" si="11"/>
        <v>52</v>
      </c>
      <c r="I39" s="1">
        <f t="shared" si="13"/>
        <v>922</v>
      </c>
      <c r="J39" s="1">
        <v>6</v>
      </c>
      <c r="K39" s="1">
        <v>4</v>
      </c>
      <c r="L39" s="1">
        <v>60</v>
      </c>
      <c r="M39" s="1">
        <f aca="true" t="shared" si="14" ref="M39:M44">SUM(N39:O39)</f>
        <v>852</v>
      </c>
      <c r="N39" s="1">
        <v>825</v>
      </c>
      <c r="O39" s="1">
        <v>27</v>
      </c>
      <c r="P39" s="1">
        <v>6</v>
      </c>
      <c r="Q39" s="1">
        <v>11</v>
      </c>
      <c r="R39" s="1">
        <v>46</v>
      </c>
      <c r="S39" s="1">
        <v>911</v>
      </c>
      <c r="T39" s="1">
        <v>46</v>
      </c>
      <c r="U39" s="1">
        <v>911</v>
      </c>
      <c r="V39" s="42" t="s">
        <v>15</v>
      </c>
      <c r="W39" s="42" t="s">
        <v>15</v>
      </c>
      <c r="X39" s="42" t="s">
        <v>15</v>
      </c>
      <c r="Y39" s="42" t="s">
        <v>15</v>
      </c>
      <c r="Z39" s="42" t="s">
        <v>15</v>
      </c>
      <c r="AA39" s="42" t="s">
        <v>15</v>
      </c>
    </row>
    <row r="40" spans="5:27" ht="15" customHeight="1">
      <c r="E40" s="43" t="s">
        <v>35</v>
      </c>
      <c r="F40" s="43"/>
      <c r="H40" s="40">
        <f t="shared" si="11"/>
        <v>10</v>
      </c>
      <c r="I40" s="1">
        <f t="shared" si="13"/>
        <v>97</v>
      </c>
      <c r="J40" s="1">
        <v>2</v>
      </c>
      <c r="K40" s="41" t="s">
        <v>15</v>
      </c>
      <c r="L40" s="1">
        <v>9</v>
      </c>
      <c r="M40" s="1">
        <f t="shared" si="14"/>
        <v>86</v>
      </c>
      <c r="N40" s="1">
        <v>78</v>
      </c>
      <c r="O40" s="1">
        <v>8</v>
      </c>
      <c r="P40" s="1">
        <v>2</v>
      </c>
      <c r="Q40" s="1">
        <v>8</v>
      </c>
      <c r="R40" s="1">
        <v>8</v>
      </c>
      <c r="S40" s="1">
        <v>89</v>
      </c>
      <c r="T40" s="1">
        <v>8</v>
      </c>
      <c r="U40" s="1">
        <v>89</v>
      </c>
      <c r="V40" s="42" t="s">
        <v>15</v>
      </c>
      <c r="W40" s="42" t="s">
        <v>15</v>
      </c>
      <c r="X40" s="42" t="s">
        <v>15</v>
      </c>
      <c r="Y40" s="42" t="s">
        <v>15</v>
      </c>
      <c r="Z40" s="42" t="s">
        <v>15</v>
      </c>
      <c r="AA40" s="42" t="s">
        <v>15</v>
      </c>
    </row>
    <row r="41" spans="5:27" ht="15" customHeight="1">
      <c r="E41" s="43" t="s">
        <v>36</v>
      </c>
      <c r="F41" s="43"/>
      <c r="H41" s="40">
        <f t="shared" si="11"/>
        <v>6</v>
      </c>
      <c r="I41" s="1">
        <f t="shared" si="13"/>
        <v>113</v>
      </c>
      <c r="J41" s="1">
        <v>3</v>
      </c>
      <c r="K41" s="1">
        <v>4</v>
      </c>
      <c r="L41" s="1">
        <v>2</v>
      </c>
      <c r="M41" s="1">
        <f t="shared" si="14"/>
        <v>104</v>
      </c>
      <c r="N41" s="1">
        <v>104</v>
      </c>
      <c r="O41" s="41" t="s">
        <v>15</v>
      </c>
      <c r="P41" s="1">
        <v>3</v>
      </c>
      <c r="Q41" s="1">
        <v>14</v>
      </c>
      <c r="R41" s="1">
        <v>3</v>
      </c>
      <c r="S41" s="1">
        <v>99</v>
      </c>
      <c r="T41" s="1">
        <v>3</v>
      </c>
      <c r="U41" s="1">
        <v>99</v>
      </c>
      <c r="V41" s="42" t="s">
        <v>15</v>
      </c>
      <c r="W41" s="42" t="s">
        <v>15</v>
      </c>
      <c r="X41" s="42" t="s">
        <v>15</v>
      </c>
      <c r="Y41" s="42" t="s">
        <v>15</v>
      </c>
      <c r="Z41" s="42" t="s">
        <v>15</v>
      </c>
      <c r="AA41" s="42" t="s">
        <v>15</v>
      </c>
    </row>
    <row r="42" spans="5:27" ht="15" customHeight="1">
      <c r="E42" s="43" t="s">
        <v>37</v>
      </c>
      <c r="F42" s="43"/>
      <c r="H42" s="40">
        <f t="shared" si="11"/>
        <v>911</v>
      </c>
      <c r="I42" s="1">
        <f t="shared" si="13"/>
        <v>8709</v>
      </c>
      <c r="J42" s="1">
        <v>560</v>
      </c>
      <c r="K42" s="1">
        <v>204</v>
      </c>
      <c r="L42" s="1">
        <v>644</v>
      </c>
      <c r="M42" s="1">
        <f t="shared" si="14"/>
        <v>7301</v>
      </c>
      <c r="N42" s="1">
        <v>7173</v>
      </c>
      <c r="O42" s="1">
        <v>128</v>
      </c>
      <c r="P42" s="1">
        <v>561</v>
      </c>
      <c r="Q42" s="1">
        <v>1622</v>
      </c>
      <c r="R42" s="1">
        <v>349</v>
      </c>
      <c r="S42" s="1">
        <v>7084</v>
      </c>
      <c r="T42" s="1">
        <v>345</v>
      </c>
      <c r="U42" s="1">
        <v>7065</v>
      </c>
      <c r="V42" s="1">
        <v>1</v>
      </c>
      <c r="W42" s="1">
        <v>3</v>
      </c>
      <c r="X42" s="42" t="s">
        <v>15</v>
      </c>
      <c r="Y42" s="42" t="s">
        <v>15</v>
      </c>
      <c r="Z42" s="42" t="s">
        <v>15</v>
      </c>
      <c r="AA42" s="42" t="s">
        <v>15</v>
      </c>
    </row>
    <row r="43" spans="5:27" ht="15" customHeight="1">
      <c r="E43" s="43" t="s">
        <v>38</v>
      </c>
      <c r="F43" s="43"/>
      <c r="H43" s="40">
        <f t="shared" si="11"/>
        <v>48</v>
      </c>
      <c r="I43" s="1">
        <f t="shared" si="13"/>
        <v>990</v>
      </c>
      <c r="J43" s="1">
        <v>7</v>
      </c>
      <c r="K43" s="1">
        <v>4</v>
      </c>
      <c r="L43" s="1">
        <v>60</v>
      </c>
      <c r="M43" s="1">
        <f t="shared" si="14"/>
        <v>919</v>
      </c>
      <c r="N43" s="1">
        <v>912</v>
      </c>
      <c r="O43" s="1">
        <v>7</v>
      </c>
      <c r="P43" s="1">
        <v>7</v>
      </c>
      <c r="Q43" s="1">
        <v>22</v>
      </c>
      <c r="R43" s="1">
        <v>41</v>
      </c>
      <c r="S43" s="1">
        <v>968</v>
      </c>
      <c r="T43" s="1">
        <v>41</v>
      </c>
      <c r="U43" s="1">
        <v>968</v>
      </c>
      <c r="V43" s="42" t="s">
        <v>15</v>
      </c>
      <c r="W43" s="42" t="s">
        <v>15</v>
      </c>
      <c r="X43" s="42" t="s">
        <v>15</v>
      </c>
      <c r="Y43" s="42" t="s">
        <v>15</v>
      </c>
      <c r="Z43" s="42" t="s">
        <v>15</v>
      </c>
      <c r="AA43" s="42" t="s">
        <v>15</v>
      </c>
    </row>
    <row r="44" spans="5:27" ht="15" customHeight="1">
      <c r="E44" s="43" t="s">
        <v>39</v>
      </c>
      <c r="F44" s="43"/>
      <c r="H44" s="40">
        <f aca="true" t="shared" si="15" ref="H44:H51">SUM(P44,R44,V44,X44,Z44)</f>
        <v>14</v>
      </c>
      <c r="I44" s="1">
        <f aca="true" t="shared" si="16" ref="I44:I51">SUM(J44:M44)</f>
        <v>194</v>
      </c>
      <c r="J44" s="1">
        <v>6</v>
      </c>
      <c r="K44" s="1">
        <v>2</v>
      </c>
      <c r="L44" s="1">
        <v>10</v>
      </c>
      <c r="M44" s="1">
        <f t="shared" si="14"/>
        <v>176</v>
      </c>
      <c r="N44" s="1">
        <v>173</v>
      </c>
      <c r="O44" s="1">
        <v>3</v>
      </c>
      <c r="P44" s="1">
        <v>6</v>
      </c>
      <c r="Q44" s="1">
        <v>57</v>
      </c>
      <c r="R44" s="1">
        <v>8</v>
      </c>
      <c r="S44" s="1">
        <v>137</v>
      </c>
      <c r="T44" s="1">
        <v>8</v>
      </c>
      <c r="U44" s="1">
        <v>137</v>
      </c>
      <c r="V44" s="42" t="s">
        <v>15</v>
      </c>
      <c r="W44" s="42" t="s">
        <v>15</v>
      </c>
      <c r="X44" s="42" t="s">
        <v>15</v>
      </c>
      <c r="Y44" s="42" t="s">
        <v>15</v>
      </c>
      <c r="Z44" s="42" t="s">
        <v>15</v>
      </c>
      <c r="AA44" s="42" t="s">
        <v>15</v>
      </c>
    </row>
    <row r="45" spans="5:27" ht="15" customHeight="1">
      <c r="E45" s="43" t="s">
        <v>40</v>
      </c>
      <c r="F45" s="43"/>
      <c r="H45" s="40">
        <f t="shared" si="15"/>
        <v>424</v>
      </c>
      <c r="I45" s="1">
        <f t="shared" si="16"/>
        <v>4735</v>
      </c>
      <c r="J45" s="1">
        <v>192</v>
      </c>
      <c r="K45" s="1">
        <v>70</v>
      </c>
      <c r="L45" s="41">
        <v>466</v>
      </c>
      <c r="M45" s="1">
        <f aca="true" t="shared" si="17" ref="M45:M51">SUM(N45:O45)</f>
        <v>4007</v>
      </c>
      <c r="N45" s="1">
        <v>3943</v>
      </c>
      <c r="O45" s="1">
        <v>64</v>
      </c>
      <c r="P45" s="1">
        <v>192</v>
      </c>
      <c r="Q45" s="1">
        <v>619</v>
      </c>
      <c r="R45" s="1">
        <v>232</v>
      </c>
      <c r="S45" s="1">
        <v>4116</v>
      </c>
      <c r="T45" s="1">
        <v>231</v>
      </c>
      <c r="U45" s="1">
        <v>4109</v>
      </c>
      <c r="V45" s="42" t="s">
        <v>15</v>
      </c>
      <c r="W45" s="42" t="s">
        <v>15</v>
      </c>
      <c r="X45" s="42" t="s">
        <v>15</v>
      </c>
      <c r="Y45" s="42" t="s">
        <v>15</v>
      </c>
      <c r="Z45" s="42" t="s">
        <v>15</v>
      </c>
      <c r="AA45" s="42" t="s">
        <v>15</v>
      </c>
    </row>
    <row r="46" spans="5:27" ht="15" customHeight="1">
      <c r="E46" s="43" t="s">
        <v>41</v>
      </c>
      <c r="F46" s="43"/>
      <c r="H46" s="40">
        <f t="shared" si="15"/>
        <v>170</v>
      </c>
      <c r="I46" s="1">
        <f t="shared" si="16"/>
        <v>10855</v>
      </c>
      <c r="J46" s="1">
        <v>36</v>
      </c>
      <c r="K46" s="1">
        <v>14</v>
      </c>
      <c r="L46" s="1">
        <v>258</v>
      </c>
      <c r="M46" s="1">
        <f t="shared" si="17"/>
        <v>10547</v>
      </c>
      <c r="N46" s="1">
        <v>10517</v>
      </c>
      <c r="O46" s="1">
        <v>30</v>
      </c>
      <c r="P46" s="1">
        <v>37</v>
      </c>
      <c r="Q46" s="1">
        <v>103</v>
      </c>
      <c r="R46" s="1">
        <v>133</v>
      </c>
      <c r="S46" s="1">
        <v>10752</v>
      </c>
      <c r="T46" s="1">
        <v>133</v>
      </c>
      <c r="U46" s="1">
        <v>10752</v>
      </c>
      <c r="V46" s="42" t="s">
        <v>15</v>
      </c>
      <c r="W46" s="42" t="s">
        <v>15</v>
      </c>
      <c r="X46" s="42" t="s">
        <v>15</v>
      </c>
      <c r="Y46" s="42" t="s">
        <v>15</v>
      </c>
      <c r="Z46" s="42" t="s">
        <v>15</v>
      </c>
      <c r="AA46" s="42" t="s">
        <v>15</v>
      </c>
    </row>
    <row r="47" spans="5:27" ht="15" customHeight="1">
      <c r="E47" s="43" t="s">
        <v>42</v>
      </c>
      <c r="F47" s="43"/>
      <c r="H47" s="40">
        <f t="shared" si="15"/>
        <v>115</v>
      </c>
      <c r="I47" s="1">
        <f t="shared" si="16"/>
        <v>7933</v>
      </c>
      <c r="J47" s="1">
        <v>28</v>
      </c>
      <c r="K47" s="1">
        <v>13</v>
      </c>
      <c r="L47" s="1">
        <v>122</v>
      </c>
      <c r="M47" s="1">
        <f>SUM(N47:O47)</f>
        <v>7770</v>
      </c>
      <c r="N47" s="1">
        <v>7664</v>
      </c>
      <c r="O47" s="1">
        <v>106</v>
      </c>
      <c r="P47" s="1">
        <v>28</v>
      </c>
      <c r="Q47" s="1">
        <v>193</v>
      </c>
      <c r="R47" s="1">
        <v>87</v>
      </c>
      <c r="S47" s="1">
        <v>7740</v>
      </c>
      <c r="T47" s="1">
        <v>87</v>
      </c>
      <c r="U47" s="1">
        <v>7740</v>
      </c>
      <c r="V47" s="42" t="s">
        <v>15</v>
      </c>
      <c r="W47" s="42" t="s">
        <v>15</v>
      </c>
      <c r="X47" s="42" t="s">
        <v>15</v>
      </c>
      <c r="Y47" s="42" t="s">
        <v>15</v>
      </c>
      <c r="Z47" s="42" t="s">
        <v>15</v>
      </c>
      <c r="AA47" s="42" t="s">
        <v>15</v>
      </c>
    </row>
    <row r="48" spans="5:27" ht="15" customHeight="1">
      <c r="E48" s="43" t="s">
        <v>43</v>
      </c>
      <c r="F48" s="43"/>
      <c r="H48" s="40">
        <f t="shared" si="15"/>
        <v>280</v>
      </c>
      <c r="I48" s="1">
        <f t="shared" si="16"/>
        <v>10423</v>
      </c>
      <c r="J48" s="1">
        <v>131</v>
      </c>
      <c r="K48" s="1">
        <v>50</v>
      </c>
      <c r="L48" s="1">
        <v>311</v>
      </c>
      <c r="M48" s="1">
        <f t="shared" si="17"/>
        <v>9931</v>
      </c>
      <c r="N48" s="1">
        <v>9732</v>
      </c>
      <c r="O48" s="1">
        <v>199</v>
      </c>
      <c r="P48" s="1">
        <v>131</v>
      </c>
      <c r="Q48" s="1">
        <v>346</v>
      </c>
      <c r="R48" s="1">
        <v>149</v>
      </c>
      <c r="S48" s="1">
        <v>10077</v>
      </c>
      <c r="T48" s="1">
        <v>148</v>
      </c>
      <c r="U48" s="1">
        <v>9997</v>
      </c>
      <c r="V48" s="42" t="s">
        <v>15</v>
      </c>
      <c r="W48" s="42" t="s">
        <v>15</v>
      </c>
      <c r="X48" s="42" t="s">
        <v>15</v>
      </c>
      <c r="Y48" s="42" t="s">
        <v>15</v>
      </c>
      <c r="Z48" s="42" t="s">
        <v>15</v>
      </c>
      <c r="AA48" s="42" t="s">
        <v>15</v>
      </c>
    </row>
    <row r="49" spans="5:27" ht="30" customHeight="1">
      <c r="E49" s="43" t="s">
        <v>44</v>
      </c>
      <c r="F49" s="43"/>
      <c r="H49" s="40">
        <f t="shared" si="15"/>
        <v>16</v>
      </c>
      <c r="I49" s="1">
        <f t="shared" si="16"/>
        <v>384</v>
      </c>
      <c r="J49" s="1">
        <v>3</v>
      </c>
      <c r="K49" s="1">
        <v>1</v>
      </c>
      <c r="L49" s="1">
        <v>17</v>
      </c>
      <c r="M49" s="1">
        <f t="shared" si="17"/>
        <v>363</v>
      </c>
      <c r="N49" s="1">
        <v>363</v>
      </c>
      <c r="O49" s="41" t="s">
        <v>15</v>
      </c>
      <c r="P49" s="1">
        <v>3</v>
      </c>
      <c r="Q49" s="1">
        <v>5</v>
      </c>
      <c r="R49" s="1">
        <v>13</v>
      </c>
      <c r="S49" s="1">
        <v>379</v>
      </c>
      <c r="T49" s="1">
        <v>12</v>
      </c>
      <c r="U49" s="1">
        <v>377</v>
      </c>
      <c r="V49" s="42" t="s">
        <v>15</v>
      </c>
      <c r="W49" s="42" t="s">
        <v>15</v>
      </c>
      <c r="X49" s="42" t="s">
        <v>15</v>
      </c>
      <c r="Y49" s="42" t="s">
        <v>15</v>
      </c>
      <c r="Z49" s="42" t="s">
        <v>15</v>
      </c>
      <c r="AA49" s="42" t="s">
        <v>15</v>
      </c>
    </row>
    <row r="50" spans="5:27" ht="15" customHeight="1">
      <c r="E50" s="43" t="s">
        <v>45</v>
      </c>
      <c r="F50" s="43"/>
      <c r="H50" s="40">
        <f t="shared" si="15"/>
        <v>3</v>
      </c>
      <c r="I50" s="1">
        <f t="shared" si="16"/>
        <v>136</v>
      </c>
      <c r="J50" s="41" t="s">
        <v>15</v>
      </c>
      <c r="K50" s="41" t="s">
        <v>15</v>
      </c>
      <c r="L50" s="41">
        <v>1</v>
      </c>
      <c r="M50" s="1">
        <f t="shared" si="17"/>
        <v>135</v>
      </c>
      <c r="N50" s="1">
        <v>135</v>
      </c>
      <c r="O50" s="41" t="s">
        <v>15</v>
      </c>
      <c r="P50" s="42" t="s">
        <v>15</v>
      </c>
      <c r="Q50" s="42" t="s">
        <v>15</v>
      </c>
      <c r="R50" s="1">
        <v>3</v>
      </c>
      <c r="S50" s="1">
        <v>136</v>
      </c>
      <c r="T50" s="1">
        <v>3</v>
      </c>
      <c r="U50" s="1">
        <v>136</v>
      </c>
      <c r="V50" s="42" t="s">
        <v>15</v>
      </c>
      <c r="W50" s="42" t="s">
        <v>15</v>
      </c>
      <c r="X50" s="42" t="s">
        <v>15</v>
      </c>
      <c r="Y50" s="42" t="s">
        <v>15</v>
      </c>
      <c r="Z50" s="42" t="s">
        <v>15</v>
      </c>
      <c r="AA50" s="42" t="s">
        <v>15</v>
      </c>
    </row>
    <row r="51" spans="1:27" ht="15" customHeight="1">
      <c r="A51" s="45"/>
      <c r="B51" s="45"/>
      <c r="C51" s="45"/>
      <c r="D51" s="45"/>
      <c r="E51" s="62" t="s">
        <v>46</v>
      </c>
      <c r="F51" s="62"/>
      <c r="G51" s="59"/>
      <c r="H51" s="40">
        <f t="shared" si="15"/>
        <v>245</v>
      </c>
      <c r="I51" s="45">
        <f t="shared" si="16"/>
        <v>1295</v>
      </c>
      <c r="J51" s="45">
        <v>161</v>
      </c>
      <c r="K51" s="45">
        <v>65</v>
      </c>
      <c r="L51" s="45">
        <v>160</v>
      </c>
      <c r="M51" s="45">
        <f t="shared" si="17"/>
        <v>909</v>
      </c>
      <c r="N51" s="45">
        <v>863</v>
      </c>
      <c r="O51" s="45">
        <v>46</v>
      </c>
      <c r="P51" s="45">
        <v>162</v>
      </c>
      <c r="Q51" s="45">
        <v>493</v>
      </c>
      <c r="R51" s="45">
        <v>82</v>
      </c>
      <c r="S51" s="45">
        <v>800</v>
      </c>
      <c r="T51" s="45">
        <v>82</v>
      </c>
      <c r="U51" s="45">
        <v>800</v>
      </c>
      <c r="V51" s="63">
        <v>1</v>
      </c>
      <c r="W51" s="63">
        <v>2</v>
      </c>
      <c r="X51" s="63" t="s">
        <v>15</v>
      </c>
      <c r="Y51" s="63" t="s">
        <v>15</v>
      </c>
      <c r="Z51" s="63" t="s">
        <v>15</v>
      </c>
      <c r="AA51" s="63" t="s">
        <v>15</v>
      </c>
    </row>
    <row r="52" spans="2:27" ht="30" customHeight="1">
      <c r="B52" s="44"/>
      <c r="C52" s="43" t="s">
        <v>120</v>
      </c>
      <c r="D52" s="43"/>
      <c r="E52" s="43"/>
      <c r="F52" s="43"/>
      <c r="H52" s="40">
        <f aca="true" t="shared" si="18" ref="H52:O52">SUM(H53:H56)</f>
        <v>197</v>
      </c>
      <c r="I52" s="45">
        <f t="shared" si="18"/>
        <v>3814</v>
      </c>
      <c r="J52" s="45">
        <f t="shared" si="18"/>
        <v>1</v>
      </c>
      <c r="K52" s="45">
        <f t="shared" si="18"/>
        <v>1</v>
      </c>
      <c r="L52" s="45">
        <f t="shared" si="18"/>
        <v>43</v>
      </c>
      <c r="M52" s="45">
        <f t="shared" si="18"/>
        <v>3769</v>
      </c>
      <c r="N52" s="45">
        <f t="shared" si="18"/>
        <v>3715</v>
      </c>
      <c r="O52" s="45">
        <f t="shared" si="18"/>
        <v>54</v>
      </c>
      <c r="P52" s="45">
        <f aca="true" t="shared" si="19" ref="P52:U52">SUM(P53:P56)</f>
        <v>1</v>
      </c>
      <c r="Q52" s="45">
        <f t="shared" si="19"/>
        <v>2</v>
      </c>
      <c r="R52" s="45">
        <f t="shared" si="19"/>
        <v>57</v>
      </c>
      <c r="S52" s="45">
        <f t="shared" si="19"/>
        <v>2373</v>
      </c>
      <c r="T52" s="45">
        <f t="shared" si="19"/>
        <v>57</v>
      </c>
      <c r="U52" s="45">
        <f t="shared" si="19"/>
        <v>2373</v>
      </c>
      <c r="V52" s="45">
        <f aca="true" t="shared" si="20" ref="V52:AA52">SUM(V53:V56)</f>
        <v>1</v>
      </c>
      <c r="W52" s="45">
        <f t="shared" si="20"/>
        <v>3</v>
      </c>
      <c r="X52" s="42" t="s">
        <v>15</v>
      </c>
      <c r="Y52" s="42" t="s">
        <v>15</v>
      </c>
      <c r="Z52" s="45">
        <f t="shared" si="20"/>
        <v>138</v>
      </c>
      <c r="AA52" s="45">
        <f t="shared" si="20"/>
        <v>1436</v>
      </c>
    </row>
    <row r="53" spans="3:27" ht="15" customHeight="1">
      <c r="C53" s="44"/>
      <c r="D53" s="44"/>
      <c r="E53" s="43" t="s">
        <v>47</v>
      </c>
      <c r="F53" s="43"/>
      <c r="H53" s="40">
        <f>SUM(P53,R53,V53,X53,Z53)</f>
        <v>38</v>
      </c>
      <c r="I53" s="1">
        <f>SUM(J53:M53)</f>
        <v>1756</v>
      </c>
      <c r="J53" s="41" t="s">
        <v>15</v>
      </c>
      <c r="K53" s="41" t="s">
        <v>15</v>
      </c>
      <c r="L53" s="1">
        <v>5</v>
      </c>
      <c r="M53" s="1">
        <f>SUM(N53:O53)</f>
        <v>1751</v>
      </c>
      <c r="N53" s="1">
        <v>1738</v>
      </c>
      <c r="O53" s="1">
        <v>13</v>
      </c>
      <c r="P53" s="42" t="s">
        <v>15</v>
      </c>
      <c r="Q53" s="42" t="s">
        <v>15</v>
      </c>
      <c r="R53" s="1">
        <v>38</v>
      </c>
      <c r="S53" s="1">
        <v>1756</v>
      </c>
      <c r="T53" s="1">
        <v>38</v>
      </c>
      <c r="U53" s="1">
        <v>1756</v>
      </c>
      <c r="V53" s="42" t="s">
        <v>15</v>
      </c>
      <c r="W53" s="42" t="s">
        <v>15</v>
      </c>
      <c r="X53" s="42" t="s">
        <v>15</v>
      </c>
      <c r="Y53" s="42" t="s">
        <v>15</v>
      </c>
      <c r="Z53" s="42" t="s">
        <v>15</v>
      </c>
      <c r="AA53" s="42" t="s">
        <v>15</v>
      </c>
    </row>
    <row r="54" spans="3:27" ht="15" customHeight="1">
      <c r="C54" s="44"/>
      <c r="D54" s="44"/>
      <c r="E54" s="43" t="s">
        <v>48</v>
      </c>
      <c r="F54" s="43"/>
      <c r="H54" s="40">
        <f>SUM(P54,R54,V54,X54,Z54)</f>
        <v>11</v>
      </c>
      <c r="I54" s="1">
        <f>SUM(J54:M54)</f>
        <v>551</v>
      </c>
      <c r="J54" s="41" t="s">
        <v>15</v>
      </c>
      <c r="K54" s="41" t="s">
        <v>15</v>
      </c>
      <c r="L54" s="1">
        <v>35</v>
      </c>
      <c r="M54" s="1">
        <f>SUM(N54:O54)</f>
        <v>516</v>
      </c>
      <c r="N54" s="1">
        <v>516</v>
      </c>
      <c r="O54" s="41" t="s">
        <v>15</v>
      </c>
      <c r="P54" s="42" t="s">
        <v>15</v>
      </c>
      <c r="Q54" s="42" t="s">
        <v>15</v>
      </c>
      <c r="R54" s="1">
        <v>11</v>
      </c>
      <c r="S54" s="1">
        <v>551</v>
      </c>
      <c r="T54" s="1">
        <v>11</v>
      </c>
      <c r="U54" s="1">
        <v>551</v>
      </c>
      <c r="V54" s="42" t="s">
        <v>15</v>
      </c>
      <c r="W54" s="42" t="s">
        <v>15</v>
      </c>
      <c r="X54" s="42" t="s">
        <v>15</v>
      </c>
      <c r="Y54" s="42" t="s">
        <v>15</v>
      </c>
      <c r="Z54" s="42" t="s">
        <v>15</v>
      </c>
      <c r="AA54" s="42" t="s">
        <v>15</v>
      </c>
    </row>
    <row r="55" spans="3:27" ht="15" customHeight="1">
      <c r="C55" s="44"/>
      <c r="D55" s="44"/>
      <c r="E55" s="43" t="s">
        <v>49</v>
      </c>
      <c r="F55" s="43"/>
      <c r="H55" s="40">
        <f>SUM(P55,R55,V55,X55,Z55)</f>
        <v>2</v>
      </c>
      <c r="I55" s="1">
        <f>SUM(J55:M55)</f>
        <v>8</v>
      </c>
      <c r="J55" s="41" t="s">
        <v>15</v>
      </c>
      <c r="K55" s="41" t="s">
        <v>15</v>
      </c>
      <c r="L55" s="41">
        <v>1</v>
      </c>
      <c r="M55" s="1">
        <f>SUM(N55:O55)</f>
        <v>7</v>
      </c>
      <c r="N55" s="41">
        <v>7</v>
      </c>
      <c r="O55" s="41" t="s">
        <v>15</v>
      </c>
      <c r="P55" s="42" t="s">
        <v>15</v>
      </c>
      <c r="Q55" s="42" t="s">
        <v>15</v>
      </c>
      <c r="R55" s="42">
        <v>2</v>
      </c>
      <c r="S55" s="42">
        <v>8</v>
      </c>
      <c r="T55" s="42">
        <v>2</v>
      </c>
      <c r="U55" s="42">
        <v>8</v>
      </c>
      <c r="V55" s="42" t="s">
        <v>15</v>
      </c>
      <c r="W55" s="42" t="s">
        <v>15</v>
      </c>
      <c r="X55" s="42" t="s">
        <v>15</v>
      </c>
      <c r="Y55" s="42" t="s">
        <v>15</v>
      </c>
      <c r="Z55" s="42" t="s">
        <v>15</v>
      </c>
      <c r="AA55" s="42" t="s">
        <v>15</v>
      </c>
    </row>
    <row r="56" spans="3:27" ht="15" customHeight="1">
      <c r="C56" s="44"/>
      <c r="D56" s="44"/>
      <c r="E56" s="43" t="s">
        <v>50</v>
      </c>
      <c r="F56" s="43"/>
      <c r="H56" s="40">
        <f>SUM(P56,R56,V56,X56,Z56)</f>
        <v>146</v>
      </c>
      <c r="I56" s="1">
        <f>SUM(J56:M56)</f>
        <v>1499</v>
      </c>
      <c r="J56" s="41">
        <v>1</v>
      </c>
      <c r="K56" s="41">
        <v>1</v>
      </c>
      <c r="L56" s="41">
        <v>2</v>
      </c>
      <c r="M56" s="1">
        <f>SUM(N56:O56)</f>
        <v>1495</v>
      </c>
      <c r="N56" s="1">
        <v>1454</v>
      </c>
      <c r="O56" s="1">
        <v>41</v>
      </c>
      <c r="P56" s="42">
        <v>1</v>
      </c>
      <c r="Q56" s="42">
        <v>2</v>
      </c>
      <c r="R56" s="1">
        <v>6</v>
      </c>
      <c r="S56" s="1">
        <v>58</v>
      </c>
      <c r="T56" s="1">
        <v>6</v>
      </c>
      <c r="U56" s="1">
        <v>58</v>
      </c>
      <c r="V56" s="42">
        <v>1</v>
      </c>
      <c r="W56" s="42">
        <v>3</v>
      </c>
      <c r="X56" s="42" t="s">
        <v>15</v>
      </c>
      <c r="Y56" s="42" t="s">
        <v>15</v>
      </c>
      <c r="Z56" s="1">
        <v>138</v>
      </c>
      <c r="AA56" s="1">
        <v>1436</v>
      </c>
    </row>
    <row r="57" spans="3:27" ht="30" customHeight="1">
      <c r="C57" s="43" t="s">
        <v>121</v>
      </c>
      <c r="D57" s="43"/>
      <c r="E57" s="43"/>
      <c r="F57" s="43"/>
      <c r="H57" s="40">
        <f>SUM(H58:H62,'運輸・通信業～公務'!H7:H10)</f>
        <v>2362</v>
      </c>
      <c r="I57" s="45">
        <f>SUM(I58:I62,'運輸・通信業～公務'!I7:I10)</f>
        <v>37470</v>
      </c>
      <c r="J57" s="45">
        <f>SUM(J58:J62,'運輸・通信業～公務'!J7:J10)</f>
        <v>669</v>
      </c>
      <c r="K57" s="45">
        <f>SUM(K58:K62,'運輸・通信業～公務'!K7:K10)</f>
        <v>161</v>
      </c>
      <c r="L57" s="45">
        <f>SUM(L58:L62,'運輸・通信業～公務'!L7:L10)</f>
        <v>1814</v>
      </c>
      <c r="M57" s="45">
        <f>SUM(M58:M62,'運輸・通信業～公務'!M7:M10)</f>
        <v>34826</v>
      </c>
      <c r="N57" s="45">
        <f>SUM(N58:N62,'運輸・通信業～公務'!N7:N10)</f>
        <v>33999</v>
      </c>
      <c r="O57" s="45">
        <f>SUM(O58:O62,'運輸・通信業～公務'!O7:O10)</f>
        <v>827</v>
      </c>
      <c r="P57" s="45">
        <f>SUM(P58:P62,'運輸・通信業～公務'!P7:P10)</f>
        <v>672</v>
      </c>
      <c r="Q57" s="45">
        <f>SUM(Q58:Q62,'運輸・通信業～公務'!Q7:Q10)</f>
        <v>1334</v>
      </c>
      <c r="R57" s="45">
        <f>SUM(R58:R62,'運輸・通信業～公務'!R7:R10)</f>
        <v>1318</v>
      </c>
      <c r="S57" s="45">
        <f>SUM(S58:S62,'運輸・通信業～公務'!S7:S10)</f>
        <v>30041</v>
      </c>
      <c r="T57" s="45">
        <f>SUM(T58:T62,'運輸・通信業～公務'!T7:T10)</f>
        <v>1274</v>
      </c>
      <c r="U57" s="45">
        <f>SUM(U58:U62,'運輸・通信業～公務'!U7:U10)</f>
        <v>29585</v>
      </c>
      <c r="V57" s="45">
        <f>SUM(V58:V62,'運輸・通信業～公務'!V7:V10)</f>
        <v>14</v>
      </c>
      <c r="W57" s="45">
        <f>SUM(W58:W62,'運輸・通信業～公務'!W7:W10)</f>
        <v>31</v>
      </c>
      <c r="X57" s="45">
        <f>SUM(X58:X62,'運輸・通信業～公務'!X7:X10)</f>
        <v>317</v>
      </c>
      <c r="Y57" s="45">
        <f>SUM(Y58:Y62,'運輸・通信業～公務'!Y7:Y10)</f>
        <v>4714</v>
      </c>
      <c r="Z57" s="45">
        <f>SUM(Z58:Z62,'運輸・通信業～公務'!Z7:Z10)</f>
        <v>41</v>
      </c>
      <c r="AA57" s="45">
        <f>SUM(AA58:AA62,'運輸・通信業～公務'!AA7:AA10)</f>
        <v>1350</v>
      </c>
    </row>
    <row r="58" spans="5:27" ht="15" customHeight="1">
      <c r="E58" s="43" t="s">
        <v>51</v>
      </c>
      <c r="F58" s="43"/>
      <c r="H58" s="40">
        <f>SUM(P58,R58,V58,X58,Z58)</f>
        <v>40</v>
      </c>
      <c r="I58" s="1">
        <f>SUM(J58:M58)</f>
        <v>1125</v>
      </c>
      <c r="J58" s="41" t="s">
        <v>15</v>
      </c>
      <c r="K58" s="41" t="s">
        <v>15</v>
      </c>
      <c r="L58" s="1">
        <v>9</v>
      </c>
      <c r="M58" s="1">
        <f>SUM(N58:O58)</f>
        <v>1116</v>
      </c>
      <c r="N58" s="1">
        <v>1107</v>
      </c>
      <c r="O58" s="1">
        <v>9</v>
      </c>
      <c r="P58" s="42" t="s">
        <v>15</v>
      </c>
      <c r="Q58" s="42" t="s">
        <v>15</v>
      </c>
      <c r="R58" s="1">
        <v>40</v>
      </c>
      <c r="S58" s="1">
        <v>1125</v>
      </c>
      <c r="T58" s="1">
        <v>40</v>
      </c>
      <c r="U58" s="1">
        <v>1125</v>
      </c>
      <c r="V58" s="42" t="s">
        <v>15</v>
      </c>
      <c r="W58" s="42" t="s">
        <v>15</v>
      </c>
      <c r="X58" s="42" t="s">
        <v>15</v>
      </c>
      <c r="Y58" s="42" t="s">
        <v>15</v>
      </c>
      <c r="Z58" s="42" t="s">
        <v>15</v>
      </c>
      <c r="AA58" s="42" t="s">
        <v>15</v>
      </c>
    </row>
    <row r="59" spans="5:27" ht="15" customHeight="1">
      <c r="E59" s="43" t="s">
        <v>52</v>
      </c>
      <c r="F59" s="43"/>
      <c r="H59" s="40">
        <f>SUM(P59,R59,V59,X59,Z59)</f>
        <v>549</v>
      </c>
      <c r="I59" s="1">
        <f>SUM(J59:M59)</f>
        <v>11499</v>
      </c>
      <c r="J59" s="1">
        <v>272</v>
      </c>
      <c r="K59" s="1">
        <v>39</v>
      </c>
      <c r="L59" s="1">
        <v>463</v>
      </c>
      <c r="M59" s="1">
        <f>SUM(N59:O59)</f>
        <v>10725</v>
      </c>
      <c r="N59" s="1">
        <v>10658</v>
      </c>
      <c r="O59" s="1">
        <v>67</v>
      </c>
      <c r="P59" s="1">
        <v>272</v>
      </c>
      <c r="Q59" s="1">
        <v>332</v>
      </c>
      <c r="R59" s="1">
        <v>260</v>
      </c>
      <c r="S59" s="1">
        <v>10089</v>
      </c>
      <c r="T59" s="1">
        <v>260</v>
      </c>
      <c r="U59" s="1">
        <v>10089</v>
      </c>
      <c r="V59" s="1">
        <v>1</v>
      </c>
      <c r="W59" s="1">
        <v>2</v>
      </c>
      <c r="X59" s="42" t="s">
        <v>15</v>
      </c>
      <c r="Y59" s="42" t="s">
        <v>15</v>
      </c>
      <c r="Z59" s="1">
        <v>16</v>
      </c>
      <c r="AA59" s="1">
        <v>1076</v>
      </c>
    </row>
    <row r="60" spans="5:27" ht="15" customHeight="1">
      <c r="E60" s="43" t="s">
        <v>53</v>
      </c>
      <c r="F60" s="43"/>
      <c r="H60" s="40">
        <f>SUM(P60,R60,V60,X60,Z60)</f>
        <v>684</v>
      </c>
      <c r="I60" s="1">
        <f>SUM(J60:M60)</f>
        <v>11307</v>
      </c>
      <c r="J60" s="1">
        <v>191</v>
      </c>
      <c r="K60" s="1">
        <v>67</v>
      </c>
      <c r="L60" s="1">
        <v>714</v>
      </c>
      <c r="M60" s="1">
        <f>SUM(N60:O60)</f>
        <v>10335</v>
      </c>
      <c r="N60" s="1">
        <v>10041</v>
      </c>
      <c r="O60" s="1">
        <v>294</v>
      </c>
      <c r="P60" s="1">
        <v>192</v>
      </c>
      <c r="Q60" s="1">
        <v>517</v>
      </c>
      <c r="R60" s="1">
        <v>492</v>
      </c>
      <c r="S60" s="1">
        <v>10790</v>
      </c>
      <c r="T60" s="1">
        <v>482</v>
      </c>
      <c r="U60" s="1">
        <v>10570</v>
      </c>
      <c r="V60" s="42" t="s">
        <v>15</v>
      </c>
      <c r="W60" s="42" t="s">
        <v>15</v>
      </c>
      <c r="X60" s="42" t="s">
        <v>15</v>
      </c>
      <c r="Y60" s="42" t="s">
        <v>15</v>
      </c>
      <c r="Z60" s="42" t="s">
        <v>15</v>
      </c>
      <c r="AA60" s="42" t="s">
        <v>15</v>
      </c>
    </row>
    <row r="61" spans="5:27" ht="15" customHeight="1">
      <c r="E61" s="43" t="s">
        <v>54</v>
      </c>
      <c r="F61" s="43"/>
      <c r="H61" s="40">
        <f>SUM(P61,R61,V61,X61,Z61)</f>
        <v>221</v>
      </c>
      <c r="I61" s="1">
        <f>SUM(J61:M61)</f>
        <v>2391</v>
      </c>
      <c r="J61" s="1">
        <v>36</v>
      </c>
      <c r="K61" s="1">
        <v>8</v>
      </c>
      <c r="L61" s="1">
        <v>371</v>
      </c>
      <c r="M61" s="1">
        <f>SUM(N61:O61)</f>
        <v>1976</v>
      </c>
      <c r="N61" s="1">
        <v>1930</v>
      </c>
      <c r="O61" s="1">
        <v>46</v>
      </c>
      <c r="P61" s="1">
        <v>36</v>
      </c>
      <c r="Q61" s="1">
        <v>110</v>
      </c>
      <c r="R61" s="1">
        <v>172</v>
      </c>
      <c r="S61" s="1">
        <v>2097</v>
      </c>
      <c r="T61" s="1">
        <v>169</v>
      </c>
      <c r="U61" s="1">
        <v>2049</v>
      </c>
      <c r="V61" s="42" t="s">
        <v>15</v>
      </c>
      <c r="W61" s="42" t="s">
        <v>15</v>
      </c>
      <c r="X61" s="42" t="s">
        <v>15</v>
      </c>
      <c r="Y61" s="42" t="s">
        <v>15</v>
      </c>
      <c r="Z61" s="1">
        <v>13</v>
      </c>
      <c r="AA61" s="1">
        <v>184</v>
      </c>
    </row>
    <row r="62" spans="5:27" ht="15" customHeight="1">
      <c r="E62" s="43" t="s">
        <v>55</v>
      </c>
      <c r="F62" s="43"/>
      <c r="H62" s="40">
        <f>SUM(P62,R62,V62,X62,Z62)</f>
        <v>14</v>
      </c>
      <c r="I62" s="1">
        <f>SUM(J62:M62)</f>
        <v>190</v>
      </c>
      <c r="J62" s="41" t="s">
        <v>15</v>
      </c>
      <c r="K62" s="41" t="s">
        <v>15</v>
      </c>
      <c r="L62" s="1">
        <v>2</v>
      </c>
      <c r="M62" s="1">
        <f>SUM(N62:O62)</f>
        <v>188</v>
      </c>
      <c r="N62" s="1">
        <v>183</v>
      </c>
      <c r="O62" s="1">
        <v>5</v>
      </c>
      <c r="P62" s="42" t="s">
        <v>15</v>
      </c>
      <c r="Q62" s="42" t="s">
        <v>15</v>
      </c>
      <c r="R62" s="1">
        <v>14</v>
      </c>
      <c r="S62" s="1">
        <v>190</v>
      </c>
      <c r="T62" s="1">
        <v>14</v>
      </c>
      <c r="U62" s="1">
        <v>190</v>
      </c>
      <c r="V62" s="42" t="s">
        <v>15</v>
      </c>
      <c r="W62" s="42" t="s">
        <v>15</v>
      </c>
      <c r="X62" s="42" t="s">
        <v>15</v>
      </c>
      <c r="Y62" s="42" t="s">
        <v>15</v>
      </c>
      <c r="Z62" s="42" t="s">
        <v>15</v>
      </c>
      <c r="AA62" s="42" t="s">
        <v>15</v>
      </c>
    </row>
    <row r="63" spans="1:27" ht="15" customHeight="1" thickBot="1">
      <c r="A63" s="4"/>
      <c r="B63" s="4"/>
      <c r="C63" s="4"/>
      <c r="D63" s="4"/>
      <c r="E63" s="4"/>
      <c r="F63" s="47"/>
      <c r="G63" s="6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50"/>
      <c r="W63" s="50"/>
      <c r="X63" s="50"/>
      <c r="Y63" s="50"/>
      <c r="Z63" s="50"/>
      <c r="AA63" s="50"/>
    </row>
    <row r="64" spans="2:6" ht="15" customHeight="1">
      <c r="B64" s="1" t="s">
        <v>56</v>
      </c>
      <c r="F64" s="52"/>
    </row>
  </sheetData>
  <mergeCells count="71">
    <mergeCell ref="V4:W5"/>
    <mergeCell ref="Z3:AA5"/>
    <mergeCell ref="X3:Y5"/>
    <mergeCell ref="L4:L6"/>
    <mergeCell ref="M4:O5"/>
    <mergeCell ref="P4:Q5"/>
    <mergeCell ref="R4:S5"/>
    <mergeCell ref="P3:W3"/>
    <mergeCell ref="I3:O3"/>
    <mergeCell ref="T5:U5"/>
    <mergeCell ref="C11:F11"/>
    <mergeCell ref="C13:F13"/>
    <mergeCell ref="B3:F6"/>
    <mergeCell ref="E12:F12"/>
    <mergeCell ref="K4:K6"/>
    <mergeCell ref="H3:H6"/>
    <mergeCell ref="I4:I6"/>
    <mergeCell ref="J4:J6"/>
    <mergeCell ref="C57:F57"/>
    <mergeCell ref="C52:F52"/>
    <mergeCell ref="C28:F28"/>
    <mergeCell ref="C24:F24"/>
    <mergeCell ref="E25:F25"/>
    <mergeCell ref="E26:F26"/>
    <mergeCell ref="E27:F27"/>
    <mergeCell ref="E30:F30"/>
    <mergeCell ref="E29:F29"/>
    <mergeCell ref="E31:F31"/>
    <mergeCell ref="C19:F19"/>
    <mergeCell ref="B18:F18"/>
    <mergeCell ref="C15:F15"/>
    <mergeCell ref="C7:F7"/>
    <mergeCell ref="C8:F8"/>
    <mergeCell ref="C9:F9"/>
    <mergeCell ref="E17:F17"/>
    <mergeCell ref="E16:F16"/>
    <mergeCell ref="E14:F14"/>
    <mergeCell ref="B10:F10"/>
    <mergeCell ref="E23:F23"/>
    <mergeCell ref="E22:F22"/>
    <mergeCell ref="E21:F21"/>
    <mergeCell ref="E20:F20"/>
    <mergeCell ref="E35:F35"/>
    <mergeCell ref="E34:F34"/>
    <mergeCell ref="E33:F33"/>
    <mergeCell ref="E32:F3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56:F56"/>
    <mergeCell ref="E55:F55"/>
    <mergeCell ref="E54:F54"/>
    <mergeCell ref="E53:F53"/>
    <mergeCell ref="E58:F58"/>
    <mergeCell ref="E62:F62"/>
    <mergeCell ref="E61:F61"/>
    <mergeCell ref="E60:F60"/>
    <mergeCell ref="E59:F5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ignoredErrors>
    <ignoredError sqref="M28 H24:L28 H52:L52 H57:L57 I13:L15 M14:M15 I12:L12 H13:H17" formula="1"/>
    <ignoredError sqref="M23 M31:M41 M29:M30 M42 M43:M49 M51 M53:M56 M58 M59:M63 M7:M11" formulaRange="1"/>
    <ignoredError sqref="M24:M27 M52 M57 M12:M13" formula="1" formulaRange="1"/>
    <ignoredError sqref="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"/>
  <sheetViews>
    <sheetView showGridLines="0" zoomScale="75" zoomScaleNormal="75" workbookViewId="0" topLeftCell="A46">
      <selection activeCell="H69" sqref="H69:N69"/>
    </sheetView>
  </sheetViews>
  <sheetFormatPr defaultColWidth="8.625" defaultRowHeight="12.75"/>
  <cols>
    <col min="1" max="1" width="1.00390625" style="1" customWidth="1"/>
    <col min="2" max="2" width="3.75390625" style="1" customWidth="1"/>
    <col min="3" max="4" width="2.625" style="1" customWidth="1"/>
    <col min="5" max="5" width="3.75390625" style="1" customWidth="1"/>
    <col min="6" max="6" width="31.625" style="1" customWidth="1"/>
    <col min="7" max="7" width="0.875" style="1" customWidth="1"/>
    <col min="8" max="8" width="12.25390625" style="1" customWidth="1"/>
    <col min="9" max="9" width="13.25390625" style="1" customWidth="1"/>
    <col min="10" max="15" width="13.00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6:27" ht="24">
      <c r="F1" s="2" t="s">
        <v>0</v>
      </c>
      <c r="P1" s="2" t="s">
        <v>1</v>
      </c>
      <c r="W1" s="3" t="s">
        <v>57</v>
      </c>
      <c r="AA1" s="3"/>
    </row>
    <row r="2" spans="1:27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5" t="s">
        <v>114</v>
      </c>
      <c r="AA2" s="5"/>
    </row>
    <row r="3" spans="1:27" ht="15" customHeight="1">
      <c r="A3" s="7" t="s">
        <v>99</v>
      </c>
      <c r="B3" s="7"/>
      <c r="C3" s="7"/>
      <c r="D3" s="7"/>
      <c r="E3" s="7"/>
      <c r="F3" s="7"/>
      <c r="H3" s="8" t="s">
        <v>103</v>
      </c>
      <c r="I3" s="9" t="s">
        <v>104</v>
      </c>
      <c r="J3" s="10"/>
      <c r="K3" s="10"/>
      <c r="L3" s="10"/>
      <c r="M3" s="10"/>
      <c r="N3" s="10"/>
      <c r="O3" s="10"/>
      <c r="P3" s="10" t="s">
        <v>105</v>
      </c>
      <c r="Q3" s="10"/>
      <c r="R3" s="10"/>
      <c r="S3" s="10"/>
      <c r="T3" s="10"/>
      <c r="U3" s="10"/>
      <c r="V3" s="10"/>
      <c r="W3" s="11"/>
      <c r="X3" s="12" t="s">
        <v>106</v>
      </c>
      <c r="Y3" s="13"/>
      <c r="Z3" s="12" t="s">
        <v>98</v>
      </c>
      <c r="AA3" s="7"/>
    </row>
    <row r="4" spans="1:27" ht="15" customHeight="1">
      <c r="A4" s="14"/>
      <c r="B4" s="14"/>
      <c r="C4" s="14"/>
      <c r="D4" s="14"/>
      <c r="E4" s="14"/>
      <c r="F4" s="14"/>
      <c r="H4" s="15"/>
      <c r="I4" s="16" t="s">
        <v>107</v>
      </c>
      <c r="J4" s="16" t="s">
        <v>3</v>
      </c>
      <c r="K4" s="17" t="s">
        <v>108</v>
      </c>
      <c r="L4" s="16" t="s">
        <v>4</v>
      </c>
      <c r="M4" s="18" t="s">
        <v>109</v>
      </c>
      <c r="N4" s="19"/>
      <c r="O4" s="19"/>
      <c r="P4" s="20" t="s">
        <v>110</v>
      </c>
      <c r="Q4" s="21"/>
      <c r="R4" s="18" t="s">
        <v>111</v>
      </c>
      <c r="S4" s="19"/>
      <c r="T4" s="22"/>
      <c r="U4" s="22"/>
      <c r="V4" s="18" t="s">
        <v>5</v>
      </c>
      <c r="W4" s="21"/>
      <c r="X4" s="23"/>
      <c r="Y4" s="24"/>
      <c r="Z4" s="23"/>
      <c r="AA4" s="14"/>
    </row>
    <row r="5" spans="1:27" ht="15" customHeight="1">
      <c r="A5" s="14"/>
      <c r="B5" s="14"/>
      <c r="C5" s="14"/>
      <c r="D5" s="14"/>
      <c r="E5" s="14"/>
      <c r="F5" s="14"/>
      <c r="H5" s="15"/>
      <c r="I5" s="25"/>
      <c r="J5" s="25"/>
      <c r="K5" s="15"/>
      <c r="L5" s="25"/>
      <c r="M5" s="26"/>
      <c r="N5" s="27"/>
      <c r="O5" s="27"/>
      <c r="P5" s="27"/>
      <c r="Q5" s="28"/>
      <c r="R5" s="26"/>
      <c r="S5" s="27"/>
      <c r="T5" s="29" t="s">
        <v>112</v>
      </c>
      <c r="U5" s="30"/>
      <c r="V5" s="26"/>
      <c r="W5" s="28"/>
      <c r="X5" s="31"/>
      <c r="Y5" s="32"/>
      <c r="Z5" s="31"/>
      <c r="AA5" s="33"/>
    </row>
    <row r="6" spans="1:27" ht="15" customHeight="1">
      <c r="A6" s="33"/>
      <c r="B6" s="33"/>
      <c r="C6" s="33"/>
      <c r="D6" s="33"/>
      <c r="E6" s="33"/>
      <c r="F6" s="33"/>
      <c r="G6" s="34"/>
      <c r="H6" s="35"/>
      <c r="I6" s="36"/>
      <c r="J6" s="36"/>
      <c r="K6" s="35"/>
      <c r="L6" s="36"/>
      <c r="M6" s="37" t="s">
        <v>6</v>
      </c>
      <c r="N6" s="37" t="s">
        <v>7</v>
      </c>
      <c r="O6" s="38" t="s">
        <v>8</v>
      </c>
      <c r="P6" s="22" t="s">
        <v>9</v>
      </c>
      <c r="Q6" s="37" t="s">
        <v>10</v>
      </c>
      <c r="R6" s="37" t="s">
        <v>9</v>
      </c>
      <c r="S6" s="37" t="s">
        <v>10</v>
      </c>
      <c r="T6" s="37" t="s">
        <v>9</v>
      </c>
      <c r="U6" s="37" t="s">
        <v>10</v>
      </c>
      <c r="V6" s="37" t="s">
        <v>9</v>
      </c>
      <c r="W6" s="37" t="s">
        <v>10</v>
      </c>
      <c r="X6" s="37" t="s">
        <v>9</v>
      </c>
      <c r="Y6" s="37" t="s">
        <v>10</v>
      </c>
      <c r="Z6" s="37" t="s">
        <v>9</v>
      </c>
      <c r="AA6" s="37" t="s">
        <v>10</v>
      </c>
    </row>
    <row r="7" spans="5:27" ht="30" customHeight="1">
      <c r="E7" s="39" t="s">
        <v>58</v>
      </c>
      <c r="F7" s="39"/>
      <c r="H7" s="40">
        <f>SUM(P7,R7,V7,X7,Z7)</f>
        <v>48</v>
      </c>
      <c r="I7" s="1">
        <f>SUM(J7:M7)</f>
        <v>521</v>
      </c>
      <c r="J7" s="1">
        <v>1</v>
      </c>
      <c r="K7" s="41" t="s">
        <v>15</v>
      </c>
      <c r="L7" s="1">
        <v>38</v>
      </c>
      <c r="M7" s="1">
        <f>SUM(N7:O7)</f>
        <v>482</v>
      </c>
      <c r="N7" s="1">
        <v>454</v>
      </c>
      <c r="O7" s="1">
        <v>28</v>
      </c>
      <c r="P7" s="1">
        <v>1</v>
      </c>
      <c r="Q7" s="1">
        <v>1</v>
      </c>
      <c r="R7" s="1">
        <v>47</v>
      </c>
      <c r="S7" s="1">
        <v>520</v>
      </c>
      <c r="T7" s="1">
        <v>38</v>
      </c>
      <c r="U7" s="1">
        <v>481</v>
      </c>
      <c r="V7" s="42" t="s">
        <v>15</v>
      </c>
      <c r="W7" s="42" t="s">
        <v>15</v>
      </c>
      <c r="X7" s="42" t="s">
        <v>15</v>
      </c>
      <c r="Y7" s="42" t="s">
        <v>15</v>
      </c>
      <c r="Z7" s="42" t="s">
        <v>15</v>
      </c>
      <c r="AA7" s="42" t="s">
        <v>15</v>
      </c>
    </row>
    <row r="8" spans="5:27" ht="15" customHeight="1">
      <c r="E8" s="43" t="s">
        <v>59</v>
      </c>
      <c r="F8" s="43"/>
      <c r="H8" s="40">
        <f>SUM(P8,R8,V8,X8,Z8)</f>
        <v>263</v>
      </c>
      <c r="I8" s="1">
        <f>SUM(J8:M8)</f>
        <v>3203</v>
      </c>
      <c r="J8" s="1">
        <v>41</v>
      </c>
      <c r="K8" s="1">
        <v>13</v>
      </c>
      <c r="L8" s="1">
        <v>156</v>
      </c>
      <c r="M8" s="1">
        <f>SUM(N8:O8)</f>
        <v>2993</v>
      </c>
      <c r="N8" s="1">
        <v>2915</v>
      </c>
      <c r="O8" s="1">
        <v>78</v>
      </c>
      <c r="P8" s="1">
        <v>42</v>
      </c>
      <c r="Q8" s="1">
        <v>93</v>
      </c>
      <c r="R8" s="1">
        <v>189</v>
      </c>
      <c r="S8" s="1">
        <v>2944</v>
      </c>
      <c r="T8" s="1">
        <v>172</v>
      </c>
      <c r="U8" s="1">
        <v>2803</v>
      </c>
      <c r="V8" s="1">
        <v>13</v>
      </c>
      <c r="W8" s="1">
        <v>29</v>
      </c>
      <c r="X8" s="1">
        <v>9</v>
      </c>
      <c r="Y8" s="1">
        <v>51</v>
      </c>
      <c r="Z8" s="1">
        <v>10</v>
      </c>
      <c r="AA8" s="1">
        <v>86</v>
      </c>
    </row>
    <row r="9" spans="5:27" ht="15" customHeight="1">
      <c r="E9" s="43" t="s">
        <v>60</v>
      </c>
      <c r="F9" s="43"/>
      <c r="H9" s="40">
        <f>SUM(P9,R9,V9,X9,Z9)</f>
        <v>432</v>
      </c>
      <c r="I9" s="1">
        <f>SUM(J9:M9)</f>
        <v>4910</v>
      </c>
      <c r="J9" s="1">
        <v>118</v>
      </c>
      <c r="K9" s="1">
        <v>31</v>
      </c>
      <c r="L9" s="1">
        <v>1</v>
      </c>
      <c r="M9" s="1">
        <f>SUM(N9:O9)</f>
        <v>4760</v>
      </c>
      <c r="N9" s="1">
        <v>4484</v>
      </c>
      <c r="O9" s="1">
        <v>276</v>
      </c>
      <c r="P9" s="1">
        <v>119</v>
      </c>
      <c r="Q9" s="1">
        <v>238</v>
      </c>
      <c r="R9" s="1">
        <v>3</v>
      </c>
      <c r="S9" s="1">
        <v>5</v>
      </c>
      <c r="T9" s="42" t="s">
        <v>15</v>
      </c>
      <c r="U9" s="42" t="s">
        <v>15</v>
      </c>
      <c r="V9" s="42" t="s">
        <v>15</v>
      </c>
      <c r="W9" s="42" t="s">
        <v>15</v>
      </c>
      <c r="X9" s="1">
        <v>308</v>
      </c>
      <c r="Y9" s="1">
        <v>4663</v>
      </c>
      <c r="Z9" s="1">
        <v>2</v>
      </c>
      <c r="AA9" s="1">
        <v>4</v>
      </c>
    </row>
    <row r="10" spans="5:27" ht="15" customHeight="1">
      <c r="E10" s="43" t="s">
        <v>61</v>
      </c>
      <c r="F10" s="43"/>
      <c r="H10" s="40">
        <f>SUM(P10,R10,V10,X10,Z10)</f>
        <v>111</v>
      </c>
      <c r="I10" s="1">
        <f>SUM(J10:M10)</f>
        <v>2324</v>
      </c>
      <c r="J10" s="1">
        <v>10</v>
      </c>
      <c r="K10" s="1">
        <v>3</v>
      </c>
      <c r="L10" s="1">
        <v>60</v>
      </c>
      <c r="M10" s="1">
        <f>SUM(N10:O10)</f>
        <v>2251</v>
      </c>
      <c r="N10" s="1">
        <v>2227</v>
      </c>
      <c r="O10" s="1">
        <v>24</v>
      </c>
      <c r="P10" s="1">
        <v>10</v>
      </c>
      <c r="Q10" s="1">
        <v>43</v>
      </c>
      <c r="R10" s="1">
        <v>101</v>
      </c>
      <c r="S10" s="1">
        <v>2281</v>
      </c>
      <c r="T10" s="1">
        <v>99</v>
      </c>
      <c r="U10" s="1">
        <v>2278</v>
      </c>
      <c r="V10" s="42" t="s">
        <v>15</v>
      </c>
      <c r="W10" s="42" t="s">
        <v>15</v>
      </c>
      <c r="X10" s="42" t="s">
        <v>15</v>
      </c>
      <c r="Y10" s="42" t="s">
        <v>15</v>
      </c>
      <c r="Z10" s="42" t="s">
        <v>15</v>
      </c>
      <c r="AA10" s="42" t="s">
        <v>15</v>
      </c>
    </row>
    <row r="11" spans="1:27" ht="30" customHeight="1">
      <c r="A11" s="44"/>
      <c r="B11" s="44"/>
      <c r="C11" s="43" t="s">
        <v>122</v>
      </c>
      <c r="D11" s="43"/>
      <c r="E11" s="43"/>
      <c r="F11" s="43"/>
      <c r="H11" s="40">
        <f aca="true" t="shared" si="0" ref="H11:W11">SUM(H12,H20,H28)</f>
        <v>36405</v>
      </c>
      <c r="I11" s="45">
        <f t="shared" si="0"/>
        <v>189291</v>
      </c>
      <c r="J11" s="45">
        <f t="shared" si="0"/>
        <v>24551</v>
      </c>
      <c r="K11" s="45">
        <f t="shared" si="0"/>
        <v>9871</v>
      </c>
      <c r="L11" s="45">
        <f t="shared" si="0"/>
        <v>13154</v>
      </c>
      <c r="M11" s="45">
        <f t="shared" si="0"/>
        <v>141715</v>
      </c>
      <c r="N11" s="45">
        <f t="shared" si="0"/>
        <v>130560</v>
      </c>
      <c r="O11" s="45">
        <f t="shared" si="0"/>
        <v>11155</v>
      </c>
      <c r="P11" s="45">
        <f t="shared" si="0"/>
        <v>24819</v>
      </c>
      <c r="Q11" s="45">
        <f t="shared" si="0"/>
        <v>73781</v>
      </c>
      <c r="R11" s="45">
        <f t="shared" si="0"/>
        <v>11442</v>
      </c>
      <c r="S11" s="45">
        <f t="shared" si="0"/>
        <v>114513</v>
      </c>
      <c r="T11" s="45">
        <f t="shared" si="0"/>
        <v>11023</v>
      </c>
      <c r="U11" s="45">
        <f t="shared" si="0"/>
        <v>109933</v>
      </c>
      <c r="V11" s="45">
        <f t="shared" si="0"/>
        <v>91</v>
      </c>
      <c r="W11" s="45">
        <f t="shared" si="0"/>
        <v>546</v>
      </c>
      <c r="X11" s="42" t="s">
        <v>15</v>
      </c>
      <c r="Y11" s="42" t="s">
        <v>15</v>
      </c>
      <c r="Z11" s="45">
        <f>SUM(Z12,Z20,Z28)</f>
        <v>53</v>
      </c>
      <c r="AA11" s="45">
        <f>SUM(AA12,AA20,AA28)</f>
        <v>451</v>
      </c>
    </row>
    <row r="12" spans="3:27" ht="15" customHeight="1">
      <c r="C12" s="44"/>
      <c r="D12" s="44"/>
      <c r="E12" s="43" t="s">
        <v>62</v>
      </c>
      <c r="F12" s="43"/>
      <c r="H12" s="40">
        <f aca="true" t="shared" si="1" ref="H12:W12">SUM(H13:H19)</f>
        <v>4521</v>
      </c>
      <c r="I12" s="45">
        <f t="shared" si="1"/>
        <v>41629</v>
      </c>
      <c r="J12" s="45">
        <f t="shared" si="1"/>
        <v>1194</v>
      </c>
      <c r="K12" s="45">
        <f t="shared" si="1"/>
        <v>507</v>
      </c>
      <c r="L12" s="45">
        <f t="shared" si="1"/>
        <v>4474</v>
      </c>
      <c r="M12" s="45">
        <f t="shared" si="1"/>
        <v>35454</v>
      </c>
      <c r="N12" s="45">
        <f t="shared" si="1"/>
        <v>34247</v>
      </c>
      <c r="O12" s="45">
        <f t="shared" si="1"/>
        <v>1207</v>
      </c>
      <c r="P12" s="45">
        <f t="shared" si="1"/>
        <v>1204</v>
      </c>
      <c r="Q12" s="45">
        <f t="shared" si="1"/>
        <v>4498</v>
      </c>
      <c r="R12" s="45">
        <f t="shared" si="1"/>
        <v>3312</v>
      </c>
      <c r="S12" s="45">
        <f t="shared" si="1"/>
        <v>37110</v>
      </c>
      <c r="T12" s="45">
        <f t="shared" si="1"/>
        <v>3192</v>
      </c>
      <c r="U12" s="45">
        <f t="shared" si="1"/>
        <v>35274</v>
      </c>
      <c r="V12" s="45">
        <f t="shared" si="1"/>
        <v>5</v>
      </c>
      <c r="W12" s="45">
        <f t="shared" si="1"/>
        <v>21</v>
      </c>
      <c r="X12" s="42" t="s">
        <v>15</v>
      </c>
      <c r="Y12" s="42" t="s">
        <v>15</v>
      </c>
      <c r="Z12" s="42" t="s">
        <v>15</v>
      </c>
      <c r="AA12" s="42" t="s">
        <v>15</v>
      </c>
    </row>
    <row r="13" spans="5:27" ht="15" customHeight="1">
      <c r="E13" s="43" t="s">
        <v>133</v>
      </c>
      <c r="F13" s="43"/>
      <c r="H13" s="40">
        <f>SUM(P13,R13,V13,X13,Z13)</f>
        <v>15</v>
      </c>
      <c r="I13" s="1">
        <f>SUM(J13:M13)</f>
        <v>199</v>
      </c>
      <c r="J13" s="41" t="s">
        <v>15</v>
      </c>
      <c r="K13" s="41" t="s">
        <v>15</v>
      </c>
      <c r="L13" s="1">
        <v>20</v>
      </c>
      <c r="M13" s="1">
        <f>SUM(N13:O13)</f>
        <v>179</v>
      </c>
      <c r="N13" s="1">
        <v>178</v>
      </c>
      <c r="O13" s="1">
        <v>1</v>
      </c>
      <c r="P13" s="42" t="s">
        <v>15</v>
      </c>
      <c r="Q13" s="42" t="s">
        <v>15</v>
      </c>
      <c r="R13" s="1">
        <v>15</v>
      </c>
      <c r="S13" s="1">
        <v>199</v>
      </c>
      <c r="T13" s="1">
        <v>15</v>
      </c>
      <c r="U13" s="1">
        <v>199</v>
      </c>
      <c r="V13" s="42" t="s">
        <v>15</v>
      </c>
      <c r="W13" s="42" t="s">
        <v>15</v>
      </c>
      <c r="X13" s="42" t="s">
        <v>15</v>
      </c>
      <c r="Y13" s="42" t="s">
        <v>15</v>
      </c>
      <c r="Z13" s="42" t="s">
        <v>15</v>
      </c>
      <c r="AA13" s="42" t="s">
        <v>15</v>
      </c>
    </row>
    <row r="14" spans="5:27" ht="15" customHeight="1">
      <c r="E14" s="43" t="s">
        <v>134</v>
      </c>
      <c r="F14" s="43"/>
      <c r="H14" s="40">
        <f>SUM(P14,R14,V14,X14,Z14)</f>
        <v>112</v>
      </c>
      <c r="I14" s="1">
        <f>SUM(J14:M14)</f>
        <v>986</v>
      </c>
      <c r="J14" s="41">
        <v>28</v>
      </c>
      <c r="K14" s="41">
        <v>6</v>
      </c>
      <c r="L14" s="1">
        <v>134</v>
      </c>
      <c r="M14" s="1">
        <f>SUM(N14:O14)</f>
        <v>818</v>
      </c>
      <c r="N14" s="1">
        <v>804</v>
      </c>
      <c r="O14" s="1">
        <v>14</v>
      </c>
      <c r="P14" s="1">
        <v>28</v>
      </c>
      <c r="Q14" s="1">
        <v>70</v>
      </c>
      <c r="R14" s="1">
        <v>84</v>
      </c>
      <c r="S14" s="1">
        <v>916</v>
      </c>
      <c r="T14" s="1">
        <v>84</v>
      </c>
      <c r="U14" s="1">
        <v>916</v>
      </c>
      <c r="V14" s="42" t="s">
        <v>15</v>
      </c>
      <c r="W14" s="42" t="s">
        <v>15</v>
      </c>
      <c r="X14" s="42" t="s">
        <v>15</v>
      </c>
      <c r="Y14" s="42" t="s">
        <v>15</v>
      </c>
      <c r="Z14" s="42" t="s">
        <v>15</v>
      </c>
      <c r="AA14" s="42" t="s">
        <v>15</v>
      </c>
    </row>
    <row r="15" spans="5:27" ht="15" customHeight="1">
      <c r="E15" s="43" t="s">
        <v>135</v>
      </c>
      <c r="F15" s="43"/>
      <c r="H15" s="40">
        <f>SUM(P15,R15,V15,X15,Z15)</f>
        <v>1406</v>
      </c>
      <c r="I15" s="1">
        <f>SUM(J15:M15)</f>
        <v>14306</v>
      </c>
      <c r="J15" s="1">
        <v>540</v>
      </c>
      <c r="K15" s="1">
        <v>303</v>
      </c>
      <c r="L15" s="1">
        <v>1314</v>
      </c>
      <c r="M15" s="1">
        <f>SUM(N15:O15)</f>
        <v>12149</v>
      </c>
      <c r="N15" s="1">
        <v>11353</v>
      </c>
      <c r="O15" s="1">
        <v>796</v>
      </c>
      <c r="P15" s="1">
        <v>543</v>
      </c>
      <c r="Q15" s="1">
        <v>2388</v>
      </c>
      <c r="R15" s="1">
        <v>859</v>
      </c>
      <c r="S15" s="1">
        <v>11910</v>
      </c>
      <c r="T15" s="1">
        <v>782</v>
      </c>
      <c r="U15" s="1">
        <v>10414</v>
      </c>
      <c r="V15" s="42">
        <v>4</v>
      </c>
      <c r="W15" s="42">
        <v>8</v>
      </c>
      <c r="X15" s="42" t="s">
        <v>15</v>
      </c>
      <c r="Y15" s="42" t="s">
        <v>15</v>
      </c>
      <c r="Z15" s="42" t="s">
        <v>15</v>
      </c>
      <c r="AA15" s="42" t="s">
        <v>15</v>
      </c>
    </row>
    <row r="16" spans="5:25" ht="15" customHeight="1">
      <c r="E16" s="43" t="s">
        <v>136</v>
      </c>
      <c r="F16" s="43"/>
      <c r="H16" s="40">
        <f>SUM(P16,R16,V16,X16,Z16)</f>
        <v>1048</v>
      </c>
      <c r="I16" s="1">
        <f>SUM(J16:M16)</f>
        <v>8166</v>
      </c>
      <c r="J16" s="1">
        <v>217</v>
      </c>
      <c r="K16" s="1">
        <v>91</v>
      </c>
      <c r="L16" s="1">
        <v>1244</v>
      </c>
      <c r="M16" s="1">
        <f>SUM(N16:O16)</f>
        <v>6614</v>
      </c>
      <c r="N16" s="1">
        <v>6446</v>
      </c>
      <c r="O16" s="1">
        <v>168</v>
      </c>
      <c r="P16" s="1">
        <v>218</v>
      </c>
      <c r="Q16" s="1">
        <v>663</v>
      </c>
      <c r="R16" s="1">
        <v>830</v>
      </c>
      <c r="S16" s="1">
        <v>7503</v>
      </c>
      <c r="T16" s="1">
        <v>808</v>
      </c>
      <c r="U16" s="1">
        <v>7347</v>
      </c>
      <c r="V16" s="42" t="s">
        <v>15</v>
      </c>
      <c r="W16" s="42" t="s">
        <v>15</v>
      </c>
      <c r="X16" s="41"/>
      <c r="Y16" s="41"/>
    </row>
    <row r="17" spans="5:25" ht="15" customHeight="1">
      <c r="E17" s="43" t="s">
        <v>62</v>
      </c>
      <c r="F17" s="43"/>
      <c r="H17" s="40"/>
      <c r="X17" s="41"/>
      <c r="Y17" s="41"/>
    </row>
    <row r="18" spans="5:27" ht="15" customHeight="1">
      <c r="E18" s="43" t="s">
        <v>137</v>
      </c>
      <c r="F18" s="43"/>
      <c r="H18" s="40">
        <f>SUM(P18,R18,V18,X18,Z18)</f>
        <v>934</v>
      </c>
      <c r="I18" s="1">
        <f>SUM(J18:M18)</f>
        <v>8482</v>
      </c>
      <c r="J18" s="1">
        <v>127</v>
      </c>
      <c r="K18" s="1">
        <v>34</v>
      </c>
      <c r="L18" s="1">
        <v>783</v>
      </c>
      <c r="M18" s="1">
        <f>SUM(N18:O18)</f>
        <v>7538</v>
      </c>
      <c r="N18" s="1">
        <v>7462</v>
      </c>
      <c r="O18" s="1">
        <v>76</v>
      </c>
      <c r="P18" s="1">
        <v>127</v>
      </c>
      <c r="Q18" s="1">
        <v>367</v>
      </c>
      <c r="R18" s="1">
        <v>806</v>
      </c>
      <c r="S18" s="1">
        <v>8102</v>
      </c>
      <c r="T18" s="1">
        <v>804</v>
      </c>
      <c r="U18" s="1">
        <v>8092</v>
      </c>
      <c r="V18" s="1">
        <v>1</v>
      </c>
      <c r="W18" s="1">
        <v>13</v>
      </c>
      <c r="X18" s="42" t="s">
        <v>15</v>
      </c>
      <c r="Y18" s="42" t="s">
        <v>15</v>
      </c>
      <c r="Z18" s="42" t="s">
        <v>15</v>
      </c>
      <c r="AA18" s="42" t="s">
        <v>15</v>
      </c>
    </row>
    <row r="19" spans="5:27" ht="15" customHeight="1">
      <c r="E19" s="43" t="s">
        <v>138</v>
      </c>
      <c r="F19" s="43"/>
      <c r="H19" s="40">
        <f>SUM(P19,R19,V19,X19,Z19)</f>
        <v>1006</v>
      </c>
      <c r="I19" s="1">
        <f>SUM(J19:M19)</f>
        <v>9490</v>
      </c>
      <c r="J19" s="1">
        <v>282</v>
      </c>
      <c r="K19" s="1">
        <v>73</v>
      </c>
      <c r="L19" s="1">
        <v>979</v>
      </c>
      <c r="M19" s="1">
        <f>SUM(N19:O19)</f>
        <v>8156</v>
      </c>
      <c r="N19" s="1">
        <v>8004</v>
      </c>
      <c r="O19" s="1">
        <v>152</v>
      </c>
      <c r="P19" s="1">
        <v>288</v>
      </c>
      <c r="Q19" s="1">
        <v>1010</v>
      </c>
      <c r="R19" s="1">
        <v>718</v>
      </c>
      <c r="S19" s="1">
        <v>8480</v>
      </c>
      <c r="T19" s="1">
        <v>699</v>
      </c>
      <c r="U19" s="1">
        <v>8306</v>
      </c>
      <c r="V19" s="42" t="s">
        <v>15</v>
      </c>
      <c r="W19" s="42" t="s">
        <v>15</v>
      </c>
      <c r="X19" s="42" t="s">
        <v>15</v>
      </c>
      <c r="Y19" s="42" t="s">
        <v>15</v>
      </c>
      <c r="Z19" s="42" t="s">
        <v>15</v>
      </c>
      <c r="AA19" s="42" t="s">
        <v>15</v>
      </c>
    </row>
    <row r="20" spans="5:27" ht="15" customHeight="1">
      <c r="E20" s="43" t="s">
        <v>63</v>
      </c>
      <c r="F20" s="43"/>
      <c r="H20" s="40">
        <f aca="true" t="shared" si="2" ref="H20:W20">SUM(H21:H27)</f>
        <v>22899</v>
      </c>
      <c r="I20" s="45">
        <f t="shared" si="2"/>
        <v>110637</v>
      </c>
      <c r="J20" s="45">
        <f t="shared" si="2"/>
        <v>15451</v>
      </c>
      <c r="K20" s="45">
        <f t="shared" si="2"/>
        <v>7014</v>
      </c>
      <c r="L20" s="45">
        <f t="shared" si="2"/>
        <v>7643</v>
      </c>
      <c r="M20" s="45">
        <f t="shared" si="2"/>
        <v>80529</v>
      </c>
      <c r="N20" s="45">
        <f t="shared" si="2"/>
        <v>74210</v>
      </c>
      <c r="O20" s="45">
        <f t="shared" si="2"/>
        <v>6319</v>
      </c>
      <c r="P20" s="45">
        <f t="shared" si="2"/>
        <v>15656</v>
      </c>
      <c r="Q20" s="45">
        <f t="shared" si="2"/>
        <v>45386</v>
      </c>
      <c r="R20" s="45">
        <f t="shared" si="2"/>
        <v>7107</v>
      </c>
      <c r="S20" s="45">
        <f t="shared" si="2"/>
        <v>64285</v>
      </c>
      <c r="T20" s="45">
        <f t="shared" si="2"/>
        <v>6819</v>
      </c>
      <c r="U20" s="45">
        <f t="shared" si="2"/>
        <v>61609</v>
      </c>
      <c r="V20" s="45">
        <f t="shared" si="2"/>
        <v>83</v>
      </c>
      <c r="W20" s="45">
        <f t="shared" si="2"/>
        <v>515</v>
      </c>
      <c r="X20" s="42" t="s">
        <v>15</v>
      </c>
      <c r="Y20" s="42" t="s">
        <v>15</v>
      </c>
      <c r="Z20" s="45">
        <f>SUM(Z21:Z27)</f>
        <v>53</v>
      </c>
      <c r="AA20" s="45">
        <f>SUM(AA21:AA27)</f>
        <v>451</v>
      </c>
    </row>
    <row r="21" spans="5:27" ht="15" customHeight="1">
      <c r="E21" s="43" t="s">
        <v>139</v>
      </c>
      <c r="F21" s="43"/>
      <c r="H21" s="40">
        <f>SUM(P21,R21,V21,X21,Z21)</f>
        <v>73</v>
      </c>
      <c r="I21" s="1">
        <f>SUM(J21:M21)</f>
        <v>5320</v>
      </c>
      <c r="J21" s="1">
        <v>6</v>
      </c>
      <c r="K21" s="1">
        <v>5</v>
      </c>
      <c r="L21" s="1">
        <v>60</v>
      </c>
      <c r="M21" s="1">
        <f>SUM(N21:O21)</f>
        <v>5249</v>
      </c>
      <c r="N21" s="1">
        <v>4939</v>
      </c>
      <c r="O21" s="1">
        <v>310</v>
      </c>
      <c r="P21" s="1">
        <v>6</v>
      </c>
      <c r="Q21" s="1">
        <v>24</v>
      </c>
      <c r="R21" s="1">
        <v>67</v>
      </c>
      <c r="S21" s="1">
        <v>5296</v>
      </c>
      <c r="T21" s="1">
        <v>62</v>
      </c>
      <c r="U21" s="1">
        <v>5137</v>
      </c>
      <c r="V21" s="42" t="s">
        <v>15</v>
      </c>
      <c r="W21" s="42" t="s">
        <v>15</v>
      </c>
      <c r="X21" s="42" t="s">
        <v>15</v>
      </c>
      <c r="Y21" s="42" t="s">
        <v>15</v>
      </c>
      <c r="Z21" s="42" t="s">
        <v>15</v>
      </c>
      <c r="AA21" s="42" t="s">
        <v>15</v>
      </c>
    </row>
    <row r="22" spans="5:27" ht="15" customHeight="1">
      <c r="E22" s="43" t="s">
        <v>64</v>
      </c>
      <c r="F22" s="43"/>
      <c r="H22" s="40">
        <f>SUM(P22,R22,V22,X22,Z22)</f>
        <v>2638</v>
      </c>
      <c r="I22" s="1">
        <f>SUM(J22:M22)</f>
        <v>10712</v>
      </c>
      <c r="J22" s="1">
        <v>1509</v>
      </c>
      <c r="K22" s="1">
        <v>552</v>
      </c>
      <c r="L22" s="1">
        <v>1222</v>
      </c>
      <c r="M22" s="1">
        <f>SUM(N22:O22)</f>
        <v>7429</v>
      </c>
      <c r="N22" s="1">
        <v>7010</v>
      </c>
      <c r="O22" s="1">
        <v>419</v>
      </c>
      <c r="P22" s="1">
        <v>1531</v>
      </c>
      <c r="Q22" s="1">
        <v>3752</v>
      </c>
      <c r="R22" s="1">
        <v>1107</v>
      </c>
      <c r="S22" s="1">
        <v>6960</v>
      </c>
      <c r="T22" s="1">
        <v>1104</v>
      </c>
      <c r="U22" s="1">
        <v>6945</v>
      </c>
      <c r="V22" s="42" t="s">
        <v>15</v>
      </c>
      <c r="W22" s="42" t="s">
        <v>15</v>
      </c>
      <c r="X22" s="42" t="s">
        <v>15</v>
      </c>
      <c r="Y22" s="42" t="s">
        <v>15</v>
      </c>
      <c r="Z22" s="42" t="s">
        <v>15</v>
      </c>
      <c r="AA22" s="42" t="s">
        <v>15</v>
      </c>
    </row>
    <row r="23" spans="5:27" ht="15" customHeight="1">
      <c r="E23" s="43" t="s">
        <v>140</v>
      </c>
      <c r="F23" s="43"/>
      <c r="H23" s="40">
        <f>SUM(P23,R23,V23,X23,Z23)</f>
        <v>10176</v>
      </c>
      <c r="I23" s="1">
        <f>SUM(J23:M23)</f>
        <v>45445</v>
      </c>
      <c r="J23" s="1">
        <v>7899</v>
      </c>
      <c r="K23" s="1">
        <v>3959</v>
      </c>
      <c r="L23" s="1">
        <v>2044</v>
      </c>
      <c r="M23" s="1">
        <f>SUM(N23:O23)</f>
        <v>31543</v>
      </c>
      <c r="N23" s="1">
        <v>28978</v>
      </c>
      <c r="O23" s="1">
        <v>2565</v>
      </c>
      <c r="P23" s="1">
        <v>7991</v>
      </c>
      <c r="Q23" s="1">
        <v>21371</v>
      </c>
      <c r="R23" s="1">
        <v>2057</v>
      </c>
      <c r="S23" s="1">
        <v>23149</v>
      </c>
      <c r="T23" s="1">
        <v>1946</v>
      </c>
      <c r="U23" s="1">
        <v>21722</v>
      </c>
      <c r="V23" s="1">
        <v>75</v>
      </c>
      <c r="W23" s="1">
        <v>474</v>
      </c>
      <c r="X23" s="42" t="s">
        <v>15</v>
      </c>
      <c r="Y23" s="42" t="s">
        <v>15</v>
      </c>
      <c r="Z23" s="1">
        <v>53</v>
      </c>
      <c r="AA23" s="1">
        <v>451</v>
      </c>
    </row>
    <row r="24" spans="5:27" ht="15" customHeight="1">
      <c r="E24" s="43" t="s">
        <v>141</v>
      </c>
      <c r="F24" s="43"/>
      <c r="H24" s="40">
        <f>SUM(P24,R24,V24,X24,Z24)</f>
        <v>1221</v>
      </c>
      <c r="I24" s="1">
        <f>SUM(J24:M24)</f>
        <v>7314</v>
      </c>
      <c r="J24" s="1">
        <v>635</v>
      </c>
      <c r="K24" s="1">
        <v>240</v>
      </c>
      <c r="L24" s="1">
        <v>697</v>
      </c>
      <c r="M24" s="1">
        <f>SUM(N24:O24)</f>
        <v>5742</v>
      </c>
      <c r="N24" s="1">
        <v>5651</v>
      </c>
      <c r="O24" s="1">
        <v>91</v>
      </c>
      <c r="P24" s="1">
        <v>640</v>
      </c>
      <c r="Q24" s="1">
        <v>1605</v>
      </c>
      <c r="R24" s="1">
        <v>581</v>
      </c>
      <c r="S24" s="1">
        <v>5709</v>
      </c>
      <c r="T24" s="1">
        <v>577</v>
      </c>
      <c r="U24" s="1">
        <v>5667</v>
      </c>
      <c r="V24" s="42" t="s">
        <v>15</v>
      </c>
      <c r="W24" s="42" t="s">
        <v>15</v>
      </c>
      <c r="X24" s="42" t="s">
        <v>15</v>
      </c>
      <c r="Y24" s="42" t="s">
        <v>15</v>
      </c>
      <c r="Z24" s="42" t="s">
        <v>15</v>
      </c>
      <c r="AA24" s="42" t="s">
        <v>15</v>
      </c>
    </row>
    <row r="25" spans="5:27" ht="15" customHeight="1">
      <c r="E25" s="43" t="s">
        <v>142</v>
      </c>
      <c r="F25" s="43"/>
      <c r="H25" s="40">
        <f>SUM(P25,R25,V25,X25,Z25)</f>
        <v>2195</v>
      </c>
      <c r="I25" s="1">
        <f>SUM(J25:M25)</f>
        <v>8445</v>
      </c>
      <c r="J25" s="1">
        <v>1482</v>
      </c>
      <c r="K25" s="1">
        <v>676</v>
      </c>
      <c r="L25" s="1">
        <v>922</v>
      </c>
      <c r="M25" s="1">
        <f>SUM(N25:O25)</f>
        <v>5365</v>
      </c>
      <c r="N25" s="1">
        <v>5147</v>
      </c>
      <c r="O25" s="1">
        <v>218</v>
      </c>
      <c r="P25" s="1">
        <v>1496</v>
      </c>
      <c r="Q25" s="1">
        <v>3562</v>
      </c>
      <c r="R25" s="1">
        <v>699</v>
      </c>
      <c r="S25" s="1">
        <v>4883</v>
      </c>
      <c r="T25" s="1">
        <v>693</v>
      </c>
      <c r="U25" s="1">
        <v>4853</v>
      </c>
      <c r="V25" s="42" t="s">
        <v>15</v>
      </c>
      <c r="W25" s="42" t="s">
        <v>15</v>
      </c>
      <c r="X25" s="42" t="s">
        <v>15</v>
      </c>
      <c r="Y25" s="42" t="s">
        <v>15</v>
      </c>
      <c r="Z25" s="42" t="s">
        <v>15</v>
      </c>
      <c r="AA25" s="42" t="s">
        <v>15</v>
      </c>
    </row>
    <row r="26" spans="5:27" ht="15" customHeight="1">
      <c r="E26" s="43" t="s">
        <v>143</v>
      </c>
      <c r="F26" s="43"/>
      <c r="H26" s="40"/>
      <c r="V26" s="42"/>
      <c r="W26" s="42"/>
      <c r="X26" s="42"/>
      <c r="Y26" s="42"/>
      <c r="Z26" s="42"/>
      <c r="AA26" s="42"/>
    </row>
    <row r="27" spans="5:27" ht="15" customHeight="1">
      <c r="E27" s="43" t="s">
        <v>144</v>
      </c>
      <c r="F27" s="43"/>
      <c r="H27" s="40">
        <f>SUM(P27,R27,V27,X27,Z27)</f>
        <v>6596</v>
      </c>
      <c r="I27" s="1">
        <f>SUM(J27:M27)</f>
        <v>33401</v>
      </c>
      <c r="J27" s="1">
        <v>3920</v>
      </c>
      <c r="K27" s="1">
        <v>1582</v>
      </c>
      <c r="L27" s="1">
        <v>2698</v>
      </c>
      <c r="M27" s="1">
        <f>SUM(N27:O27)</f>
        <v>25201</v>
      </c>
      <c r="N27" s="1">
        <v>22485</v>
      </c>
      <c r="O27" s="1">
        <v>2716</v>
      </c>
      <c r="P27" s="1">
        <v>3992</v>
      </c>
      <c r="Q27" s="1">
        <v>15072</v>
      </c>
      <c r="R27" s="1">
        <v>2596</v>
      </c>
      <c r="S27" s="1">
        <v>18288</v>
      </c>
      <c r="T27" s="1">
        <v>2437</v>
      </c>
      <c r="U27" s="1">
        <v>17285</v>
      </c>
      <c r="V27" s="1">
        <v>8</v>
      </c>
      <c r="W27" s="1">
        <v>41</v>
      </c>
      <c r="X27" s="42" t="s">
        <v>15</v>
      </c>
      <c r="Y27" s="42" t="s">
        <v>15</v>
      </c>
      <c r="Z27" s="42" t="s">
        <v>15</v>
      </c>
      <c r="AA27" s="42" t="s">
        <v>15</v>
      </c>
    </row>
    <row r="28" spans="5:27" ht="15" customHeight="1">
      <c r="E28" s="43" t="s">
        <v>65</v>
      </c>
      <c r="F28" s="43"/>
      <c r="H28" s="40">
        <f aca="true" t="shared" si="3" ref="H28:W28">SUM(H29:H30)</f>
        <v>8985</v>
      </c>
      <c r="I28" s="45">
        <f t="shared" si="3"/>
        <v>37025</v>
      </c>
      <c r="J28" s="45">
        <f t="shared" si="3"/>
        <v>7906</v>
      </c>
      <c r="K28" s="45">
        <f t="shared" si="3"/>
        <v>2350</v>
      </c>
      <c r="L28" s="45">
        <f t="shared" si="3"/>
        <v>1037</v>
      </c>
      <c r="M28" s="45">
        <f t="shared" si="3"/>
        <v>25732</v>
      </c>
      <c r="N28" s="45">
        <f t="shared" si="3"/>
        <v>22103</v>
      </c>
      <c r="O28" s="45">
        <f t="shared" si="3"/>
        <v>3629</v>
      </c>
      <c r="P28" s="45">
        <f t="shared" si="3"/>
        <v>7959</v>
      </c>
      <c r="Q28" s="45">
        <f t="shared" si="3"/>
        <v>23897</v>
      </c>
      <c r="R28" s="45">
        <f t="shared" si="3"/>
        <v>1023</v>
      </c>
      <c r="S28" s="45">
        <f t="shared" si="3"/>
        <v>13118</v>
      </c>
      <c r="T28" s="45">
        <f t="shared" si="3"/>
        <v>1012</v>
      </c>
      <c r="U28" s="45">
        <f t="shared" si="3"/>
        <v>13050</v>
      </c>
      <c r="V28" s="45">
        <f t="shared" si="3"/>
        <v>3</v>
      </c>
      <c r="W28" s="45">
        <f t="shared" si="3"/>
        <v>10</v>
      </c>
      <c r="X28" s="42" t="s">
        <v>15</v>
      </c>
      <c r="Y28" s="42" t="s">
        <v>15</v>
      </c>
      <c r="Z28" s="42" t="s">
        <v>15</v>
      </c>
      <c r="AA28" s="42" t="s">
        <v>15</v>
      </c>
    </row>
    <row r="29" spans="5:27" ht="15" customHeight="1">
      <c r="E29" s="43" t="s">
        <v>145</v>
      </c>
      <c r="F29" s="43"/>
      <c r="H29" s="40">
        <f>SUM(P29,R29,V29,X29,Z29)</f>
        <v>4058</v>
      </c>
      <c r="I29" s="1">
        <f>SUM(J29:M29)</f>
        <v>19880</v>
      </c>
      <c r="J29" s="1">
        <v>3332</v>
      </c>
      <c r="K29" s="1">
        <v>1545</v>
      </c>
      <c r="L29" s="1">
        <v>640</v>
      </c>
      <c r="M29" s="1">
        <f>SUM(N29:O29)</f>
        <v>14363</v>
      </c>
      <c r="N29" s="1">
        <v>12802</v>
      </c>
      <c r="O29" s="1">
        <v>1561</v>
      </c>
      <c r="P29" s="1">
        <v>3368</v>
      </c>
      <c r="Q29" s="1">
        <v>10498</v>
      </c>
      <c r="R29" s="1">
        <v>687</v>
      </c>
      <c r="S29" s="1">
        <v>9372</v>
      </c>
      <c r="T29" s="1">
        <v>677</v>
      </c>
      <c r="U29" s="1">
        <v>9314</v>
      </c>
      <c r="V29" s="1">
        <v>3</v>
      </c>
      <c r="W29" s="1">
        <v>10</v>
      </c>
      <c r="X29" s="42" t="s">
        <v>15</v>
      </c>
      <c r="Y29" s="42" t="s">
        <v>15</v>
      </c>
      <c r="Z29" s="42" t="s">
        <v>15</v>
      </c>
      <c r="AA29" s="42" t="s">
        <v>15</v>
      </c>
    </row>
    <row r="30" spans="5:27" ht="15" customHeight="1">
      <c r="E30" s="43" t="s">
        <v>132</v>
      </c>
      <c r="F30" s="43"/>
      <c r="H30" s="40">
        <f>SUM(P30,R30,V30,X30,Z30)</f>
        <v>4927</v>
      </c>
      <c r="I30" s="1">
        <f>SUM(J30:M30)</f>
        <v>17145</v>
      </c>
      <c r="J30" s="1">
        <v>4574</v>
      </c>
      <c r="K30" s="1">
        <v>805</v>
      </c>
      <c r="L30" s="1">
        <v>397</v>
      </c>
      <c r="M30" s="1">
        <f>SUM(N30:O30)</f>
        <v>11369</v>
      </c>
      <c r="N30" s="1">
        <v>9301</v>
      </c>
      <c r="O30" s="1">
        <v>2068</v>
      </c>
      <c r="P30" s="1">
        <v>4591</v>
      </c>
      <c r="Q30" s="1">
        <v>13399</v>
      </c>
      <c r="R30" s="1">
        <v>336</v>
      </c>
      <c r="S30" s="1">
        <v>3746</v>
      </c>
      <c r="T30" s="1">
        <v>335</v>
      </c>
      <c r="U30" s="1">
        <v>3736</v>
      </c>
      <c r="V30" s="42" t="s">
        <v>15</v>
      </c>
      <c r="W30" s="42" t="s">
        <v>15</v>
      </c>
      <c r="X30" s="42" t="s">
        <v>15</v>
      </c>
      <c r="Y30" s="42" t="s">
        <v>15</v>
      </c>
      <c r="Z30" s="42" t="s">
        <v>15</v>
      </c>
      <c r="AA30" s="42" t="s">
        <v>15</v>
      </c>
    </row>
    <row r="31" spans="3:27" ht="30" customHeight="1">
      <c r="C31" s="43" t="s">
        <v>123</v>
      </c>
      <c r="D31" s="43"/>
      <c r="E31" s="43"/>
      <c r="F31" s="43"/>
      <c r="H31" s="40">
        <f aca="true" t="shared" si="4" ref="H31:AA31">SUM(H32:H39)</f>
        <v>1369</v>
      </c>
      <c r="I31" s="45">
        <f t="shared" si="4"/>
        <v>18549</v>
      </c>
      <c r="J31" s="45">
        <f t="shared" si="4"/>
        <v>235</v>
      </c>
      <c r="K31" s="45">
        <f t="shared" si="4"/>
        <v>61</v>
      </c>
      <c r="L31" s="45">
        <f t="shared" si="4"/>
        <v>701</v>
      </c>
      <c r="M31" s="45">
        <f t="shared" si="4"/>
        <v>17552</v>
      </c>
      <c r="N31" s="45">
        <f t="shared" si="4"/>
        <v>17331</v>
      </c>
      <c r="O31" s="45">
        <f t="shared" si="4"/>
        <v>221</v>
      </c>
      <c r="P31" s="45">
        <f t="shared" si="4"/>
        <v>236</v>
      </c>
      <c r="Q31" s="45">
        <f t="shared" si="4"/>
        <v>519</v>
      </c>
      <c r="R31" s="45">
        <f t="shared" si="4"/>
        <v>1127</v>
      </c>
      <c r="S31" s="45">
        <f t="shared" si="4"/>
        <v>17769</v>
      </c>
      <c r="T31" s="45">
        <f t="shared" si="4"/>
        <v>940</v>
      </c>
      <c r="U31" s="45">
        <f t="shared" si="4"/>
        <v>15025</v>
      </c>
      <c r="V31" s="45">
        <f t="shared" si="4"/>
        <v>4</v>
      </c>
      <c r="W31" s="45">
        <f t="shared" si="4"/>
        <v>18</v>
      </c>
      <c r="X31" s="45">
        <f t="shared" si="4"/>
        <v>1</v>
      </c>
      <c r="Y31" s="45">
        <f t="shared" si="4"/>
        <v>241</v>
      </c>
      <c r="Z31" s="45">
        <f t="shared" si="4"/>
        <v>1</v>
      </c>
      <c r="AA31" s="45">
        <f t="shared" si="4"/>
        <v>2</v>
      </c>
    </row>
    <row r="32" spans="5:27" ht="15" customHeight="1">
      <c r="E32" s="43" t="s">
        <v>66</v>
      </c>
      <c r="F32" s="43"/>
      <c r="H32" s="40">
        <f aca="true" t="shared" si="5" ref="H32:H39">SUM(P32,R32,V32,X32,Z32)</f>
        <v>321</v>
      </c>
      <c r="I32" s="1">
        <f aca="true" t="shared" si="6" ref="I32:I39">SUM(J32:M32)</f>
        <v>5099</v>
      </c>
      <c r="J32" s="41" t="s">
        <v>15</v>
      </c>
      <c r="K32" s="41" t="s">
        <v>15</v>
      </c>
      <c r="L32" s="1">
        <v>33</v>
      </c>
      <c r="M32" s="1">
        <f aca="true" t="shared" si="7" ref="M32:M39">SUM(N32:O32)</f>
        <v>5066</v>
      </c>
      <c r="N32" s="1">
        <v>4957</v>
      </c>
      <c r="O32" s="1">
        <v>109</v>
      </c>
      <c r="P32" s="42" t="s">
        <v>15</v>
      </c>
      <c r="Q32" s="42" t="s">
        <v>15</v>
      </c>
      <c r="R32" s="1">
        <v>321</v>
      </c>
      <c r="S32" s="1">
        <v>5099</v>
      </c>
      <c r="T32" s="1">
        <v>320</v>
      </c>
      <c r="U32" s="1">
        <v>5035</v>
      </c>
      <c r="V32" s="42" t="s">
        <v>15</v>
      </c>
      <c r="W32" s="42" t="s">
        <v>15</v>
      </c>
      <c r="X32" s="42" t="s">
        <v>15</v>
      </c>
      <c r="Y32" s="42" t="s">
        <v>15</v>
      </c>
      <c r="Z32" s="42" t="s">
        <v>15</v>
      </c>
      <c r="AA32" s="42" t="s">
        <v>15</v>
      </c>
    </row>
    <row r="33" spans="4:27" ht="15" customHeight="1">
      <c r="D33" s="1" t="s">
        <v>147</v>
      </c>
      <c r="E33" s="43" t="s">
        <v>146</v>
      </c>
      <c r="F33" s="43"/>
      <c r="H33" s="40">
        <f t="shared" si="5"/>
        <v>91</v>
      </c>
      <c r="I33" s="1">
        <f t="shared" si="6"/>
        <v>1296</v>
      </c>
      <c r="J33" s="41" t="s">
        <v>15</v>
      </c>
      <c r="K33" s="41" t="s">
        <v>15</v>
      </c>
      <c r="L33" s="1">
        <v>59</v>
      </c>
      <c r="M33" s="1">
        <f t="shared" si="7"/>
        <v>1237</v>
      </c>
      <c r="N33" s="1">
        <v>1231</v>
      </c>
      <c r="O33" s="1">
        <v>6</v>
      </c>
      <c r="P33" s="42" t="s">
        <v>15</v>
      </c>
      <c r="Q33" s="42" t="s">
        <v>15</v>
      </c>
      <c r="R33" s="1">
        <v>91</v>
      </c>
      <c r="S33" s="1">
        <v>1296</v>
      </c>
      <c r="T33" s="42" t="s">
        <v>15</v>
      </c>
      <c r="U33" s="42" t="s">
        <v>15</v>
      </c>
      <c r="V33" s="42" t="s">
        <v>15</v>
      </c>
      <c r="W33" s="42" t="s">
        <v>15</v>
      </c>
      <c r="X33" s="42" t="s">
        <v>15</v>
      </c>
      <c r="Y33" s="42" t="s">
        <v>15</v>
      </c>
      <c r="Z33" s="42" t="s">
        <v>15</v>
      </c>
      <c r="AA33" s="42" t="s">
        <v>15</v>
      </c>
    </row>
    <row r="34" spans="4:27" ht="15" customHeight="1">
      <c r="D34" s="1" t="s">
        <v>147</v>
      </c>
      <c r="E34" s="43" t="s">
        <v>148</v>
      </c>
      <c r="F34" s="43"/>
      <c r="H34" s="40">
        <f t="shared" si="5"/>
        <v>33</v>
      </c>
      <c r="I34" s="1">
        <f t="shared" si="6"/>
        <v>383</v>
      </c>
      <c r="J34" s="41" t="s">
        <v>15</v>
      </c>
      <c r="K34" s="41" t="s">
        <v>15</v>
      </c>
      <c r="L34" s="1">
        <v>37</v>
      </c>
      <c r="M34" s="1">
        <f t="shared" si="7"/>
        <v>346</v>
      </c>
      <c r="N34" s="1">
        <v>345</v>
      </c>
      <c r="O34" s="1">
        <v>1</v>
      </c>
      <c r="P34" s="42" t="s">
        <v>15</v>
      </c>
      <c r="Q34" s="42" t="s">
        <v>15</v>
      </c>
      <c r="R34" s="1">
        <v>33</v>
      </c>
      <c r="S34" s="1">
        <v>383</v>
      </c>
      <c r="T34" s="42" t="s">
        <v>15</v>
      </c>
      <c r="U34" s="42" t="s">
        <v>15</v>
      </c>
      <c r="V34" s="42" t="s">
        <v>15</v>
      </c>
      <c r="W34" s="42" t="s">
        <v>15</v>
      </c>
      <c r="X34" s="42" t="s">
        <v>15</v>
      </c>
      <c r="Y34" s="42" t="s">
        <v>15</v>
      </c>
      <c r="Z34" s="42" t="s">
        <v>15</v>
      </c>
      <c r="AA34" s="42" t="s">
        <v>15</v>
      </c>
    </row>
    <row r="35" spans="4:27" ht="15" customHeight="1">
      <c r="D35" s="1" t="s">
        <v>150</v>
      </c>
      <c r="E35" s="43" t="s">
        <v>149</v>
      </c>
      <c r="F35" s="43"/>
      <c r="H35" s="40">
        <f t="shared" si="5"/>
        <v>7</v>
      </c>
      <c r="I35" s="1">
        <f t="shared" si="6"/>
        <v>334</v>
      </c>
      <c r="J35" s="41" t="s">
        <v>15</v>
      </c>
      <c r="K35" s="41" t="s">
        <v>15</v>
      </c>
      <c r="L35" s="42" t="s">
        <v>15</v>
      </c>
      <c r="M35" s="1">
        <f t="shared" si="7"/>
        <v>334</v>
      </c>
      <c r="N35" s="1">
        <v>308</v>
      </c>
      <c r="O35" s="1">
        <v>26</v>
      </c>
      <c r="P35" s="42" t="s">
        <v>15</v>
      </c>
      <c r="Q35" s="42" t="s">
        <v>15</v>
      </c>
      <c r="R35" s="1">
        <v>6</v>
      </c>
      <c r="S35" s="1">
        <v>93</v>
      </c>
      <c r="T35" s="42" t="s">
        <v>15</v>
      </c>
      <c r="U35" s="42" t="s">
        <v>15</v>
      </c>
      <c r="V35" s="42" t="s">
        <v>15</v>
      </c>
      <c r="W35" s="42" t="s">
        <v>15</v>
      </c>
      <c r="X35" s="42">
        <v>1</v>
      </c>
      <c r="Y35" s="42">
        <v>241</v>
      </c>
      <c r="Z35" s="42" t="s">
        <v>15</v>
      </c>
      <c r="AA35" s="42" t="s">
        <v>15</v>
      </c>
    </row>
    <row r="36" spans="4:27" ht="15" customHeight="1">
      <c r="D36" s="1" t="s">
        <v>147</v>
      </c>
      <c r="E36" s="43" t="s">
        <v>153</v>
      </c>
      <c r="F36" s="43"/>
      <c r="H36" s="40">
        <f t="shared" si="5"/>
        <v>329</v>
      </c>
      <c r="I36" s="1">
        <f t="shared" si="6"/>
        <v>2424</v>
      </c>
      <c r="J36" s="1">
        <v>95</v>
      </c>
      <c r="K36" s="41">
        <v>33</v>
      </c>
      <c r="L36" s="1">
        <v>223</v>
      </c>
      <c r="M36" s="1">
        <f t="shared" si="7"/>
        <v>2073</v>
      </c>
      <c r="N36" s="1">
        <v>2027</v>
      </c>
      <c r="O36" s="1">
        <v>46</v>
      </c>
      <c r="P36" s="1">
        <v>95</v>
      </c>
      <c r="Q36" s="1">
        <v>256</v>
      </c>
      <c r="R36" s="1">
        <v>233</v>
      </c>
      <c r="S36" s="1">
        <v>2163</v>
      </c>
      <c r="T36" s="1">
        <v>231</v>
      </c>
      <c r="U36" s="1">
        <v>2157</v>
      </c>
      <c r="V36" s="42">
        <v>1</v>
      </c>
      <c r="W36" s="1">
        <v>5</v>
      </c>
      <c r="X36" s="42" t="s">
        <v>15</v>
      </c>
      <c r="Y36" s="42" t="s">
        <v>15</v>
      </c>
      <c r="Z36" s="42" t="s">
        <v>15</v>
      </c>
      <c r="AA36" s="42" t="s">
        <v>15</v>
      </c>
    </row>
    <row r="37" spans="5:27" ht="15" customHeight="1">
      <c r="E37" s="43" t="s">
        <v>67</v>
      </c>
      <c r="F37" s="43"/>
      <c r="H37" s="40">
        <f t="shared" si="5"/>
        <v>16</v>
      </c>
      <c r="I37" s="1">
        <f t="shared" si="6"/>
        <v>227</v>
      </c>
      <c r="J37" s="1">
        <v>3</v>
      </c>
      <c r="K37" s="41" t="s">
        <v>15</v>
      </c>
      <c r="L37" s="1">
        <v>22</v>
      </c>
      <c r="M37" s="1">
        <f t="shared" si="7"/>
        <v>202</v>
      </c>
      <c r="N37" s="1">
        <v>202</v>
      </c>
      <c r="O37" s="42" t="s">
        <v>15</v>
      </c>
      <c r="P37" s="1">
        <v>3</v>
      </c>
      <c r="Q37" s="1">
        <v>7</v>
      </c>
      <c r="R37" s="1">
        <v>13</v>
      </c>
      <c r="S37" s="1">
        <v>220</v>
      </c>
      <c r="T37" s="1">
        <v>4</v>
      </c>
      <c r="U37" s="1">
        <v>46</v>
      </c>
      <c r="V37" s="42" t="s">
        <v>15</v>
      </c>
      <c r="W37" s="42" t="s">
        <v>15</v>
      </c>
      <c r="X37" s="42" t="s">
        <v>15</v>
      </c>
      <c r="Y37" s="42" t="s">
        <v>15</v>
      </c>
      <c r="Z37" s="42" t="s">
        <v>15</v>
      </c>
      <c r="AA37" s="42" t="s">
        <v>15</v>
      </c>
    </row>
    <row r="38" spans="5:27" ht="15" customHeight="1">
      <c r="E38" s="43" t="s">
        <v>68</v>
      </c>
      <c r="F38" s="43"/>
      <c r="H38" s="40">
        <f t="shared" si="5"/>
        <v>29</v>
      </c>
      <c r="I38" s="1">
        <f t="shared" si="6"/>
        <v>581</v>
      </c>
      <c r="J38" s="1">
        <v>4</v>
      </c>
      <c r="K38" s="41" t="s">
        <v>15</v>
      </c>
      <c r="L38" s="1">
        <v>15</v>
      </c>
      <c r="M38" s="1">
        <f t="shared" si="7"/>
        <v>562</v>
      </c>
      <c r="N38" s="1">
        <v>556</v>
      </c>
      <c r="O38" s="1">
        <v>6</v>
      </c>
      <c r="P38" s="1">
        <v>4</v>
      </c>
      <c r="Q38" s="1">
        <v>14</v>
      </c>
      <c r="R38" s="1">
        <v>25</v>
      </c>
      <c r="S38" s="1">
        <v>567</v>
      </c>
      <c r="T38" s="1">
        <v>25</v>
      </c>
      <c r="U38" s="1">
        <v>567</v>
      </c>
      <c r="V38" s="42" t="s">
        <v>15</v>
      </c>
      <c r="W38" s="42" t="s">
        <v>15</v>
      </c>
      <c r="X38" s="42" t="s">
        <v>15</v>
      </c>
      <c r="Y38" s="42" t="s">
        <v>15</v>
      </c>
      <c r="Z38" s="42" t="s">
        <v>15</v>
      </c>
      <c r="AA38" s="42" t="s">
        <v>15</v>
      </c>
    </row>
    <row r="39" spans="4:27" ht="15" customHeight="1">
      <c r="D39" s="1" t="s">
        <v>152</v>
      </c>
      <c r="E39" s="43" t="s">
        <v>151</v>
      </c>
      <c r="F39" s="43"/>
      <c r="H39" s="40">
        <f t="shared" si="5"/>
        <v>543</v>
      </c>
      <c r="I39" s="1">
        <f t="shared" si="6"/>
        <v>8205</v>
      </c>
      <c r="J39" s="41">
        <v>133</v>
      </c>
      <c r="K39" s="41">
        <v>28</v>
      </c>
      <c r="L39" s="1">
        <v>312</v>
      </c>
      <c r="M39" s="1">
        <f t="shared" si="7"/>
        <v>7732</v>
      </c>
      <c r="N39" s="1">
        <v>7705</v>
      </c>
      <c r="O39" s="1">
        <v>27</v>
      </c>
      <c r="P39" s="42">
        <v>134</v>
      </c>
      <c r="Q39" s="42">
        <v>242</v>
      </c>
      <c r="R39" s="1">
        <v>405</v>
      </c>
      <c r="S39" s="1">
        <v>7948</v>
      </c>
      <c r="T39" s="1">
        <v>360</v>
      </c>
      <c r="U39" s="1">
        <v>7220</v>
      </c>
      <c r="V39" s="42">
        <v>3</v>
      </c>
      <c r="W39" s="42">
        <v>13</v>
      </c>
      <c r="X39" s="42" t="s">
        <v>15</v>
      </c>
      <c r="Y39" s="42" t="s">
        <v>15</v>
      </c>
      <c r="Z39" s="1">
        <v>1</v>
      </c>
      <c r="AA39" s="1">
        <v>2</v>
      </c>
    </row>
    <row r="40" spans="3:27" ht="30" customHeight="1">
      <c r="C40" s="43" t="s">
        <v>124</v>
      </c>
      <c r="D40" s="43"/>
      <c r="E40" s="43"/>
      <c r="F40" s="43"/>
      <c r="H40" s="40">
        <f aca="true" t="shared" si="8" ref="H40:AA40">SUM(H41:H42)</f>
        <v>2212</v>
      </c>
      <c r="I40" s="45">
        <f t="shared" si="8"/>
        <v>5323</v>
      </c>
      <c r="J40" s="45">
        <f t="shared" si="8"/>
        <v>1485</v>
      </c>
      <c r="K40" s="45">
        <f t="shared" si="8"/>
        <v>260</v>
      </c>
      <c r="L40" s="45">
        <f t="shared" si="8"/>
        <v>1145</v>
      </c>
      <c r="M40" s="45">
        <f t="shared" si="8"/>
        <v>2433</v>
      </c>
      <c r="N40" s="45">
        <f t="shared" si="8"/>
        <v>2345</v>
      </c>
      <c r="O40" s="45">
        <f t="shared" si="8"/>
        <v>88</v>
      </c>
      <c r="P40" s="45">
        <f t="shared" si="8"/>
        <v>1487</v>
      </c>
      <c r="Q40" s="45">
        <f t="shared" si="8"/>
        <v>2048</v>
      </c>
      <c r="R40" s="45">
        <f t="shared" si="8"/>
        <v>700</v>
      </c>
      <c r="S40" s="45">
        <f t="shared" si="8"/>
        <v>3190</v>
      </c>
      <c r="T40" s="45">
        <f t="shared" si="8"/>
        <v>675</v>
      </c>
      <c r="U40" s="45">
        <f t="shared" si="8"/>
        <v>2831</v>
      </c>
      <c r="V40" s="45">
        <f t="shared" si="8"/>
        <v>10</v>
      </c>
      <c r="W40" s="45">
        <f t="shared" si="8"/>
        <v>46</v>
      </c>
      <c r="X40" s="45">
        <f t="shared" si="8"/>
        <v>6</v>
      </c>
      <c r="Y40" s="45">
        <f t="shared" si="8"/>
        <v>6</v>
      </c>
      <c r="Z40" s="45">
        <f t="shared" si="8"/>
        <v>9</v>
      </c>
      <c r="AA40" s="45">
        <f t="shared" si="8"/>
        <v>33</v>
      </c>
    </row>
    <row r="41" spans="5:27" ht="15" customHeight="1">
      <c r="E41" s="43" t="s">
        <v>69</v>
      </c>
      <c r="F41" s="43"/>
      <c r="H41" s="40">
        <f>SUM(P41,R41,V41,X41,Z41)</f>
        <v>609</v>
      </c>
      <c r="I41" s="1">
        <f>SUM(J41:M41)</f>
        <v>2167</v>
      </c>
      <c r="J41" s="1">
        <v>263</v>
      </c>
      <c r="K41" s="1">
        <v>71</v>
      </c>
      <c r="L41" s="1">
        <v>545</v>
      </c>
      <c r="M41" s="1">
        <f>SUM(N41:O41)</f>
        <v>1288</v>
      </c>
      <c r="N41" s="1">
        <v>1254</v>
      </c>
      <c r="O41" s="1">
        <v>34</v>
      </c>
      <c r="P41" s="1">
        <v>264</v>
      </c>
      <c r="Q41" s="1">
        <v>532</v>
      </c>
      <c r="R41" s="1">
        <v>341</v>
      </c>
      <c r="S41" s="1">
        <v>1609</v>
      </c>
      <c r="T41" s="1">
        <v>333</v>
      </c>
      <c r="U41" s="1">
        <v>1404</v>
      </c>
      <c r="V41" s="1">
        <v>4</v>
      </c>
      <c r="W41" s="1">
        <v>26</v>
      </c>
      <c r="X41" s="42" t="s">
        <v>15</v>
      </c>
      <c r="Y41" s="42" t="s">
        <v>15</v>
      </c>
      <c r="Z41" s="42" t="s">
        <v>15</v>
      </c>
      <c r="AA41" s="42" t="s">
        <v>15</v>
      </c>
    </row>
    <row r="42" spans="5:27" ht="15" customHeight="1">
      <c r="E42" s="43" t="s">
        <v>70</v>
      </c>
      <c r="F42" s="43"/>
      <c r="H42" s="40">
        <f>SUM(P42,R42,V42,X42,Z42)</f>
        <v>1603</v>
      </c>
      <c r="I42" s="1">
        <f>SUM(J42:M42)</f>
        <v>3156</v>
      </c>
      <c r="J42" s="1">
        <v>1222</v>
      </c>
      <c r="K42" s="1">
        <v>189</v>
      </c>
      <c r="L42" s="1">
        <v>600</v>
      </c>
      <c r="M42" s="1">
        <f>SUM(N42:O42)</f>
        <v>1145</v>
      </c>
      <c r="N42" s="1">
        <v>1091</v>
      </c>
      <c r="O42" s="1">
        <v>54</v>
      </c>
      <c r="P42" s="1">
        <v>1223</v>
      </c>
      <c r="Q42" s="1">
        <v>1516</v>
      </c>
      <c r="R42" s="1">
        <v>359</v>
      </c>
      <c r="S42" s="1">
        <v>1581</v>
      </c>
      <c r="T42" s="1">
        <v>342</v>
      </c>
      <c r="U42" s="1">
        <v>1427</v>
      </c>
      <c r="V42" s="1">
        <v>6</v>
      </c>
      <c r="W42" s="1">
        <v>20</v>
      </c>
      <c r="X42" s="1">
        <v>6</v>
      </c>
      <c r="Y42" s="1">
        <v>6</v>
      </c>
      <c r="Z42" s="1">
        <v>9</v>
      </c>
      <c r="AA42" s="1">
        <v>33</v>
      </c>
    </row>
    <row r="43" spans="3:27" ht="30" customHeight="1">
      <c r="C43" s="43" t="s">
        <v>125</v>
      </c>
      <c r="D43" s="43"/>
      <c r="E43" s="43"/>
      <c r="F43" s="43"/>
      <c r="H43" s="40">
        <f aca="true" t="shared" si="9" ref="H43:AA43">SUM(H44:H68)</f>
        <v>22913</v>
      </c>
      <c r="I43" s="45">
        <f t="shared" si="9"/>
        <v>195981</v>
      </c>
      <c r="J43" s="45">
        <f t="shared" si="9"/>
        <v>12810</v>
      </c>
      <c r="K43" s="45">
        <f t="shared" si="9"/>
        <v>3359</v>
      </c>
      <c r="L43" s="45">
        <f t="shared" si="9"/>
        <v>9834</v>
      </c>
      <c r="M43" s="45">
        <f t="shared" si="9"/>
        <v>169978</v>
      </c>
      <c r="N43" s="45">
        <f t="shared" si="9"/>
        <v>160810</v>
      </c>
      <c r="O43" s="45">
        <f t="shared" si="9"/>
        <v>9168</v>
      </c>
      <c r="P43" s="45">
        <f t="shared" si="9"/>
        <v>12950</v>
      </c>
      <c r="Q43" s="45">
        <f t="shared" si="9"/>
        <v>38850</v>
      </c>
      <c r="R43" s="45">
        <f t="shared" si="9"/>
        <v>7742</v>
      </c>
      <c r="S43" s="45">
        <f t="shared" si="9"/>
        <v>116774</v>
      </c>
      <c r="T43" s="45">
        <f t="shared" si="9"/>
        <v>4037</v>
      </c>
      <c r="U43" s="45">
        <f t="shared" si="9"/>
        <v>62529</v>
      </c>
      <c r="V43" s="45">
        <f t="shared" si="9"/>
        <v>518</v>
      </c>
      <c r="W43" s="45">
        <f t="shared" si="9"/>
        <v>2971</v>
      </c>
      <c r="X43" s="45">
        <f t="shared" si="9"/>
        <v>78</v>
      </c>
      <c r="Y43" s="45">
        <f t="shared" si="9"/>
        <v>5515</v>
      </c>
      <c r="Z43" s="45">
        <f t="shared" si="9"/>
        <v>1625</v>
      </c>
      <c r="AA43" s="45">
        <f t="shared" si="9"/>
        <v>31871</v>
      </c>
    </row>
    <row r="44" spans="5:27" ht="15" customHeight="1">
      <c r="E44" s="43" t="s">
        <v>71</v>
      </c>
      <c r="F44" s="43"/>
      <c r="H44" s="40">
        <f aca="true" t="shared" si="10" ref="H44:H53">SUM(P44,R44,V44,X44,Z44)</f>
        <v>5448</v>
      </c>
      <c r="I44" s="1">
        <f aca="true" t="shared" si="11" ref="I44:I53">SUM(J44:M44)</f>
        <v>13643</v>
      </c>
      <c r="J44" s="1">
        <v>4804</v>
      </c>
      <c r="K44" s="1">
        <v>1223</v>
      </c>
      <c r="L44" s="1">
        <v>425</v>
      </c>
      <c r="M44" s="1">
        <f aca="true" t="shared" si="12" ref="M44:M53">SUM(N44:O44)</f>
        <v>7191</v>
      </c>
      <c r="N44" s="1">
        <v>6575</v>
      </c>
      <c r="O44" s="1">
        <v>616</v>
      </c>
      <c r="P44" s="1">
        <v>4882</v>
      </c>
      <c r="Q44" s="1">
        <v>9487</v>
      </c>
      <c r="R44" s="1">
        <v>559</v>
      </c>
      <c r="S44" s="1">
        <v>4137</v>
      </c>
      <c r="T44" s="1">
        <v>543</v>
      </c>
      <c r="U44" s="1">
        <v>4052</v>
      </c>
      <c r="V44" s="1">
        <v>5</v>
      </c>
      <c r="W44" s="1">
        <v>8</v>
      </c>
      <c r="X44" s="42" t="s">
        <v>15</v>
      </c>
      <c r="Y44" s="42" t="s">
        <v>15</v>
      </c>
      <c r="Z44" s="1">
        <v>2</v>
      </c>
      <c r="AA44" s="1">
        <v>11</v>
      </c>
    </row>
    <row r="45" spans="5:27" ht="15" customHeight="1">
      <c r="E45" s="43" t="s">
        <v>72</v>
      </c>
      <c r="F45" s="43"/>
      <c r="H45" s="40">
        <f t="shared" si="10"/>
        <v>816</v>
      </c>
      <c r="I45" s="1">
        <f t="shared" si="11"/>
        <v>1524</v>
      </c>
      <c r="J45" s="1">
        <v>670</v>
      </c>
      <c r="K45" s="1">
        <v>105</v>
      </c>
      <c r="L45" s="1">
        <v>139</v>
      </c>
      <c r="M45" s="1">
        <f t="shared" si="12"/>
        <v>610</v>
      </c>
      <c r="N45" s="1">
        <v>532</v>
      </c>
      <c r="O45" s="1">
        <v>78</v>
      </c>
      <c r="P45" s="1">
        <v>675</v>
      </c>
      <c r="Q45" s="1">
        <v>860</v>
      </c>
      <c r="R45" s="1">
        <v>125</v>
      </c>
      <c r="S45" s="1">
        <v>623</v>
      </c>
      <c r="T45" s="1">
        <v>107</v>
      </c>
      <c r="U45" s="1">
        <v>529</v>
      </c>
      <c r="V45" s="1">
        <v>10</v>
      </c>
      <c r="W45" s="1">
        <v>26</v>
      </c>
      <c r="X45" s="42" t="s">
        <v>15</v>
      </c>
      <c r="Y45" s="42" t="s">
        <v>15</v>
      </c>
      <c r="Z45" s="1">
        <v>6</v>
      </c>
      <c r="AA45" s="1">
        <v>15</v>
      </c>
    </row>
    <row r="46" spans="5:27" ht="15" customHeight="1">
      <c r="E46" s="43" t="s">
        <v>73</v>
      </c>
      <c r="F46" s="43"/>
      <c r="H46" s="40">
        <f t="shared" si="10"/>
        <v>804</v>
      </c>
      <c r="I46" s="1">
        <f t="shared" si="11"/>
        <v>4251</v>
      </c>
      <c r="J46" s="1">
        <v>525</v>
      </c>
      <c r="K46" s="1">
        <v>196</v>
      </c>
      <c r="L46" s="1">
        <v>279</v>
      </c>
      <c r="M46" s="1">
        <f t="shared" si="12"/>
        <v>3251</v>
      </c>
      <c r="N46" s="1">
        <v>2958</v>
      </c>
      <c r="O46" s="1">
        <v>293</v>
      </c>
      <c r="P46" s="1">
        <v>538</v>
      </c>
      <c r="Q46" s="1">
        <v>1385</v>
      </c>
      <c r="R46" s="1">
        <v>242</v>
      </c>
      <c r="S46" s="1">
        <v>2806</v>
      </c>
      <c r="T46" s="1">
        <v>237</v>
      </c>
      <c r="U46" s="1">
        <v>2788</v>
      </c>
      <c r="V46" s="1">
        <v>7</v>
      </c>
      <c r="W46" s="1">
        <v>10</v>
      </c>
      <c r="X46" s="42" t="s">
        <v>15</v>
      </c>
      <c r="Y46" s="42" t="s">
        <v>15</v>
      </c>
      <c r="Z46" s="1">
        <v>17</v>
      </c>
      <c r="AA46" s="1">
        <v>50</v>
      </c>
    </row>
    <row r="47" spans="5:27" ht="15" customHeight="1">
      <c r="E47" s="43" t="s">
        <v>74</v>
      </c>
      <c r="F47" s="43"/>
      <c r="H47" s="40">
        <f t="shared" si="10"/>
        <v>1279</v>
      </c>
      <c r="I47" s="1">
        <f t="shared" si="11"/>
        <v>15678</v>
      </c>
      <c r="J47" s="1">
        <v>732</v>
      </c>
      <c r="K47" s="1">
        <v>457</v>
      </c>
      <c r="L47" s="1">
        <v>707</v>
      </c>
      <c r="M47" s="1">
        <f t="shared" si="12"/>
        <v>13782</v>
      </c>
      <c r="N47" s="1">
        <v>12157</v>
      </c>
      <c r="O47" s="1">
        <v>1625</v>
      </c>
      <c r="P47" s="1">
        <v>735</v>
      </c>
      <c r="Q47" s="1">
        <v>2522</v>
      </c>
      <c r="R47" s="1">
        <v>521</v>
      </c>
      <c r="S47" s="1">
        <v>13002</v>
      </c>
      <c r="T47" s="1">
        <v>451</v>
      </c>
      <c r="U47" s="1">
        <v>12229</v>
      </c>
      <c r="V47" s="1">
        <v>8</v>
      </c>
      <c r="W47" s="1">
        <v>64</v>
      </c>
      <c r="X47" s="1">
        <v>9</v>
      </c>
      <c r="Y47" s="1">
        <v>13</v>
      </c>
      <c r="Z47" s="1">
        <v>6</v>
      </c>
      <c r="AA47" s="1">
        <v>77</v>
      </c>
    </row>
    <row r="48" spans="5:27" ht="15" customHeight="1">
      <c r="E48" s="56" t="s">
        <v>100</v>
      </c>
      <c r="F48" s="56"/>
      <c r="H48" s="40">
        <f t="shared" si="10"/>
        <v>965</v>
      </c>
      <c r="I48" s="1">
        <f t="shared" si="11"/>
        <v>12488</v>
      </c>
      <c r="J48" s="1">
        <v>411</v>
      </c>
      <c r="K48" s="1">
        <v>141</v>
      </c>
      <c r="L48" s="1">
        <v>462</v>
      </c>
      <c r="M48" s="1">
        <f t="shared" si="12"/>
        <v>11474</v>
      </c>
      <c r="N48" s="1">
        <v>9866</v>
      </c>
      <c r="O48" s="1">
        <v>1608</v>
      </c>
      <c r="P48" s="1">
        <v>421</v>
      </c>
      <c r="Q48" s="1">
        <v>1196</v>
      </c>
      <c r="R48" s="1">
        <v>476</v>
      </c>
      <c r="S48" s="1">
        <v>9963</v>
      </c>
      <c r="T48" s="1">
        <v>451</v>
      </c>
      <c r="U48" s="1">
        <v>9770</v>
      </c>
      <c r="V48" s="1">
        <v>21</v>
      </c>
      <c r="W48" s="1">
        <v>210</v>
      </c>
      <c r="X48" s="1">
        <v>3</v>
      </c>
      <c r="Y48" s="1">
        <v>3</v>
      </c>
      <c r="Z48" s="1">
        <v>44</v>
      </c>
      <c r="AA48" s="1">
        <v>1116</v>
      </c>
    </row>
    <row r="49" spans="5:27" ht="15" customHeight="1">
      <c r="E49" s="43" t="s">
        <v>75</v>
      </c>
      <c r="F49" s="43"/>
      <c r="H49" s="40">
        <f t="shared" si="10"/>
        <v>853</v>
      </c>
      <c r="I49" s="1">
        <f t="shared" si="11"/>
        <v>4438</v>
      </c>
      <c r="J49" s="1">
        <v>578</v>
      </c>
      <c r="K49" s="1">
        <v>231</v>
      </c>
      <c r="L49" s="1">
        <v>397</v>
      </c>
      <c r="M49" s="1">
        <f t="shared" si="12"/>
        <v>3232</v>
      </c>
      <c r="N49" s="1">
        <v>3185</v>
      </c>
      <c r="O49" s="1">
        <v>47</v>
      </c>
      <c r="P49" s="1">
        <v>581</v>
      </c>
      <c r="Q49" s="1">
        <v>1688</v>
      </c>
      <c r="R49" s="1">
        <v>270</v>
      </c>
      <c r="S49" s="1">
        <v>2721</v>
      </c>
      <c r="T49" s="1">
        <v>250</v>
      </c>
      <c r="U49" s="1">
        <v>2517</v>
      </c>
      <c r="V49" s="42" t="s">
        <v>15</v>
      </c>
      <c r="W49" s="42" t="s">
        <v>15</v>
      </c>
      <c r="X49" s="42" t="s">
        <v>15</v>
      </c>
      <c r="Y49" s="42" t="s">
        <v>15</v>
      </c>
      <c r="Z49" s="1">
        <v>2</v>
      </c>
      <c r="AA49" s="1">
        <v>29</v>
      </c>
    </row>
    <row r="50" spans="5:28" ht="15" customHeight="1">
      <c r="E50" s="43" t="s">
        <v>76</v>
      </c>
      <c r="F50" s="43"/>
      <c r="H50" s="40">
        <f t="shared" si="10"/>
        <v>477</v>
      </c>
      <c r="I50" s="1">
        <f t="shared" si="11"/>
        <v>2138</v>
      </c>
      <c r="J50" s="1">
        <v>293</v>
      </c>
      <c r="K50" s="1">
        <v>96</v>
      </c>
      <c r="L50" s="1">
        <v>160</v>
      </c>
      <c r="M50" s="1">
        <f t="shared" si="12"/>
        <v>1589</v>
      </c>
      <c r="N50" s="1">
        <v>1549</v>
      </c>
      <c r="O50" s="1">
        <v>40</v>
      </c>
      <c r="P50" s="1">
        <v>293</v>
      </c>
      <c r="Q50" s="1">
        <v>594</v>
      </c>
      <c r="R50" s="1">
        <v>184</v>
      </c>
      <c r="S50" s="1">
        <v>1544</v>
      </c>
      <c r="T50" s="1">
        <v>182</v>
      </c>
      <c r="U50" s="1">
        <v>1540</v>
      </c>
      <c r="V50" s="42" t="s">
        <v>15</v>
      </c>
      <c r="W50" s="42" t="s">
        <v>15</v>
      </c>
      <c r="X50" s="42" t="s">
        <v>15</v>
      </c>
      <c r="Y50" s="42" t="s">
        <v>15</v>
      </c>
      <c r="Z50" s="42" t="s">
        <v>15</v>
      </c>
      <c r="AA50" s="42" t="s">
        <v>15</v>
      </c>
      <c r="AB50" s="42"/>
    </row>
    <row r="51" spans="5:27" ht="15" customHeight="1">
      <c r="E51" s="43" t="s">
        <v>77</v>
      </c>
      <c r="F51" s="43"/>
      <c r="H51" s="40">
        <f t="shared" si="10"/>
        <v>443</v>
      </c>
      <c r="I51" s="1">
        <f t="shared" si="11"/>
        <v>2772</v>
      </c>
      <c r="J51" s="1">
        <v>155</v>
      </c>
      <c r="K51" s="1">
        <v>42</v>
      </c>
      <c r="L51" s="1">
        <v>243</v>
      </c>
      <c r="M51" s="1">
        <f t="shared" si="12"/>
        <v>2332</v>
      </c>
      <c r="N51" s="1">
        <v>2149</v>
      </c>
      <c r="O51" s="1">
        <v>183</v>
      </c>
      <c r="P51" s="1">
        <v>158</v>
      </c>
      <c r="Q51" s="1">
        <v>366</v>
      </c>
      <c r="R51" s="1">
        <v>285</v>
      </c>
      <c r="S51" s="1">
        <v>2406</v>
      </c>
      <c r="T51" s="1">
        <v>282</v>
      </c>
      <c r="U51" s="1">
        <v>2364</v>
      </c>
      <c r="V51" s="42" t="s">
        <v>15</v>
      </c>
      <c r="W51" s="42" t="s">
        <v>15</v>
      </c>
      <c r="X51" s="42" t="s">
        <v>15</v>
      </c>
      <c r="Y51" s="42" t="s">
        <v>15</v>
      </c>
      <c r="Z51" s="42" t="s">
        <v>15</v>
      </c>
      <c r="AA51" s="42" t="s">
        <v>15</v>
      </c>
    </row>
    <row r="52" spans="5:27" ht="15" customHeight="1">
      <c r="E52" s="43" t="s">
        <v>78</v>
      </c>
      <c r="F52" s="43"/>
      <c r="H52" s="40">
        <f t="shared" si="10"/>
        <v>15</v>
      </c>
      <c r="I52" s="1">
        <f t="shared" si="11"/>
        <v>113</v>
      </c>
      <c r="J52" s="1">
        <v>6</v>
      </c>
      <c r="K52" s="1">
        <v>1</v>
      </c>
      <c r="L52" s="1">
        <v>18</v>
      </c>
      <c r="M52" s="1">
        <f t="shared" si="12"/>
        <v>88</v>
      </c>
      <c r="N52" s="1">
        <v>70</v>
      </c>
      <c r="O52" s="1">
        <v>18</v>
      </c>
      <c r="P52" s="1">
        <v>6</v>
      </c>
      <c r="Q52" s="1">
        <v>16</v>
      </c>
      <c r="R52" s="1">
        <v>9</v>
      </c>
      <c r="S52" s="1">
        <v>97</v>
      </c>
      <c r="T52" s="1">
        <v>9</v>
      </c>
      <c r="U52" s="1">
        <v>97</v>
      </c>
      <c r="V52" s="42" t="s">
        <v>15</v>
      </c>
      <c r="W52" s="42" t="s">
        <v>15</v>
      </c>
      <c r="X52" s="42" t="s">
        <v>15</v>
      </c>
      <c r="Y52" s="42" t="s">
        <v>15</v>
      </c>
      <c r="Z52" s="42" t="s">
        <v>15</v>
      </c>
      <c r="AA52" s="42" t="s">
        <v>15</v>
      </c>
    </row>
    <row r="53" spans="5:27" ht="15" customHeight="1">
      <c r="E53" s="43" t="s">
        <v>79</v>
      </c>
      <c r="F53" s="43"/>
      <c r="H53" s="40">
        <f t="shared" si="10"/>
        <v>34</v>
      </c>
      <c r="I53" s="1">
        <f t="shared" si="11"/>
        <v>1257</v>
      </c>
      <c r="J53" s="41" t="s">
        <v>15</v>
      </c>
      <c r="K53" s="41" t="s">
        <v>15</v>
      </c>
      <c r="L53" s="1">
        <v>74</v>
      </c>
      <c r="M53" s="1">
        <f t="shared" si="12"/>
        <v>1183</v>
      </c>
      <c r="N53" s="1">
        <v>1126</v>
      </c>
      <c r="O53" s="1">
        <v>57</v>
      </c>
      <c r="P53" s="42" t="s">
        <v>15</v>
      </c>
      <c r="Q53" s="42" t="s">
        <v>15</v>
      </c>
      <c r="R53" s="1">
        <v>31</v>
      </c>
      <c r="S53" s="1">
        <v>1243</v>
      </c>
      <c r="T53" s="1">
        <v>29</v>
      </c>
      <c r="U53" s="1">
        <v>1085</v>
      </c>
      <c r="V53" s="42">
        <v>3</v>
      </c>
      <c r="W53" s="1">
        <v>14</v>
      </c>
      <c r="X53" s="42" t="s">
        <v>15</v>
      </c>
      <c r="Y53" s="42" t="s">
        <v>15</v>
      </c>
      <c r="Z53" s="42" t="s">
        <v>15</v>
      </c>
      <c r="AA53" s="42" t="s">
        <v>15</v>
      </c>
    </row>
    <row r="54" spans="5:27" ht="30" customHeight="1">
      <c r="E54" s="43" t="s">
        <v>80</v>
      </c>
      <c r="F54" s="43"/>
      <c r="H54" s="40">
        <f>SUM(P54,R54,V54,X54,Z54)</f>
        <v>138</v>
      </c>
      <c r="I54" s="1">
        <f>SUM(J54:M54)</f>
        <v>1948</v>
      </c>
      <c r="J54" s="1">
        <v>4</v>
      </c>
      <c r="K54" s="1">
        <v>1</v>
      </c>
      <c r="L54" s="1">
        <v>115</v>
      </c>
      <c r="M54" s="1">
        <f>SUM(N54:O54)</f>
        <v>1828</v>
      </c>
      <c r="N54" s="1">
        <v>1797</v>
      </c>
      <c r="O54" s="1">
        <v>31</v>
      </c>
      <c r="P54" s="1">
        <v>4</v>
      </c>
      <c r="Q54" s="1">
        <v>11</v>
      </c>
      <c r="R54" s="1">
        <v>134</v>
      </c>
      <c r="S54" s="1">
        <v>1937</v>
      </c>
      <c r="T54" s="1">
        <v>125</v>
      </c>
      <c r="U54" s="1">
        <v>1914</v>
      </c>
      <c r="V54" s="42" t="s">
        <v>15</v>
      </c>
      <c r="W54" s="42" t="s">
        <v>15</v>
      </c>
      <c r="X54" s="42" t="s">
        <v>15</v>
      </c>
      <c r="Y54" s="42" t="s">
        <v>15</v>
      </c>
      <c r="Z54" s="42" t="s">
        <v>15</v>
      </c>
      <c r="AA54" s="42" t="s">
        <v>15</v>
      </c>
    </row>
    <row r="55" spans="5:27" ht="15" customHeight="1">
      <c r="E55" s="43" t="s">
        <v>81</v>
      </c>
      <c r="F55" s="43"/>
      <c r="H55" s="40">
        <f>SUM(P55,R55,V55,X55,Z55)</f>
        <v>81</v>
      </c>
      <c r="I55" s="1">
        <f>SUM(J55:M55)</f>
        <v>668</v>
      </c>
      <c r="J55" s="1">
        <v>14</v>
      </c>
      <c r="K55" s="1">
        <v>5</v>
      </c>
      <c r="L55" s="1">
        <v>92</v>
      </c>
      <c r="M55" s="1">
        <f>SUM(N55:O55)</f>
        <v>557</v>
      </c>
      <c r="N55" s="1">
        <v>452</v>
      </c>
      <c r="O55" s="1">
        <v>105</v>
      </c>
      <c r="P55" s="1">
        <v>15</v>
      </c>
      <c r="Q55" s="1">
        <v>46</v>
      </c>
      <c r="R55" s="1">
        <v>66</v>
      </c>
      <c r="S55" s="1">
        <v>622</v>
      </c>
      <c r="T55" s="1">
        <v>66</v>
      </c>
      <c r="U55" s="1">
        <v>622</v>
      </c>
      <c r="V55" s="42" t="s">
        <v>15</v>
      </c>
      <c r="W55" s="42" t="s">
        <v>15</v>
      </c>
      <c r="X55" s="42" t="s">
        <v>15</v>
      </c>
      <c r="Y55" s="42" t="s">
        <v>15</v>
      </c>
      <c r="Z55" s="42" t="s">
        <v>15</v>
      </c>
      <c r="AA55" s="42" t="s">
        <v>15</v>
      </c>
    </row>
    <row r="56" spans="5:27" ht="15" customHeight="1">
      <c r="E56" s="43" t="s">
        <v>82</v>
      </c>
      <c r="F56" s="43"/>
      <c r="H56" s="40">
        <f>SUM(P56,R56,V56,X56,Z56)</f>
        <v>2859</v>
      </c>
      <c r="I56" s="1">
        <f>SUM(J56:M56)</f>
        <v>14616</v>
      </c>
      <c r="J56" s="1">
        <v>2053</v>
      </c>
      <c r="K56" s="1">
        <v>287</v>
      </c>
      <c r="L56" s="1">
        <v>982</v>
      </c>
      <c r="M56" s="1">
        <f>SUM(N56:O56)</f>
        <v>11294</v>
      </c>
      <c r="N56" s="1">
        <v>10408</v>
      </c>
      <c r="O56" s="1">
        <v>886</v>
      </c>
      <c r="P56" s="1">
        <v>2068</v>
      </c>
      <c r="Q56" s="1">
        <v>5288</v>
      </c>
      <c r="R56" s="1">
        <v>729</v>
      </c>
      <c r="S56" s="1">
        <v>8006</v>
      </c>
      <c r="T56" s="1">
        <v>692</v>
      </c>
      <c r="U56" s="1">
        <v>7777</v>
      </c>
      <c r="V56" s="1">
        <v>17</v>
      </c>
      <c r="W56" s="1">
        <v>59</v>
      </c>
      <c r="X56" s="1">
        <v>17</v>
      </c>
      <c r="Y56" s="1">
        <v>395</v>
      </c>
      <c r="Z56" s="1">
        <v>28</v>
      </c>
      <c r="AA56" s="1">
        <v>868</v>
      </c>
    </row>
    <row r="57" spans="6:8" ht="15" customHeight="1">
      <c r="F57" s="46" t="s">
        <v>83</v>
      </c>
      <c r="H57" s="40"/>
    </row>
    <row r="58" spans="5:27" ht="15" customHeight="1">
      <c r="E58" s="56" t="s">
        <v>101</v>
      </c>
      <c r="F58" s="56"/>
      <c r="H58" s="40">
        <f aca="true" t="shared" si="13" ref="H58:H64">SUM(P58,R58,V58,X58,Z58)</f>
        <v>578</v>
      </c>
      <c r="I58" s="1">
        <f aca="true" t="shared" si="14" ref="I58:I64">SUM(J58:M58)</f>
        <v>8292</v>
      </c>
      <c r="J58" s="41" t="s">
        <v>15</v>
      </c>
      <c r="K58" s="41" t="s">
        <v>15</v>
      </c>
      <c r="L58" s="1">
        <v>1399</v>
      </c>
      <c r="M58" s="1">
        <f aca="true" t="shared" si="15" ref="M58:M64">SUM(N58:O58)</f>
        <v>6893</v>
      </c>
      <c r="N58" s="1">
        <v>6746</v>
      </c>
      <c r="O58" s="1">
        <v>147</v>
      </c>
      <c r="P58" s="42" t="s">
        <v>15</v>
      </c>
      <c r="Q58" s="42" t="s">
        <v>15</v>
      </c>
      <c r="R58" s="1">
        <v>578</v>
      </c>
      <c r="S58" s="1">
        <v>8292</v>
      </c>
      <c r="T58" s="42" t="s">
        <v>15</v>
      </c>
      <c r="U58" s="42" t="s">
        <v>15</v>
      </c>
      <c r="V58" s="42" t="s">
        <v>15</v>
      </c>
      <c r="W58" s="42" t="s">
        <v>15</v>
      </c>
      <c r="X58" s="42" t="s">
        <v>15</v>
      </c>
      <c r="Y58" s="42" t="s">
        <v>15</v>
      </c>
      <c r="Z58" s="42" t="s">
        <v>15</v>
      </c>
      <c r="AA58" s="42" t="s">
        <v>15</v>
      </c>
    </row>
    <row r="59" spans="5:27" ht="15" customHeight="1">
      <c r="E59" s="43" t="s">
        <v>84</v>
      </c>
      <c r="F59" s="43"/>
      <c r="H59" s="40">
        <f t="shared" si="13"/>
        <v>661</v>
      </c>
      <c r="I59" s="1">
        <f t="shared" si="14"/>
        <v>12558</v>
      </c>
      <c r="J59" s="1">
        <v>177</v>
      </c>
      <c r="K59" s="1">
        <v>51</v>
      </c>
      <c r="L59" s="1">
        <v>475</v>
      </c>
      <c r="M59" s="1">
        <f t="shared" si="15"/>
        <v>11855</v>
      </c>
      <c r="N59" s="1">
        <v>11359</v>
      </c>
      <c r="O59" s="1">
        <v>496</v>
      </c>
      <c r="P59" s="1">
        <v>179</v>
      </c>
      <c r="Q59" s="1">
        <v>612</v>
      </c>
      <c r="R59" s="1">
        <v>438</v>
      </c>
      <c r="S59" s="1">
        <v>11429</v>
      </c>
      <c r="T59" s="1">
        <v>387</v>
      </c>
      <c r="U59" s="1">
        <v>11025</v>
      </c>
      <c r="V59" s="1">
        <v>15</v>
      </c>
      <c r="W59" s="1">
        <v>213</v>
      </c>
      <c r="X59" s="42" t="s">
        <v>15</v>
      </c>
      <c r="Y59" s="42" t="s">
        <v>15</v>
      </c>
      <c r="Z59" s="1">
        <v>29</v>
      </c>
      <c r="AA59" s="1">
        <v>304</v>
      </c>
    </row>
    <row r="60" spans="5:27" ht="15" customHeight="1">
      <c r="E60" s="43" t="s">
        <v>85</v>
      </c>
      <c r="F60" s="43"/>
      <c r="H60" s="40">
        <f t="shared" si="13"/>
        <v>276</v>
      </c>
      <c r="I60" s="1">
        <f t="shared" si="14"/>
        <v>3358</v>
      </c>
      <c r="J60" s="1">
        <v>55</v>
      </c>
      <c r="K60" s="1">
        <v>32</v>
      </c>
      <c r="L60" s="1">
        <v>266</v>
      </c>
      <c r="M60" s="1">
        <f t="shared" si="15"/>
        <v>3005</v>
      </c>
      <c r="N60" s="1">
        <v>2880</v>
      </c>
      <c r="O60" s="1">
        <v>125</v>
      </c>
      <c r="P60" s="1">
        <v>56</v>
      </c>
      <c r="Q60" s="1">
        <v>229</v>
      </c>
      <c r="R60" s="1">
        <v>126</v>
      </c>
      <c r="S60" s="1">
        <v>1713</v>
      </c>
      <c r="T60" s="1">
        <v>119</v>
      </c>
      <c r="U60" s="1">
        <v>1624</v>
      </c>
      <c r="V60" s="1">
        <v>6</v>
      </c>
      <c r="W60" s="1">
        <v>39</v>
      </c>
      <c r="X60" s="42" t="s">
        <v>15</v>
      </c>
      <c r="Y60" s="42" t="s">
        <v>15</v>
      </c>
      <c r="Z60" s="1">
        <v>88</v>
      </c>
      <c r="AA60" s="1">
        <v>1377</v>
      </c>
    </row>
    <row r="61" spans="5:27" ht="15" customHeight="1">
      <c r="E61" s="43" t="s">
        <v>86</v>
      </c>
      <c r="F61" s="43"/>
      <c r="H61" s="40">
        <f t="shared" si="13"/>
        <v>2844</v>
      </c>
      <c r="I61" s="1">
        <f t="shared" si="14"/>
        <v>44052</v>
      </c>
      <c r="J61" s="1">
        <v>2178</v>
      </c>
      <c r="K61" s="1">
        <v>454</v>
      </c>
      <c r="L61" s="1">
        <v>1420</v>
      </c>
      <c r="M61" s="1">
        <f t="shared" si="15"/>
        <v>40000</v>
      </c>
      <c r="N61" s="1">
        <v>39050</v>
      </c>
      <c r="O61" s="1">
        <v>950</v>
      </c>
      <c r="P61" s="1">
        <v>2183</v>
      </c>
      <c r="Q61" s="1">
        <v>13660</v>
      </c>
      <c r="R61" s="1">
        <v>571</v>
      </c>
      <c r="S61" s="1">
        <v>22050</v>
      </c>
      <c r="T61" s="1">
        <v>43</v>
      </c>
      <c r="U61" s="1">
        <v>725</v>
      </c>
      <c r="V61" s="1">
        <v>5</v>
      </c>
      <c r="W61" s="1">
        <v>1141</v>
      </c>
      <c r="X61" s="1">
        <v>10</v>
      </c>
      <c r="Y61" s="1">
        <v>2792</v>
      </c>
      <c r="Z61" s="1">
        <v>75</v>
      </c>
      <c r="AA61" s="1">
        <v>4409</v>
      </c>
    </row>
    <row r="62" spans="5:27" ht="15" customHeight="1">
      <c r="E62" s="43" t="s">
        <v>87</v>
      </c>
      <c r="F62" s="43"/>
      <c r="H62" s="40">
        <f t="shared" si="13"/>
        <v>55</v>
      </c>
      <c r="I62" s="1">
        <f t="shared" si="14"/>
        <v>1025</v>
      </c>
      <c r="J62" s="1">
        <v>3</v>
      </c>
      <c r="K62" s="41">
        <v>2</v>
      </c>
      <c r="L62" s="1">
        <v>2</v>
      </c>
      <c r="M62" s="1">
        <f t="shared" si="15"/>
        <v>1018</v>
      </c>
      <c r="N62" s="1">
        <v>936</v>
      </c>
      <c r="O62" s="1">
        <v>82</v>
      </c>
      <c r="P62" s="1">
        <v>3</v>
      </c>
      <c r="Q62" s="1">
        <v>13</v>
      </c>
      <c r="R62" s="1">
        <v>8</v>
      </c>
      <c r="S62" s="1">
        <v>107</v>
      </c>
      <c r="T62" s="1">
        <v>2</v>
      </c>
      <c r="U62" s="1">
        <v>11</v>
      </c>
      <c r="V62" s="1">
        <v>1</v>
      </c>
      <c r="W62" s="1">
        <v>2</v>
      </c>
      <c r="X62" s="1">
        <v>4</v>
      </c>
      <c r="Y62" s="1">
        <v>37</v>
      </c>
      <c r="Z62" s="1">
        <v>39</v>
      </c>
      <c r="AA62" s="1">
        <v>866</v>
      </c>
    </row>
    <row r="63" spans="5:27" ht="15" customHeight="1">
      <c r="E63" s="43" t="s">
        <v>88</v>
      </c>
      <c r="F63" s="43"/>
      <c r="H63" s="40">
        <f t="shared" si="13"/>
        <v>1001</v>
      </c>
      <c r="I63" s="1">
        <f t="shared" si="14"/>
        <v>15741</v>
      </c>
      <c r="J63" s="1">
        <v>65</v>
      </c>
      <c r="K63" s="1">
        <v>8</v>
      </c>
      <c r="L63" s="1">
        <v>330</v>
      </c>
      <c r="M63" s="1">
        <f t="shared" si="15"/>
        <v>15338</v>
      </c>
      <c r="N63" s="1">
        <v>14494</v>
      </c>
      <c r="O63" s="1">
        <v>844</v>
      </c>
      <c r="P63" s="1">
        <v>65</v>
      </c>
      <c r="Q63" s="1">
        <v>470</v>
      </c>
      <c r="R63" s="1">
        <v>664</v>
      </c>
      <c r="S63" s="1">
        <v>11976</v>
      </c>
      <c r="T63" s="1">
        <v>10</v>
      </c>
      <c r="U63" s="1">
        <v>104</v>
      </c>
      <c r="V63" s="1">
        <v>33</v>
      </c>
      <c r="W63" s="1">
        <v>161</v>
      </c>
      <c r="X63" s="42" t="s">
        <v>15</v>
      </c>
      <c r="Y63" s="42" t="s">
        <v>15</v>
      </c>
      <c r="Z63" s="1">
        <v>239</v>
      </c>
      <c r="AA63" s="1">
        <v>3134</v>
      </c>
    </row>
    <row r="64" spans="5:27" ht="15" customHeight="1">
      <c r="E64" s="43" t="s">
        <v>89</v>
      </c>
      <c r="F64" s="43"/>
      <c r="H64" s="40">
        <f t="shared" si="13"/>
        <v>1372</v>
      </c>
      <c r="I64" s="1">
        <f t="shared" si="14"/>
        <v>27494</v>
      </c>
      <c r="J64" s="1">
        <v>43</v>
      </c>
      <c r="K64" s="1">
        <v>10</v>
      </c>
      <c r="L64" s="1">
        <v>210</v>
      </c>
      <c r="M64" s="1">
        <f t="shared" si="15"/>
        <v>27231</v>
      </c>
      <c r="N64" s="1">
        <v>26625</v>
      </c>
      <c r="O64" s="1">
        <v>606</v>
      </c>
      <c r="P64" s="1">
        <v>43</v>
      </c>
      <c r="Q64" s="1">
        <v>336</v>
      </c>
      <c r="R64" s="1">
        <v>277</v>
      </c>
      <c r="S64" s="1">
        <v>6118</v>
      </c>
      <c r="T64" s="1">
        <v>42</v>
      </c>
      <c r="U64" s="1">
        <v>1178</v>
      </c>
      <c r="V64" s="1">
        <v>28</v>
      </c>
      <c r="W64" s="1">
        <v>162</v>
      </c>
      <c r="X64" s="1">
        <v>26</v>
      </c>
      <c r="Y64" s="1">
        <v>2028</v>
      </c>
      <c r="Z64" s="1">
        <v>998</v>
      </c>
      <c r="AA64" s="1">
        <v>18850</v>
      </c>
    </row>
    <row r="65" spans="5:27" ht="30" customHeight="1">
      <c r="E65" s="43" t="s">
        <v>90</v>
      </c>
      <c r="F65" s="43"/>
      <c r="H65" s="40">
        <f>SUM(P65,R65,V65,X65,Z65)</f>
        <v>29</v>
      </c>
      <c r="I65" s="1">
        <f>SUM(J65:M65)</f>
        <v>1392</v>
      </c>
      <c r="J65" s="41" t="s">
        <v>15</v>
      </c>
      <c r="K65" s="41" t="s">
        <v>15</v>
      </c>
      <c r="L65" s="1">
        <v>8</v>
      </c>
      <c r="M65" s="1">
        <f>SUM(N65:O65)</f>
        <v>1384</v>
      </c>
      <c r="N65" s="1">
        <v>1274</v>
      </c>
      <c r="O65" s="1">
        <v>110</v>
      </c>
      <c r="P65" s="42" t="s">
        <v>15</v>
      </c>
      <c r="Q65" s="42" t="s">
        <v>15</v>
      </c>
      <c r="R65" s="1">
        <v>8</v>
      </c>
      <c r="S65" s="1">
        <v>605</v>
      </c>
      <c r="T65" s="1">
        <v>6</v>
      </c>
      <c r="U65" s="1">
        <v>523</v>
      </c>
      <c r="V65" s="1">
        <v>1</v>
      </c>
      <c r="W65" s="1">
        <v>2</v>
      </c>
      <c r="X65" s="1">
        <v>6</v>
      </c>
      <c r="Y65" s="1">
        <v>242</v>
      </c>
      <c r="Z65" s="1">
        <v>14</v>
      </c>
      <c r="AA65" s="1">
        <v>543</v>
      </c>
    </row>
    <row r="66" spans="5:27" ht="15" customHeight="1">
      <c r="E66" s="43" t="s">
        <v>91</v>
      </c>
      <c r="F66" s="43"/>
      <c r="H66" s="40">
        <f>SUM(P66,R66,V66,X66,Z66)</f>
        <v>1154</v>
      </c>
      <c r="I66" s="1">
        <f>SUM(J66:M66)</f>
        <v>3443</v>
      </c>
      <c r="J66" s="1">
        <v>41</v>
      </c>
      <c r="K66" s="1">
        <v>17</v>
      </c>
      <c r="L66" s="1">
        <v>1370</v>
      </c>
      <c r="M66" s="1">
        <f>SUM(N66:O66)</f>
        <v>2015</v>
      </c>
      <c r="N66" s="1">
        <v>1904</v>
      </c>
      <c r="O66" s="1">
        <v>111</v>
      </c>
      <c r="P66" s="1">
        <v>42</v>
      </c>
      <c r="Q66" s="1">
        <v>65</v>
      </c>
      <c r="R66" s="1">
        <v>1103</v>
      </c>
      <c r="S66" s="1">
        <v>3360</v>
      </c>
      <c r="T66" s="42" t="s">
        <v>15</v>
      </c>
      <c r="U66" s="42" t="s">
        <v>15</v>
      </c>
      <c r="V66" s="1">
        <v>9</v>
      </c>
      <c r="W66" s="1">
        <v>18</v>
      </c>
      <c r="X66" s="42" t="s">
        <v>15</v>
      </c>
      <c r="Y66" s="42" t="s">
        <v>15</v>
      </c>
      <c r="Z66" s="42" t="s">
        <v>15</v>
      </c>
      <c r="AA66" s="42" t="s">
        <v>15</v>
      </c>
    </row>
    <row r="67" spans="5:27" ht="15" customHeight="1">
      <c r="E67" s="43" t="s">
        <v>92</v>
      </c>
      <c r="F67" s="43"/>
      <c r="H67" s="40">
        <f>SUM(P67,R67,V67,X67,Z67)</f>
        <v>655</v>
      </c>
      <c r="I67" s="1">
        <f>SUM(J67:M67)</f>
        <v>2700</v>
      </c>
      <c r="J67" s="41" t="s">
        <v>15</v>
      </c>
      <c r="K67" s="41" t="s">
        <v>15</v>
      </c>
      <c r="L67" s="1">
        <v>241</v>
      </c>
      <c r="M67" s="1">
        <f>SUM(N67:O67)</f>
        <v>2459</v>
      </c>
      <c r="N67" s="1">
        <v>2362</v>
      </c>
      <c r="O67" s="1">
        <v>97</v>
      </c>
      <c r="P67" s="42" t="s">
        <v>15</v>
      </c>
      <c r="Q67" s="42" t="s">
        <v>15</v>
      </c>
      <c r="R67" s="1">
        <v>318</v>
      </c>
      <c r="S67" s="1">
        <v>1881</v>
      </c>
      <c r="T67" s="42" t="s">
        <v>15</v>
      </c>
      <c r="U67" s="42" t="s">
        <v>15</v>
      </c>
      <c r="V67" s="1">
        <v>337</v>
      </c>
      <c r="W67" s="1">
        <v>819</v>
      </c>
      <c r="X67" s="42" t="s">
        <v>15</v>
      </c>
      <c r="Y67" s="42" t="s">
        <v>15</v>
      </c>
      <c r="Z67" s="42" t="s">
        <v>15</v>
      </c>
      <c r="AA67" s="42" t="s">
        <v>15</v>
      </c>
    </row>
    <row r="68" spans="5:27" ht="15" customHeight="1">
      <c r="E68" s="43" t="s">
        <v>93</v>
      </c>
      <c r="F68" s="43"/>
      <c r="H68" s="40">
        <f>SUM(P68,R68,V68,X68,Z68)</f>
        <v>76</v>
      </c>
      <c r="I68" s="1">
        <f>SUM(J68:M68)</f>
        <v>392</v>
      </c>
      <c r="J68" s="1">
        <v>3</v>
      </c>
      <c r="K68" s="41" t="s">
        <v>15</v>
      </c>
      <c r="L68" s="1">
        <v>20</v>
      </c>
      <c r="M68" s="1">
        <f>SUM(N68:O68)</f>
        <v>369</v>
      </c>
      <c r="N68" s="1">
        <v>356</v>
      </c>
      <c r="O68" s="1">
        <v>13</v>
      </c>
      <c r="P68" s="1">
        <v>3</v>
      </c>
      <c r="Q68" s="1">
        <v>6</v>
      </c>
      <c r="R68" s="1">
        <v>20</v>
      </c>
      <c r="S68" s="1">
        <v>136</v>
      </c>
      <c r="T68" s="1">
        <v>4</v>
      </c>
      <c r="U68" s="1">
        <v>55</v>
      </c>
      <c r="V68" s="1">
        <v>12</v>
      </c>
      <c r="W68" s="1">
        <v>23</v>
      </c>
      <c r="X68" s="1">
        <v>3</v>
      </c>
      <c r="Y68" s="1">
        <v>5</v>
      </c>
      <c r="Z68" s="1">
        <v>38</v>
      </c>
      <c r="AA68" s="1">
        <v>222</v>
      </c>
    </row>
    <row r="69" spans="3:27" ht="30" customHeight="1">
      <c r="C69" s="43" t="s">
        <v>126</v>
      </c>
      <c r="D69" s="43"/>
      <c r="E69" s="43"/>
      <c r="F69" s="43"/>
      <c r="H69" s="40">
        <f>SUM(H70:H71)</f>
        <v>1012</v>
      </c>
      <c r="I69" s="45">
        <f>SUM(I70:I71)</f>
        <v>33079</v>
      </c>
      <c r="J69" s="41" t="s">
        <v>15</v>
      </c>
      <c r="K69" s="41" t="s">
        <v>15</v>
      </c>
      <c r="L69" s="41" t="s">
        <v>15</v>
      </c>
      <c r="M69" s="45">
        <f>SUM(M70:M71)</f>
        <v>33079</v>
      </c>
      <c r="N69" s="45">
        <f>SUM(N70:N71)</f>
        <v>32357</v>
      </c>
      <c r="O69" s="45">
        <f>SUM(O70:O71)</f>
        <v>722</v>
      </c>
      <c r="P69" s="42" t="s">
        <v>15</v>
      </c>
      <c r="Q69" s="42" t="s">
        <v>15</v>
      </c>
      <c r="R69" s="42" t="s">
        <v>15</v>
      </c>
      <c r="S69" s="42" t="s">
        <v>15</v>
      </c>
      <c r="T69" s="42" t="s">
        <v>15</v>
      </c>
      <c r="U69" s="42" t="s">
        <v>15</v>
      </c>
      <c r="V69" s="42" t="s">
        <v>15</v>
      </c>
      <c r="W69" s="42" t="s">
        <v>15</v>
      </c>
      <c r="X69" s="45">
        <f>SUM(X70:X71)</f>
        <v>168</v>
      </c>
      <c r="Y69" s="45">
        <f>SUM(Y70:Y71)</f>
        <v>13355</v>
      </c>
      <c r="Z69" s="45">
        <f>SUM(Z70:Z71)</f>
        <v>844</v>
      </c>
      <c r="AA69" s="45">
        <f>SUM(AA70:AA71)</f>
        <v>19724</v>
      </c>
    </row>
    <row r="70" spans="5:27" ht="15" customHeight="1">
      <c r="E70" s="43" t="s">
        <v>94</v>
      </c>
      <c r="F70" s="43"/>
      <c r="H70" s="40">
        <f>SUM(P70,R70,V70,X70,Z70)</f>
        <v>168</v>
      </c>
      <c r="I70" s="1">
        <f>SUM(J70:M70)</f>
        <v>13355</v>
      </c>
      <c r="J70" s="41" t="s">
        <v>15</v>
      </c>
      <c r="K70" s="41" t="s">
        <v>15</v>
      </c>
      <c r="L70" s="41" t="s">
        <v>15</v>
      </c>
      <c r="M70" s="1">
        <f>SUM(N70:O70)</f>
        <v>13355</v>
      </c>
      <c r="N70" s="1">
        <v>13328</v>
      </c>
      <c r="O70" s="1">
        <v>27</v>
      </c>
      <c r="P70" s="42" t="s">
        <v>15</v>
      </c>
      <c r="Q70" s="42" t="s">
        <v>15</v>
      </c>
      <c r="R70" s="42" t="s">
        <v>15</v>
      </c>
      <c r="S70" s="42" t="s">
        <v>15</v>
      </c>
      <c r="T70" s="42" t="s">
        <v>15</v>
      </c>
      <c r="U70" s="42" t="s">
        <v>15</v>
      </c>
      <c r="V70" s="42" t="s">
        <v>15</v>
      </c>
      <c r="W70" s="42" t="s">
        <v>15</v>
      </c>
      <c r="X70" s="1">
        <v>168</v>
      </c>
      <c r="Y70" s="1">
        <v>13355</v>
      </c>
      <c r="Z70" s="42" t="s">
        <v>15</v>
      </c>
      <c r="AA70" s="42" t="s">
        <v>15</v>
      </c>
    </row>
    <row r="71" spans="1:27" ht="15" customHeight="1" thickBot="1">
      <c r="A71" s="4"/>
      <c r="B71" s="4"/>
      <c r="C71" s="4"/>
      <c r="D71" s="4"/>
      <c r="E71" s="65" t="s">
        <v>95</v>
      </c>
      <c r="F71" s="65"/>
      <c r="G71" s="4"/>
      <c r="H71" s="48">
        <f>SUM(P71,R71,V71,X71,Z71)</f>
        <v>844</v>
      </c>
      <c r="I71" s="4">
        <f>SUM(J71:M71)</f>
        <v>19724</v>
      </c>
      <c r="J71" s="49" t="s">
        <v>15</v>
      </c>
      <c r="K71" s="49" t="s">
        <v>15</v>
      </c>
      <c r="L71" s="49" t="s">
        <v>15</v>
      </c>
      <c r="M71" s="4">
        <f>SUM(N71:O71)</f>
        <v>19724</v>
      </c>
      <c r="N71" s="4">
        <v>19029</v>
      </c>
      <c r="O71" s="4">
        <v>695</v>
      </c>
      <c r="P71" s="50" t="s">
        <v>15</v>
      </c>
      <c r="Q71" s="50" t="s">
        <v>15</v>
      </c>
      <c r="R71" s="50" t="s">
        <v>15</v>
      </c>
      <c r="S71" s="50" t="s">
        <v>15</v>
      </c>
      <c r="T71" s="50" t="s">
        <v>15</v>
      </c>
      <c r="U71" s="50" t="s">
        <v>15</v>
      </c>
      <c r="V71" s="50" t="s">
        <v>15</v>
      </c>
      <c r="W71" s="50" t="s">
        <v>15</v>
      </c>
      <c r="X71" s="50" t="s">
        <v>15</v>
      </c>
      <c r="Y71" s="50" t="s">
        <v>15</v>
      </c>
      <c r="Z71" s="4">
        <v>844</v>
      </c>
      <c r="AA71" s="4">
        <v>19724</v>
      </c>
    </row>
    <row r="72" spans="1:6" ht="15" customHeight="1">
      <c r="A72" s="51"/>
      <c r="B72" s="51"/>
      <c r="C72" s="51" t="s">
        <v>96</v>
      </c>
      <c r="D72" s="51"/>
      <c r="E72" s="51"/>
      <c r="F72" s="52"/>
    </row>
    <row r="73" ht="14.25">
      <c r="A73" s="1" t="s">
        <v>97</v>
      </c>
    </row>
  </sheetData>
  <mergeCells count="79">
    <mergeCell ref="E61:F61"/>
    <mergeCell ref="E60:F60"/>
    <mergeCell ref="E59:F59"/>
    <mergeCell ref="E58:F58"/>
    <mergeCell ref="E44:F44"/>
    <mergeCell ref="E71:F71"/>
    <mergeCell ref="E70:F70"/>
    <mergeCell ref="E68:F68"/>
    <mergeCell ref="E67:F67"/>
    <mergeCell ref="E66:F66"/>
    <mergeCell ref="E65:F65"/>
    <mergeCell ref="E64:F64"/>
    <mergeCell ref="E63:F63"/>
    <mergeCell ref="E62:F62"/>
    <mergeCell ref="E48:F48"/>
    <mergeCell ref="E47:F47"/>
    <mergeCell ref="E46:F46"/>
    <mergeCell ref="E45:F45"/>
    <mergeCell ref="E52:F52"/>
    <mergeCell ref="E51:F51"/>
    <mergeCell ref="E50:F50"/>
    <mergeCell ref="E49:F49"/>
    <mergeCell ref="E13:F13"/>
    <mergeCell ref="E12:F12"/>
    <mergeCell ref="E42:F42"/>
    <mergeCell ref="E41:F41"/>
    <mergeCell ref="E39:F39"/>
    <mergeCell ref="E38:F38"/>
    <mergeCell ref="E37:F37"/>
    <mergeCell ref="E36:F36"/>
    <mergeCell ref="E35:F35"/>
    <mergeCell ref="E34:F34"/>
    <mergeCell ref="E17:F17"/>
    <mergeCell ref="E16:F16"/>
    <mergeCell ref="E15:F15"/>
    <mergeCell ref="E14:F14"/>
    <mergeCell ref="E21:F21"/>
    <mergeCell ref="E20:F20"/>
    <mergeCell ref="E19:F19"/>
    <mergeCell ref="E18:F18"/>
    <mergeCell ref="C11:F1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C69:F69"/>
    <mergeCell ref="C43:F43"/>
    <mergeCell ref="C40:F40"/>
    <mergeCell ref="C31:F31"/>
    <mergeCell ref="E33:F33"/>
    <mergeCell ref="E32:F32"/>
    <mergeCell ref="E56:F56"/>
    <mergeCell ref="E55:F55"/>
    <mergeCell ref="E54:F54"/>
    <mergeCell ref="E53:F53"/>
    <mergeCell ref="X3:Y5"/>
    <mergeCell ref="Z3:AA5"/>
    <mergeCell ref="M4:O5"/>
    <mergeCell ref="P4:Q5"/>
    <mergeCell ref="R4:S5"/>
    <mergeCell ref="V4:W5"/>
    <mergeCell ref="I3:O3"/>
    <mergeCell ref="P3:W3"/>
    <mergeCell ref="T5:U5"/>
    <mergeCell ref="K4:K6"/>
    <mergeCell ref="A3:F6"/>
    <mergeCell ref="L4:L6"/>
    <mergeCell ref="H3:H6"/>
    <mergeCell ref="I4:I6"/>
    <mergeCell ref="J4:J6"/>
    <mergeCell ref="E10:F10"/>
    <mergeCell ref="E9:F9"/>
    <mergeCell ref="E8:F8"/>
    <mergeCell ref="E7:F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ignoredErrors>
    <ignoredError sqref="M7:M19 M29:M30 M36:M39 M50:M62 M63:M68" formulaRange="1"/>
    <ignoredError sqref="H31 H20:M20 H25:L28 H21:L24 I31:L31 H40:L40 H43:L43 H69:L69 N69" formula="1"/>
    <ignoredError sqref="M25:M28 M21:M24 M31 M40:M45 M46:M49 M6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2002-08-21T06:38:11Z</cp:lastPrinted>
  <dcterms:modified xsi:type="dcterms:W3CDTF">2002-08-22T01:17:38Z</dcterms:modified>
  <cp:category/>
  <cp:version/>
  <cp:contentType/>
  <cp:contentStatus/>
</cp:coreProperties>
</file>