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80" activeTab="0"/>
  </bookViews>
  <sheets>
    <sheet name="農林漁業～運輸・通信業" sheetId="1" r:id="rId1"/>
    <sheet name="運輸・通信業～公務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<sst xmlns="http://schemas.openxmlformats.org/spreadsheetml/2006/main" count="823" uniqueCount="163">
  <si>
    <t xml:space="preserve">                     ４１       産 業 （ 中 分 類 ） 、 経 営 組 織</t>
  </si>
  <si>
    <t xml:space="preserve">  別 事 業 所 数 お よ び 従 業 者 数</t>
  </si>
  <si>
    <t>個人業主</t>
  </si>
  <si>
    <t>有給役員</t>
  </si>
  <si>
    <t>法人でない団体</t>
  </si>
  <si>
    <t>計</t>
  </si>
  <si>
    <t>常用雇用者</t>
  </si>
  <si>
    <t>臨時雇用者</t>
  </si>
  <si>
    <t>事業所数</t>
  </si>
  <si>
    <t>従業者数</t>
  </si>
  <si>
    <t>平        成        3        年</t>
  </si>
  <si>
    <t xml:space="preserve"> </t>
  </si>
  <si>
    <t xml:space="preserve">                    8</t>
  </si>
  <si>
    <t>-</t>
  </si>
  <si>
    <t>農業</t>
  </si>
  <si>
    <t>林業</t>
  </si>
  <si>
    <t>漁業</t>
  </si>
  <si>
    <t>水産養殖業</t>
  </si>
  <si>
    <t>金属鉱業</t>
  </si>
  <si>
    <t>石炭・亜炭鉱業</t>
  </si>
  <si>
    <t>原油・天然ガス鉱業</t>
  </si>
  <si>
    <t>非金属鉱業</t>
  </si>
  <si>
    <t>総合工事業</t>
  </si>
  <si>
    <t>設備工事業</t>
  </si>
  <si>
    <t>食料品製造業</t>
  </si>
  <si>
    <t>飲料・たばこ・飼料製造業</t>
  </si>
  <si>
    <t>衣服･その他の繊維製品製造業</t>
  </si>
  <si>
    <t>木材･木製品製造業(家具を除く)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</si>
  <si>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</si>
  <si>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</si>
  <si>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</si>
  <si>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</si>
  <si>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</si>
  <si>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</si>
  <si>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</si>
  <si>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</si>
  <si>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</si>
  <si>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</si>
  <si>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</si>
  <si>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</si>
  <si>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</si>
  <si>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</si>
  <si>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</si>
  <si>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</si>
  <si>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</si>
  <si>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電気業</t>
  </si>
  <si>
    <t>ガス業</t>
  </si>
  <si>
    <t>熱供給業</t>
  </si>
  <si>
    <t>水道業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</si>
  <si>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</si>
  <si>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</si>
  <si>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</si>
  <si>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</si>
  <si>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</si>
  <si>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</si>
  <si>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</si>
  <si>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</t>
  </si>
  <si>
    <t>電気通信業</t>
  </si>
  <si>
    <t>卸売業</t>
  </si>
  <si>
    <t>小売業</t>
  </si>
  <si>
    <t>織物・衣服･身の回り品小売業</t>
  </si>
  <si>
    <t>飲食店</t>
  </si>
  <si>
    <t>銀行・信託業</t>
  </si>
  <si>
    <t>補助的金融業、金融附帯業</t>
  </si>
  <si>
    <t>証券業、商品先物取引業</t>
  </si>
  <si>
    <t>不動産取引業</t>
  </si>
  <si>
    <t>不動産賃貸・管理業</t>
  </si>
  <si>
    <t>洗濯・理容・浴場業</t>
  </si>
  <si>
    <t>駐車場業</t>
  </si>
  <si>
    <t>その他の生活関連サービス業</t>
  </si>
  <si>
    <t>旅館、その他の宿泊所</t>
  </si>
  <si>
    <t>自動車整備業</t>
  </si>
  <si>
    <t>機械･家具等修理業</t>
  </si>
  <si>
    <t>物品賃貸業</t>
  </si>
  <si>
    <t>映画･ビデオ制作業</t>
  </si>
  <si>
    <t>放送業</t>
  </si>
  <si>
    <t>情報サービス・調査業</t>
  </si>
  <si>
    <t>広告業</t>
  </si>
  <si>
    <t>専門サービス業</t>
  </si>
  <si>
    <t>（他に分類されないもの）</t>
  </si>
  <si>
    <t>その他の事業サービス業</t>
  </si>
  <si>
    <t>廃棄物処理業</t>
  </si>
  <si>
    <t>医療業</t>
  </si>
  <si>
    <t>保健衛生</t>
  </si>
  <si>
    <t>社会保険､社会福祉</t>
  </si>
  <si>
    <t>教育</t>
  </si>
  <si>
    <t>学術研究機関</t>
  </si>
  <si>
    <t>宗教</t>
  </si>
  <si>
    <t>政治・経済・文化団体</t>
  </si>
  <si>
    <t>その他のサービス業</t>
  </si>
  <si>
    <t>国家公務</t>
  </si>
  <si>
    <t>地方公務</t>
  </si>
  <si>
    <t>地方公共団体</t>
  </si>
  <si>
    <t>産業</t>
  </si>
  <si>
    <t>娯楽業 (映画･ﾋﾞﾃﾞｵ制作業を除く)</t>
  </si>
  <si>
    <t>協同組合 (他に分類されないもの)</t>
  </si>
  <si>
    <t>事業所
総数　　</t>
  </si>
  <si>
    <t>従業者総数</t>
  </si>
  <si>
    <t>民営</t>
  </si>
  <si>
    <t>国・公共団体</t>
  </si>
  <si>
    <t>総数</t>
  </si>
  <si>
    <t>家族
従業者</t>
  </si>
  <si>
    <t>雇用者</t>
  </si>
  <si>
    <t>個人</t>
  </si>
  <si>
    <t>法人</t>
  </si>
  <si>
    <t>＃会社</t>
  </si>
  <si>
    <t xml:space="preserve">       単位：所、人</t>
  </si>
  <si>
    <t xml:space="preserve">       単位：所、人</t>
  </si>
  <si>
    <t>農林漁業</t>
  </si>
  <si>
    <t>非農林漁業</t>
  </si>
  <si>
    <t>鉱業</t>
  </si>
  <si>
    <t>建設業</t>
  </si>
  <si>
    <t>製造業</t>
  </si>
  <si>
    <t>電気･ガス･熱供給･水道業</t>
  </si>
  <si>
    <t>運輸・通信業</t>
  </si>
  <si>
    <t>卸売・小売業、飲食店</t>
  </si>
  <si>
    <t>金融・保険業</t>
  </si>
  <si>
    <t>不動産業</t>
  </si>
  <si>
    <t>サービス業</t>
  </si>
  <si>
    <t>公務（他に分類されないもの）</t>
  </si>
  <si>
    <t>繊維工業</t>
  </si>
  <si>
    <r>
      <t>職別工事業</t>
    </r>
    <r>
      <rPr>
        <sz val="11"/>
        <rFont val="ＭＳ 明朝"/>
        <family val="1"/>
      </rPr>
      <t>（設備工事業を除く）</t>
    </r>
  </si>
  <si>
    <t>プラスチック製品製造業</t>
  </si>
  <si>
    <t>その他の飲食店</t>
  </si>
  <si>
    <t>各種商品卸売業</t>
  </si>
  <si>
    <t>繊維・衣服等卸売業</t>
  </si>
  <si>
    <t>飲食良品卸売業</t>
  </si>
  <si>
    <t>機械器具卸売業</t>
  </si>
  <si>
    <t>その他の卸売業</t>
  </si>
  <si>
    <t>各種商品小売業</t>
  </si>
  <si>
    <t>飲食料品小売業</t>
  </si>
  <si>
    <t>自動車・自転車小売業</t>
  </si>
  <si>
    <t>機械器具小売業</t>
  </si>
  <si>
    <t>その他の小売業</t>
  </si>
  <si>
    <t>一般飲食店</t>
  </si>
  <si>
    <t>中小企業等金融業</t>
  </si>
  <si>
    <t>農林水産金融業</t>
  </si>
  <si>
    <t>政府関係金融機関</t>
  </si>
  <si>
    <t>保険業</t>
  </si>
  <si>
    <t>貸金業,投資業等非預金信用機関</t>
  </si>
  <si>
    <t>-</t>
  </si>
  <si>
    <t>家具・じゅう器・家庭用</t>
  </si>
  <si>
    <t>建築材料,鉱物･金属材料等</t>
  </si>
  <si>
    <t>-</t>
  </si>
  <si>
    <t>-</t>
  </si>
  <si>
    <t>-</t>
  </si>
  <si>
    <t>-</t>
  </si>
  <si>
    <t>-</t>
  </si>
  <si>
    <t xml:space="preserve">   　　　　　　　  13</t>
  </si>
  <si>
    <t>（平成13年）</t>
  </si>
  <si>
    <t>（平成13年）（続）</t>
  </si>
  <si>
    <t xml:space="preserve"> 資料  総務省統計局「事業所・企業統計調査報告」</t>
  </si>
  <si>
    <t>1)国・公共団体</t>
  </si>
  <si>
    <t>2)</t>
  </si>
  <si>
    <t>3)</t>
  </si>
  <si>
    <t>2)衣服、その他の繊維製品を除く。　3)別掲を除く。</t>
  </si>
  <si>
    <t>1)国、公共事業体には、独立行政法人を含む。</t>
  </si>
  <si>
    <t>4)</t>
  </si>
  <si>
    <t>5)</t>
  </si>
  <si>
    <t>6)</t>
  </si>
  <si>
    <t>5)</t>
  </si>
  <si>
    <t>4)政府関係金融機関を除く。5)別掲を除く。6)保険媒介代理業、保険サービス業を含む。</t>
  </si>
  <si>
    <t>第40表の注参照。  （平成 3年は 7月 1日、平成 8年・13年は10月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</si>
</sst>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 horizontal="right"/>
    </xf>
    <xf numFmtId="181" fontId="5" fillId="0" borderId="0" xfId="16" applyFont="1" applyFill="1" applyAlignment="1">
      <alignment horizontal="distributed"/>
    </xf>
    <xf numFmtId="181" fontId="0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 horizontal="distributed"/>
    </xf>
    <xf numFmtId="181" fontId="5" fillId="0" borderId="6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1" xfId="16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0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5" xfId="16" applyFont="1" applyFill="1" applyBorder="1" applyAlignment="1">
      <alignment horizontal="right"/>
    </xf>
    <xf numFmtId="181" fontId="5" fillId="0" borderId="0" xfId="16" applyFont="1" applyFill="1" applyAlignment="1">
      <alignment horizontal="left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21" xfId="16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2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/>
    </xf>
    <xf numFmtId="181" fontId="5" fillId="0" borderId="16" xfId="16" applyFont="1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5" fillId="0" borderId="23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distributed"/>
    </xf>
    <xf numFmtId="181" fontId="5" fillId="0" borderId="15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/>
    </xf>
    <xf numFmtId="181" fontId="5" fillId="0" borderId="0" xfId="16" applyFont="1" applyFill="1" applyAlignment="1">
      <alignment vertical="center"/>
    </xf>
    <xf numFmtId="181" fontId="5" fillId="0" borderId="5" xfId="16" applyFont="1" applyFill="1" applyBorder="1" applyAlignment="1">
      <alignment vertical="center"/>
    </xf>
    <xf numFmtId="181" fontId="5" fillId="0" borderId="0" xfId="16" applyFont="1" applyFill="1" applyAlignment="1">
      <alignment horizontal="right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3.75390625" style="1" customWidth="1"/>
    <col min="3" max="3" width="2.375" style="1" customWidth="1"/>
    <col min="4" max="4" width="2.75390625" style="1" customWidth="1"/>
    <col min="5" max="5" width="3.75390625" style="1" customWidth="1"/>
    <col min="6" max="6" width="31.625" style="1" customWidth="1"/>
    <col min="7" max="7" width="0.875" style="1" customWidth="1"/>
    <col min="8" max="8" width="12.25390625" style="1" customWidth="1"/>
    <col min="9" max="9" width="13.25390625" style="1" customWidth="1"/>
    <col min="10" max="15" width="13.00390625" style="1" customWidth="1"/>
    <col min="16" max="27" width="12.25390625" style="1" customWidth="1"/>
    <col min="28" max="28" width="4.00390625" style="1" customWidth="1"/>
    <col min="29" max="16384" width="8.625" style="1" customWidth="1"/>
  </cols>
  <sheetData>
    <row r="1" spans="6:23" ht="24">
      <c r="F1" s="2" t="s">
        <v>0</v>
      </c>
      <c r="P1" s="2" t="s">
        <v>1</v>
      </c>
      <c r="W1" s="23" t="s">
        <v>149</v>
      </c>
    </row>
    <row r="2" spans="1:27" ht="30" customHeight="1" thickBot="1">
      <c r="A2" s="4"/>
      <c r="B2" s="4" t="s">
        <v>162</v>
      </c>
      <c r="C2" s="24"/>
      <c r="D2" s="24"/>
      <c r="E2" s="24"/>
      <c r="F2" s="2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 t="s">
        <v>106</v>
      </c>
      <c r="AA2" s="5"/>
    </row>
    <row r="3" spans="2:27" ht="15" customHeight="1">
      <c r="B3" s="31" t="s">
        <v>93</v>
      </c>
      <c r="C3" s="31"/>
      <c r="D3" s="31"/>
      <c r="E3" s="31"/>
      <c r="F3" s="31"/>
      <c r="H3" s="65" t="s">
        <v>96</v>
      </c>
      <c r="I3" s="55" t="s">
        <v>97</v>
      </c>
      <c r="J3" s="56"/>
      <c r="K3" s="56"/>
      <c r="L3" s="56"/>
      <c r="M3" s="56"/>
      <c r="N3" s="56"/>
      <c r="O3" s="56"/>
      <c r="P3" s="53" t="s">
        <v>98</v>
      </c>
      <c r="Q3" s="53"/>
      <c r="R3" s="53"/>
      <c r="S3" s="53"/>
      <c r="T3" s="53"/>
      <c r="U3" s="53"/>
      <c r="V3" s="53"/>
      <c r="W3" s="54"/>
      <c r="X3" s="41" t="s">
        <v>152</v>
      </c>
      <c r="Y3" s="42"/>
      <c r="Z3" s="36" t="s">
        <v>92</v>
      </c>
      <c r="AA3" s="31"/>
    </row>
    <row r="4" spans="2:27" ht="15" customHeight="1">
      <c r="B4" s="38"/>
      <c r="C4" s="38"/>
      <c r="D4" s="38"/>
      <c r="E4" s="38"/>
      <c r="F4" s="38"/>
      <c r="H4" s="63"/>
      <c r="I4" s="47" t="s">
        <v>100</v>
      </c>
      <c r="J4" s="47" t="s">
        <v>2</v>
      </c>
      <c r="K4" s="62" t="s">
        <v>101</v>
      </c>
      <c r="L4" s="47" t="s">
        <v>3</v>
      </c>
      <c r="M4" s="32" t="s">
        <v>102</v>
      </c>
      <c r="N4" s="50"/>
      <c r="O4" s="50"/>
      <c r="P4" s="52" t="s">
        <v>103</v>
      </c>
      <c r="Q4" s="33"/>
      <c r="R4" s="32" t="s">
        <v>104</v>
      </c>
      <c r="S4" s="50"/>
      <c r="T4" s="7"/>
      <c r="U4" s="7"/>
      <c r="V4" s="32" t="s">
        <v>4</v>
      </c>
      <c r="W4" s="33"/>
      <c r="X4" s="43"/>
      <c r="Y4" s="44"/>
      <c r="Z4" s="37"/>
      <c r="AA4" s="38"/>
    </row>
    <row r="5" spans="2:27" ht="15" customHeight="1">
      <c r="B5" s="38"/>
      <c r="C5" s="38"/>
      <c r="D5" s="38"/>
      <c r="E5" s="38"/>
      <c r="F5" s="38"/>
      <c r="H5" s="63"/>
      <c r="I5" s="48"/>
      <c r="J5" s="48"/>
      <c r="K5" s="63"/>
      <c r="L5" s="48"/>
      <c r="M5" s="34"/>
      <c r="N5" s="51"/>
      <c r="O5" s="51"/>
      <c r="P5" s="51"/>
      <c r="Q5" s="35"/>
      <c r="R5" s="34"/>
      <c r="S5" s="51"/>
      <c r="T5" s="57" t="s">
        <v>105</v>
      </c>
      <c r="U5" s="58"/>
      <c r="V5" s="34"/>
      <c r="W5" s="35"/>
      <c r="X5" s="45"/>
      <c r="Y5" s="46"/>
      <c r="Z5" s="39"/>
      <c r="AA5" s="40"/>
    </row>
    <row r="6" spans="1:27" ht="15" customHeight="1">
      <c r="A6" s="10"/>
      <c r="B6" s="40"/>
      <c r="C6" s="40"/>
      <c r="D6" s="40"/>
      <c r="E6" s="40"/>
      <c r="F6" s="40"/>
      <c r="G6" s="10"/>
      <c r="H6" s="64"/>
      <c r="I6" s="49"/>
      <c r="J6" s="49"/>
      <c r="K6" s="64"/>
      <c r="L6" s="49"/>
      <c r="M6" s="9" t="s">
        <v>5</v>
      </c>
      <c r="N6" s="9" t="s">
        <v>6</v>
      </c>
      <c r="O6" s="8" t="s">
        <v>7</v>
      </c>
      <c r="P6" s="7" t="s">
        <v>8</v>
      </c>
      <c r="Q6" s="30" t="s">
        <v>9</v>
      </c>
      <c r="R6" s="9" t="s">
        <v>8</v>
      </c>
      <c r="S6" s="9" t="s">
        <v>9</v>
      </c>
      <c r="T6" s="9" t="s">
        <v>8</v>
      </c>
      <c r="U6" s="9" t="s">
        <v>9</v>
      </c>
      <c r="V6" s="9" t="s">
        <v>8</v>
      </c>
      <c r="W6" s="30" t="s">
        <v>9</v>
      </c>
      <c r="X6" s="9" t="s">
        <v>8</v>
      </c>
      <c r="Y6" s="9" t="s">
        <v>9</v>
      </c>
      <c r="Z6" s="9" t="s">
        <v>8</v>
      </c>
      <c r="AA6" s="9" t="s">
        <v>9</v>
      </c>
    </row>
    <row r="7" spans="3:27" ht="30" customHeight="1">
      <c r="C7" s="61" t="s">
        <v>10</v>
      </c>
      <c r="D7" s="61"/>
      <c r="E7" s="61"/>
      <c r="F7" s="61"/>
      <c r="H7" s="11">
        <f>SUM(P7,R7,V7,X7,Z7)</f>
        <v>77302</v>
      </c>
      <c r="I7" s="1">
        <f>SUM(J7:M7)</f>
        <v>599133</v>
      </c>
      <c r="J7" s="1">
        <v>47006</v>
      </c>
      <c r="K7" s="1">
        <v>21887</v>
      </c>
      <c r="L7" s="1">
        <v>32571</v>
      </c>
      <c r="M7" s="1">
        <f>SUM(N7:O7)</f>
        <v>497669</v>
      </c>
      <c r="N7" s="1">
        <v>452111</v>
      </c>
      <c r="O7" s="1">
        <v>45558</v>
      </c>
      <c r="P7" s="1">
        <v>48041</v>
      </c>
      <c r="Q7" s="1">
        <v>144048</v>
      </c>
      <c r="R7" s="1">
        <v>25394</v>
      </c>
      <c r="S7" s="1">
        <v>377000</v>
      </c>
      <c r="T7" s="1">
        <v>21499</v>
      </c>
      <c r="U7" s="1">
        <v>328316</v>
      </c>
      <c r="V7" s="1">
        <v>570</v>
      </c>
      <c r="W7" s="1">
        <v>3207</v>
      </c>
      <c r="X7" s="1">
        <v>593</v>
      </c>
      <c r="Y7" s="1">
        <v>23503</v>
      </c>
      <c r="Z7" s="1">
        <v>2704</v>
      </c>
      <c r="AA7" s="1">
        <v>51375</v>
      </c>
    </row>
    <row r="8" spans="2:27" ht="14.25">
      <c r="B8" s="1" t="s">
        <v>11</v>
      </c>
      <c r="C8" s="60" t="s">
        <v>12</v>
      </c>
      <c r="D8" s="60"/>
      <c r="E8" s="60"/>
      <c r="F8" s="60"/>
      <c r="H8" s="11">
        <v>80040</v>
      </c>
      <c r="I8" s="16">
        <v>655207</v>
      </c>
      <c r="J8" s="16">
        <v>46324</v>
      </c>
      <c r="K8" s="16">
        <v>16112</v>
      </c>
      <c r="L8" s="16">
        <v>39655</v>
      </c>
      <c r="M8" s="16">
        <v>553116</v>
      </c>
      <c r="N8" s="16">
        <v>523402</v>
      </c>
      <c r="O8" s="16">
        <v>29714</v>
      </c>
      <c r="P8" s="16">
        <v>46754</v>
      </c>
      <c r="Q8" s="16">
        <v>139768</v>
      </c>
      <c r="R8" s="16">
        <v>29313</v>
      </c>
      <c r="S8" s="16">
        <v>432697</v>
      </c>
      <c r="T8" s="16">
        <v>24782</v>
      </c>
      <c r="U8" s="16">
        <v>368017</v>
      </c>
      <c r="V8" s="16">
        <v>668</v>
      </c>
      <c r="W8" s="16">
        <v>3885</v>
      </c>
      <c r="X8" s="16">
        <v>586</v>
      </c>
      <c r="Y8" s="16">
        <v>23926</v>
      </c>
      <c r="Z8" s="16">
        <v>2719</v>
      </c>
      <c r="AA8" s="16">
        <v>54931</v>
      </c>
    </row>
    <row r="9" spans="3:27" ht="30" customHeight="1">
      <c r="C9" s="60" t="s">
        <v>148</v>
      </c>
      <c r="D9" s="60"/>
      <c r="E9" s="60"/>
      <c r="F9" s="61"/>
      <c r="H9" s="11">
        <f>SUM(H10,H18)</f>
        <v>76403</v>
      </c>
      <c r="I9" s="16">
        <f>SUM(J9:M9)</f>
        <v>630498</v>
      </c>
      <c r="J9" s="16">
        <f>J18</f>
        <v>41738</v>
      </c>
      <c r="K9" s="16">
        <f>K18</f>
        <v>13417</v>
      </c>
      <c r="L9" s="16">
        <f>L10+L18</f>
        <v>38078</v>
      </c>
      <c r="M9" s="16">
        <f>M10+M18</f>
        <v>537265</v>
      </c>
      <c r="N9" s="16">
        <f>N10+N18</f>
        <v>519298</v>
      </c>
      <c r="O9" s="16">
        <f aca="true" t="shared" si="0" ref="O9:AA9">O10+O18</f>
        <v>17967</v>
      </c>
      <c r="P9" s="16">
        <f>P18</f>
        <v>42274</v>
      </c>
      <c r="Q9" s="16">
        <f>Q18</f>
        <v>124069</v>
      </c>
      <c r="R9" s="16">
        <f t="shared" si="0"/>
        <v>29988</v>
      </c>
      <c r="S9" s="16">
        <f t="shared" si="0"/>
        <v>424416</v>
      </c>
      <c r="T9" s="16">
        <f t="shared" si="0"/>
        <v>25069</v>
      </c>
      <c r="U9" s="16">
        <f t="shared" si="0"/>
        <v>346493</v>
      </c>
      <c r="V9" s="16">
        <f t="shared" si="0"/>
        <v>644</v>
      </c>
      <c r="W9" s="16">
        <f t="shared" si="0"/>
        <v>2328</v>
      </c>
      <c r="X9" s="16">
        <f t="shared" si="0"/>
        <v>589</v>
      </c>
      <c r="Y9" s="16">
        <f>Y10+Y18</f>
        <v>25087</v>
      </c>
      <c r="Z9" s="16">
        <f t="shared" si="0"/>
        <v>2908</v>
      </c>
      <c r="AA9" s="16">
        <f t="shared" si="0"/>
        <v>54598</v>
      </c>
    </row>
    <row r="10" spans="2:27" ht="28.5" customHeight="1">
      <c r="B10" s="59" t="s">
        <v>108</v>
      </c>
      <c r="C10" s="59"/>
      <c r="D10" s="59"/>
      <c r="E10" s="59"/>
      <c r="F10" s="59"/>
      <c r="H10" s="11">
        <f aca="true" t="shared" si="1" ref="H10:O10">SUM(H11,H13,H15)</f>
        <v>450</v>
      </c>
      <c r="I10" s="16">
        <f t="shared" si="1"/>
        <v>7312</v>
      </c>
      <c r="J10" s="25" t="str">
        <f aca="true" t="shared" si="2" ref="H10:Q11">J11</f>
        <v>-</v>
      </c>
      <c r="K10" s="25" t="str">
        <f t="shared" si="2"/>
        <v>-</v>
      </c>
      <c r="L10" s="16">
        <f t="shared" si="1"/>
        <v>741</v>
      </c>
      <c r="M10" s="16">
        <f t="shared" si="1"/>
        <v>6571</v>
      </c>
      <c r="N10" s="16">
        <f t="shared" si="1"/>
        <v>5866</v>
      </c>
      <c r="O10" s="16">
        <f t="shared" si="1"/>
        <v>705</v>
      </c>
      <c r="P10" s="25" t="str">
        <f t="shared" si="2"/>
        <v>-</v>
      </c>
      <c r="Q10" s="25" t="str">
        <f t="shared" si="2"/>
        <v>-</v>
      </c>
      <c r="R10" s="16">
        <f aca="true" t="shared" si="3" ref="R10:AA10">SUM(R11,R13,R15)</f>
        <v>408</v>
      </c>
      <c r="S10" s="16">
        <f t="shared" si="3"/>
        <v>6923</v>
      </c>
      <c r="T10" s="16">
        <f t="shared" si="3"/>
        <v>324</v>
      </c>
      <c r="U10" s="16">
        <f t="shared" si="3"/>
        <v>6248</v>
      </c>
      <c r="V10" s="16">
        <f t="shared" si="3"/>
        <v>20</v>
      </c>
      <c r="W10" s="16">
        <f t="shared" si="3"/>
        <v>231</v>
      </c>
      <c r="X10" s="16">
        <f t="shared" si="3"/>
        <v>14</v>
      </c>
      <c r="Y10" s="16">
        <f t="shared" si="3"/>
        <v>78</v>
      </c>
      <c r="Z10" s="16">
        <f t="shared" si="3"/>
        <v>8</v>
      </c>
      <c r="AA10" s="16">
        <f t="shared" si="3"/>
        <v>80</v>
      </c>
    </row>
    <row r="11" spans="3:27" ht="28.5" customHeight="1">
      <c r="C11" s="59" t="s">
        <v>14</v>
      </c>
      <c r="D11" s="59"/>
      <c r="E11" s="59"/>
      <c r="F11" s="59"/>
      <c r="H11" s="11">
        <f t="shared" si="2"/>
        <v>162</v>
      </c>
      <c r="I11" s="16">
        <f t="shared" si="2"/>
        <v>1606</v>
      </c>
      <c r="J11" s="25" t="str">
        <f t="shared" si="2"/>
        <v>-</v>
      </c>
      <c r="K11" s="25" t="str">
        <f t="shared" si="2"/>
        <v>-</v>
      </c>
      <c r="L11" s="16">
        <f t="shared" si="2"/>
        <v>280</v>
      </c>
      <c r="M11" s="16">
        <f t="shared" si="2"/>
        <v>1326</v>
      </c>
      <c r="N11" s="16">
        <f t="shared" si="2"/>
        <v>1113</v>
      </c>
      <c r="O11" s="25">
        <f t="shared" si="2"/>
        <v>213</v>
      </c>
      <c r="P11" s="25" t="str">
        <f t="shared" si="2"/>
        <v>-</v>
      </c>
      <c r="Q11" s="25" t="str">
        <f t="shared" si="2"/>
        <v>-</v>
      </c>
      <c r="R11" s="16">
        <f aca="true" t="shared" si="4" ref="R11:AA11">R12</f>
        <v>149</v>
      </c>
      <c r="S11" s="16">
        <f t="shared" si="4"/>
        <v>1446</v>
      </c>
      <c r="T11" s="16">
        <f t="shared" si="4"/>
        <v>83</v>
      </c>
      <c r="U11" s="16">
        <f t="shared" si="4"/>
        <v>966</v>
      </c>
      <c r="V11" s="16">
        <f t="shared" si="4"/>
        <v>8</v>
      </c>
      <c r="W11" s="16">
        <f t="shared" si="4"/>
        <v>67</v>
      </c>
      <c r="X11" s="16">
        <f t="shared" si="4"/>
        <v>1</v>
      </c>
      <c r="Y11" s="16">
        <f t="shared" si="4"/>
        <v>38</v>
      </c>
      <c r="Z11" s="16">
        <f t="shared" si="4"/>
        <v>4</v>
      </c>
      <c r="AA11" s="16">
        <f t="shared" si="4"/>
        <v>55</v>
      </c>
    </row>
    <row r="12" spans="4:27" ht="15" customHeight="1">
      <c r="D12" s="14"/>
      <c r="E12" s="59" t="s">
        <v>14</v>
      </c>
      <c r="F12" s="59"/>
      <c r="H12" s="11">
        <f>SUM(P12,R12,V12,X12,Z12)</f>
        <v>162</v>
      </c>
      <c r="I12" s="1">
        <f>SUM(J12:M12)</f>
        <v>1606</v>
      </c>
      <c r="J12" s="12" t="s">
        <v>140</v>
      </c>
      <c r="K12" s="12" t="s">
        <v>140</v>
      </c>
      <c r="L12" s="1">
        <v>280</v>
      </c>
      <c r="M12" s="1">
        <f>SUM(N12:O12)</f>
        <v>1326</v>
      </c>
      <c r="N12" s="1">
        <v>1113</v>
      </c>
      <c r="O12" s="25">
        <v>213</v>
      </c>
      <c r="P12" s="25" t="str">
        <f>P13</f>
        <v>-</v>
      </c>
      <c r="Q12" s="25" t="str">
        <f>Q13</f>
        <v>-</v>
      </c>
      <c r="R12" s="1">
        <v>149</v>
      </c>
      <c r="S12" s="1">
        <v>1446</v>
      </c>
      <c r="T12" s="1">
        <v>83</v>
      </c>
      <c r="U12" s="1">
        <v>966</v>
      </c>
      <c r="V12" s="1">
        <v>8</v>
      </c>
      <c r="W12" s="1">
        <v>67</v>
      </c>
      <c r="X12" s="1">
        <v>1</v>
      </c>
      <c r="Y12" s="1">
        <v>38</v>
      </c>
      <c r="Z12" s="1">
        <v>4</v>
      </c>
      <c r="AA12" s="1">
        <v>55</v>
      </c>
    </row>
    <row r="13" spans="3:27" ht="28.5" customHeight="1">
      <c r="C13" s="59" t="s">
        <v>15</v>
      </c>
      <c r="D13" s="59"/>
      <c r="E13" s="59"/>
      <c r="F13" s="59"/>
      <c r="H13" s="11">
        <f aca="true" t="shared" si="5" ref="H13:O13">H14</f>
        <v>31</v>
      </c>
      <c r="I13" s="16">
        <f t="shared" si="5"/>
        <v>271</v>
      </c>
      <c r="J13" s="25" t="str">
        <f t="shared" si="5"/>
        <v>-</v>
      </c>
      <c r="K13" s="25" t="str">
        <f t="shared" si="5"/>
        <v>-</v>
      </c>
      <c r="L13" s="16">
        <f t="shared" si="5"/>
        <v>33</v>
      </c>
      <c r="M13" s="16">
        <f t="shared" si="5"/>
        <v>238</v>
      </c>
      <c r="N13" s="16">
        <f t="shared" si="5"/>
        <v>152</v>
      </c>
      <c r="O13" s="25">
        <f t="shared" si="5"/>
        <v>86</v>
      </c>
      <c r="P13" s="25" t="str">
        <f>P14</f>
        <v>-</v>
      </c>
      <c r="Q13" s="25" t="str">
        <f>Q14</f>
        <v>-</v>
      </c>
      <c r="R13" s="25">
        <f aca="true" t="shared" si="6" ref="R13:AA13">R14</f>
        <v>16</v>
      </c>
      <c r="S13" s="25">
        <f t="shared" si="6"/>
        <v>218</v>
      </c>
      <c r="T13" s="25">
        <f t="shared" si="6"/>
        <v>3</v>
      </c>
      <c r="U13" s="25">
        <f t="shared" si="6"/>
        <v>99</v>
      </c>
      <c r="V13" s="25">
        <f t="shared" si="6"/>
        <v>1</v>
      </c>
      <c r="W13" s="25">
        <f t="shared" si="6"/>
        <v>9</v>
      </c>
      <c r="X13" s="25">
        <f t="shared" si="6"/>
        <v>13</v>
      </c>
      <c r="Y13" s="25">
        <f t="shared" si="6"/>
        <v>40</v>
      </c>
      <c r="Z13" s="25">
        <f t="shared" si="6"/>
        <v>1</v>
      </c>
      <c r="AA13" s="25">
        <f t="shared" si="6"/>
        <v>4</v>
      </c>
    </row>
    <row r="14" spans="4:27" ht="15" customHeight="1">
      <c r="D14" s="14"/>
      <c r="E14" s="59" t="s">
        <v>15</v>
      </c>
      <c r="F14" s="59"/>
      <c r="H14" s="11">
        <f>SUM(P14,R14,V14,X14,Z14)</f>
        <v>31</v>
      </c>
      <c r="I14" s="1">
        <f>SUM(J14:M14)</f>
        <v>271</v>
      </c>
      <c r="J14" s="12" t="s">
        <v>140</v>
      </c>
      <c r="K14" s="12" t="s">
        <v>140</v>
      </c>
      <c r="L14" s="1">
        <v>33</v>
      </c>
      <c r="M14" s="1">
        <f>SUM(N14:O14)</f>
        <v>238</v>
      </c>
      <c r="N14" s="1">
        <v>152</v>
      </c>
      <c r="O14" s="12">
        <v>86</v>
      </c>
      <c r="P14" s="12" t="s">
        <v>143</v>
      </c>
      <c r="Q14" s="12" t="s">
        <v>143</v>
      </c>
      <c r="R14" s="1">
        <v>16</v>
      </c>
      <c r="S14" s="1">
        <v>218</v>
      </c>
      <c r="T14" s="1">
        <v>3</v>
      </c>
      <c r="U14" s="1">
        <v>99</v>
      </c>
      <c r="V14" s="13">
        <v>1</v>
      </c>
      <c r="W14" s="13">
        <v>9</v>
      </c>
      <c r="X14" s="1">
        <v>13</v>
      </c>
      <c r="Y14" s="1">
        <v>40</v>
      </c>
      <c r="Z14" s="1">
        <v>1</v>
      </c>
      <c r="AA14" s="1">
        <v>4</v>
      </c>
    </row>
    <row r="15" spans="3:27" ht="28.5" customHeight="1">
      <c r="C15" s="59" t="s">
        <v>16</v>
      </c>
      <c r="D15" s="59"/>
      <c r="E15" s="59"/>
      <c r="F15" s="59"/>
      <c r="H15" s="11">
        <f aca="true" t="shared" si="7" ref="H15:O15">SUM(H16:H17)</f>
        <v>257</v>
      </c>
      <c r="I15" s="16">
        <f t="shared" si="7"/>
        <v>5435</v>
      </c>
      <c r="J15" s="12" t="s">
        <v>140</v>
      </c>
      <c r="K15" s="12" t="s">
        <v>140</v>
      </c>
      <c r="L15" s="16">
        <f t="shared" si="7"/>
        <v>428</v>
      </c>
      <c r="M15" s="16">
        <f t="shared" si="7"/>
        <v>5007</v>
      </c>
      <c r="N15" s="16">
        <f t="shared" si="7"/>
        <v>4601</v>
      </c>
      <c r="O15" s="16">
        <f t="shared" si="7"/>
        <v>406</v>
      </c>
      <c r="P15" s="12" t="s">
        <v>143</v>
      </c>
      <c r="Q15" s="12" t="s">
        <v>143</v>
      </c>
      <c r="R15" s="16">
        <f aca="true" t="shared" si="8" ref="R15:AA15">SUM(R16:R17)</f>
        <v>243</v>
      </c>
      <c r="S15" s="16">
        <f t="shared" si="8"/>
        <v>5259</v>
      </c>
      <c r="T15" s="16">
        <f t="shared" si="8"/>
        <v>238</v>
      </c>
      <c r="U15" s="16">
        <f t="shared" si="8"/>
        <v>5183</v>
      </c>
      <c r="V15" s="16">
        <f t="shared" si="8"/>
        <v>11</v>
      </c>
      <c r="W15" s="16">
        <f t="shared" si="8"/>
        <v>155</v>
      </c>
      <c r="X15" s="25" t="s">
        <v>140</v>
      </c>
      <c r="Y15" s="25" t="s">
        <v>140</v>
      </c>
      <c r="Z15" s="16">
        <f t="shared" si="8"/>
        <v>3</v>
      </c>
      <c r="AA15" s="16">
        <f t="shared" si="8"/>
        <v>21</v>
      </c>
    </row>
    <row r="16" spans="4:27" ht="15" customHeight="1">
      <c r="D16" s="14"/>
      <c r="E16" s="59" t="s">
        <v>16</v>
      </c>
      <c r="F16" s="59"/>
      <c r="H16" s="11">
        <f>SUM(P16,R16,V16,X16,Z16)</f>
        <v>74</v>
      </c>
      <c r="I16" s="1">
        <f>SUM(J16:M16)</f>
        <v>2641</v>
      </c>
      <c r="J16" s="12" t="s">
        <v>140</v>
      </c>
      <c r="K16" s="12" t="s">
        <v>140</v>
      </c>
      <c r="L16" s="1">
        <v>155</v>
      </c>
      <c r="M16" s="1">
        <f>SUM(N16:O16)</f>
        <v>2486</v>
      </c>
      <c r="N16" s="1">
        <v>2458</v>
      </c>
      <c r="O16" s="12">
        <v>28</v>
      </c>
      <c r="P16" s="12" t="s">
        <v>143</v>
      </c>
      <c r="Q16" s="12" t="s">
        <v>143</v>
      </c>
      <c r="R16" s="1">
        <v>64</v>
      </c>
      <c r="S16" s="1">
        <v>2491</v>
      </c>
      <c r="T16" s="1">
        <v>64</v>
      </c>
      <c r="U16" s="1">
        <v>2491</v>
      </c>
      <c r="V16" s="1">
        <v>10</v>
      </c>
      <c r="W16" s="1">
        <v>150</v>
      </c>
      <c r="X16" s="12" t="s">
        <v>140</v>
      </c>
      <c r="Y16" s="12" t="s">
        <v>140</v>
      </c>
      <c r="Z16" s="12" t="s">
        <v>140</v>
      </c>
      <c r="AA16" s="12" t="s">
        <v>140</v>
      </c>
    </row>
    <row r="17" spans="4:27" ht="15" customHeight="1">
      <c r="D17" s="14"/>
      <c r="E17" s="59" t="s">
        <v>17</v>
      </c>
      <c r="F17" s="59"/>
      <c r="H17" s="11">
        <f>SUM(P17,R17,V17,X17,Z17)</f>
        <v>183</v>
      </c>
      <c r="I17" s="1">
        <f>SUM(J17:M17)</f>
        <v>2794</v>
      </c>
      <c r="J17" s="12" t="s">
        <v>140</v>
      </c>
      <c r="K17" s="12" t="s">
        <v>140</v>
      </c>
      <c r="L17" s="1">
        <v>273</v>
      </c>
      <c r="M17" s="1">
        <f>SUM(N17:O17)</f>
        <v>2521</v>
      </c>
      <c r="N17" s="1">
        <v>2143</v>
      </c>
      <c r="O17" s="12">
        <v>378</v>
      </c>
      <c r="P17" s="12" t="s">
        <v>143</v>
      </c>
      <c r="Q17" s="12" t="s">
        <v>143</v>
      </c>
      <c r="R17" s="1">
        <v>179</v>
      </c>
      <c r="S17" s="1">
        <v>2768</v>
      </c>
      <c r="T17" s="1">
        <v>174</v>
      </c>
      <c r="U17" s="1">
        <v>2692</v>
      </c>
      <c r="V17" s="1">
        <v>1</v>
      </c>
      <c r="W17" s="1">
        <v>5</v>
      </c>
      <c r="X17" s="12" t="s">
        <v>140</v>
      </c>
      <c r="Y17" s="12" t="s">
        <v>140</v>
      </c>
      <c r="Z17" s="1">
        <v>3</v>
      </c>
      <c r="AA17" s="1">
        <v>21</v>
      </c>
    </row>
    <row r="18" spans="2:27" ht="28.5" customHeight="1">
      <c r="B18" s="59" t="s">
        <v>109</v>
      </c>
      <c r="C18" s="59"/>
      <c r="D18" s="59"/>
      <c r="E18" s="59"/>
      <c r="F18" s="59"/>
      <c r="H18" s="11">
        <f>SUM(H19,H24,H28,H52,H57,'運輸・通信業～公務'!H11,'運輸・通信業～公務'!H31,'運輸・通信業～公務'!H43,'運輸・通信業～公務'!H40,'運輸・通信業～公務'!H69)</f>
        <v>75953</v>
      </c>
      <c r="I18" s="16">
        <f>SUM(I19,I24,I28,I52,I57,'運輸・通信業～公務'!I11,'運輸・通信業～公務'!I31,'運輸・通信業～公務'!I43,'運輸・通信業～公務'!I40,'運輸・通信業～公務'!I69)</f>
        <v>623186</v>
      </c>
      <c r="J18" s="16">
        <f>SUM(J19,J24,J28,J52,J57,'運輸・通信業～公務'!J11,'運輸・通信業～公務'!J31,'運輸・通信業～公務'!J43,'運輸・通信業～公務'!J40,'運輸・通信業～公務'!J69)</f>
        <v>41738</v>
      </c>
      <c r="K18" s="16">
        <f>SUM(K19,K24,K28,K52,K57,'運輸・通信業～公務'!K11,'運輸・通信業～公務'!K31,'運輸・通信業～公務'!K43,'運輸・通信業～公務'!K40,'運輸・通信業～公務'!K69)</f>
        <v>13417</v>
      </c>
      <c r="L18" s="16">
        <f>SUM(L19,L24,L28,L52,L57,'運輸・通信業～公務'!L11,'運輸・通信業～公務'!L31,'運輸・通信業～公務'!L43,'運輸・通信業～公務'!L40,'運輸・通信業～公務'!L69)</f>
        <v>37337</v>
      </c>
      <c r="M18" s="16">
        <f>SUM(M19,M24,M28,M52,M57,'運輸・通信業～公務'!M11,'運輸・通信業～公務'!M31,'運輸・通信業～公務'!M43,'運輸・通信業～公務'!M40,'運輸・通信業～公務'!M69)</f>
        <v>530694</v>
      </c>
      <c r="N18" s="16">
        <f>SUM(N19,N24,N28,N52,N57,'運輸・通信業～公務'!N11,'運輸・通信業～公務'!N31,'運輸・通信業～公務'!N43,'運輸・通信業～公務'!N40,'運輸・通信業～公務'!N69)</f>
        <v>513432</v>
      </c>
      <c r="O18" s="16">
        <f>SUM(O19,O24,O28,O52,O57,'運輸・通信業～公務'!O11,'運輸・通信業～公務'!O31,'運輸・通信業～公務'!O43,'運輸・通信業～公務'!O40,'運輸・通信業～公務'!O69)</f>
        <v>17262</v>
      </c>
      <c r="P18" s="16">
        <f>SUM(P19,P24,P28,P52,P57,'運輸・通信業～公務'!P11,'運輸・通信業～公務'!P31,'運輸・通信業～公務'!P43,'運輸・通信業～公務'!P40,'運輸・通信業～公務'!P69)</f>
        <v>42274</v>
      </c>
      <c r="Q18" s="16">
        <f>SUM(Q19,Q24,Q28,Q52,Q57,'運輸・通信業～公務'!Q11,'運輸・通信業～公務'!Q31,'運輸・通信業～公務'!Q43,'運輸・通信業～公務'!Q40,'運輸・通信業～公務'!Q69)</f>
        <v>124069</v>
      </c>
      <c r="R18" s="16">
        <f>SUM(R19,R24,R28,R52,R57,'運輸・通信業～公務'!R11,'運輸・通信業～公務'!R31,'運輸・通信業～公務'!R43,'運輸・通信業～公務'!R40,'運輸・通信業～公務'!R69)</f>
        <v>29580</v>
      </c>
      <c r="S18" s="16">
        <f>SUM(S19,S24,S28,S52,S57,'運輸・通信業～公務'!S11,'運輸・通信業～公務'!S31,'運輸・通信業～公務'!S43,'運輸・通信業～公務'!S40,'運輸・通信業～公務'!S69)</f>
        <v>417493</v>
      </c>
      <c r="T18" s="16">
        <f>SUM(T19,T24,T28,T52,T57,'運輸・通信業～公務'!T11,'運輸・通信業～公務'!T31,'運輸・通信業～公務'!T43,'運輸・通信業～公務'!T40,'運輸・通信業～公務'!T69)</f>
        <v>24745</v>
      </c>
      <c r="U18" s="16">
        <f>SUM(U19,U24,U28,U52,U57,'運輸・通信業～公務'!U11,'運輸・通信業～公務'!U31,'運輸・通信業～公務'!U43,'運輸・通信業～公務'!U40,'運輸・通信業～公務'!U69)</f>
        <v>340245</v>
      </c>
      <c r="V18" s="16">
        <f>SUM(V19,V24,V28,V52,V57,'運輸・通信業～公務'!V11,'運輸・通信業～公務'!V31,'運輸・通信業～公務'!V43,'運輸・通信業～公務'!V40,'運輸・通信業～公務'!V69)</f>
        <v>624</v>
      </c>
      <c r="W18" s="16">
        <f>SUM(W19,W24,W28,W52,W57,'運輸・通信業～公務'!W11,'運輸・通信業～公務'!W31,'運輸・通信業～公務'!W43,'運輸・通信業～公務'!W40,'運輸・通信業～公務'!W69)</f>
        <v>2097</v>
      </c>
      <c r="X18" s="16">
        <f>SUM(X19,X24,X28,X52,X57,'運輸・通信業～公務'!X11,'運輸・通信業～公務'!X31,'運輸・通信業～公務'!X43,'運輸・通信業～公務'!X40,'運輸・通信業～公務'!X69)</f>
        <v>575</v>
      </c>
      <c r="Y18" s="16">
        <f>SUM(Y19,Y24,Y28,Y52,Y57,'運輸・通信業～公務'!Y11,'運輸・通信業～公務'!Y31,'運輸・通信業～公務'!Y43,'運輸・通信業～公務'!Y40,'運輸・通信業～公務'!Y69)</f>
        <v>25009</v>
      </c>
      <c r="Z18" s="16">
        <f>SUM(Z19,Z24,Z28,Z52,Z57,'運輸・通信業～公務'!Z11,'運輸・通信業～公務'!Z31,'運輸・通信業～公務'!Z43,'運輸・通信業～公務'!Z40,'運輸・通信業～公務'!Z69)</f>
        <v>2900</v>
      </c>
      <c r="AA18" s="16">
        <f>SUM(AA19,AA24,AA28,AA52,AA57,'運輸・通信業～公務'!AA11,'運輸・通信業～公務'!AA31,'運輸・通信業～公務'!AA43,'運輸・通信業～公務'!AA40,'運輸・通信業～公務'!AA69)</f>
        <v>54518</v>
      </c>
    </row>
    <row r="19" spans="3:27" ht="28.5" customHeight="1">
      <c r="C19" s="59" t="s">
        <v>110</v>
      </c>
      <c r="D19" s="59"/>
      <c r="E19" s="59"/>
      <c r="F19" s="59"/>
      <c r="H19" s="11">
        <f aca="true" t="shared" si="9" ref="H19:N19">SUM(H20:H23)</f>
        <v>62</v>
      </c>
      <c r="I19" s="16">
        <f t="shared" si="9"/>
        <v>1678</v>
      </c>
      <c r="J19" s="16">
        <f t="shared" si="9"/>
        <v>3</v>
      </c>
      <c r="K19" s="16">
        <f t="shared" si="9"/>
        <v>2</v>
      </c>
      <c r="L19" s="16">
        <f t="shared" si="9"/>
        <v>114</v>
      </c>
      <c r="M19" s="16">
        <f t="shared" si="9"/>
        <v>1559</v>
      </c>
      <c r="N19" s="16">
        <f t="shared" si="9"/>
        <v>1547</v>
      </c>
      <c r="O19" s="16">
        <f aca="true" t="shared" si="10" ref="O19:U19">SUM(O20:O23)</f>
        <v>12</v>
      </c>
      <c r="P19" s="16">
        <f t="shared" si="10"/>
        <v>3</v>
      </c>
      <c r="Q19" s="16">
        <f t="shared" si="10"/>
        <v>13</v>
      </c>
      <c r="R19" s="16">
        <f t="shared" si="10"/>
        <v>59</v>
      </c>
      <c r="S19" s="16">
        <f t="shared" si="10"/>
        <v>1665</v>
      </c>
      <c r="T19" s="16">
        <f t="shared" si="10"/>
        <v>58</v>
      </c>
      <c r="U19" s="16">
        <f t="shared" si="10"/>
        <v>1663</v>
      </c>
      <c r="V19" s="25" t="s">
        <v>140</v>
      </c>
      <c r="W19" s="25" t="s">
        <v>140</v>
      </c>
      <c r="X19" s="25" t="s">
        <v>140</v>
      </c>
      <c r="Y19" s="25" t="s">
        <v>140</v>
      </c>
      <c r="Z19" s="25" t="s">
        <v>140</v>
      </c>
      <c r="AA19" s="25" t="s">
        <v>140</v>
      </c>
    </row>
    <row r="20" spans="4:27" ht="15" customHeight="1">
      <c r="D20" s="14"/>
      <c r="E20" s="59" t="s">
        <v>18</v>
      </c>
      <c r="F20" s="59"/>
      <c r="H20" s="11">
        <f>SUM(P20,R20,V20,X20,Z20)</f>
        <v>1</v>
      </c>
      <c r="I20" s="1">
        <f>SUM(J20:M20)</f>
        <v>8</v>
      </c>
      <c r="J20" s="12" t="s">
        <v>140</v>
      </c>
      <c r="K20" s="12" t="s">
        <v>140</v>
      </c>
      <c r="L20" s="12" t="s">
        <v>140</v>
      </c>
      <c r="M20" s="1">
        <f>SUM(N20:O20)</f>
        <v>8</v>
      </c>
      <c r="N20" s="1">
        <v>8</v>
      </c>
      <c r="O20" s="12" t="s">
        <v>140</v>
      </c>
      <c r="P20" s="12" t="s">
        <v>140</v>
      </c>
      <c r="Q20" s="12" t="s">
        <v>140</v>
      </c>
      <c r="R20" s="1">
        <v>1</v>
      </c>
      <c r="S20" s="1">
        <v>8</v>
      </c>
      <c r="T20" s="1">
        <v>1</v>
      </c>
      <c r="U20" s="1">
        <v>8</v>
      </c>
      <c r="V20" s="12" t="s">
        <v>140</v>
      </c>
      <c r="W20" s="12" t="s">
        <v>140</v>
      </c>
      <c r="X20" s="25" t="s">
        <v>140</v>
      </c>
      <c r="Y20" s="25" t="s">
        <v>140</v>
      </c>
      <c r="Z20" s="12" t="s">
        <v>140</v>
      </c>
      <c r="AA20" s="12" t="s">
        <v>140</v>
      </c>
    </row>
    <row r="21" spans="4:27" ht="15" customHeight="1">
      <c r="D21" s="14"/>
      <c r="E21" s="59" t="s">
        <v>19</v>
      </c>
      <c r="F21" s="59"/>
      <c r="H21" s="11">
        <f>SUM(P21,R21,V21,X21,Z21)</f>
        <v>4</v>
      </c>
      <c r="I21" s="1">
        <f>SUM(J21:M21)</f>
        <v>791</v>
      </c>
      <c r="J21" s="12" t="s">
        <v>140</v>
      </c>
      <c r="K21" s="12" t="s">
        <v>140</v>
      </c>
      <c r="L21" s="1">
        <v>7</v>
      </c>
      <c r="M21" s="1">
        <f>SUM(N21:O21)</f>
        <v>784</v>
      </c>
      <c r="N21" s="1">
        <v>784</v>
      </c>
      <c r="O21" s="12" t="s">
        <v>140</v>
      </c>
      <c r="P21" s="12" t="s">
        <v>140</v>
      </c>
      <c r="Q21" s="12" t="s">
        <v>140</v>
      </c>
      <c r="R21" s="1">
        <v>4</v>
      </c>
      <c r="S21" s="1">
        <v>791</v>
      </c>
      <c r="T21" s="1">
        <v>4</v>
      </c>
      <c r="U21" s="1">
        <v>791</v>
      </c>
      <c r="V21" s="12" t="s">
        <v>140</v>
      </c>
      <c r="W21" s="12" t="s">
        <v>140</v>
      </c>
      <c r="X21" s="25" t="s">
        <v>140</v>
      </c>
      <c r="Y21" s="25" t="s">
        <v>140</v>
      </c>
      <c r="Z21" s="12" t="s">
        <v>140</v>
      </c>
      <c r="AA21" s="12" t="s">
        <v>140</v>
      </c>
    </row>
    <row r="22" spans="4:27" ht="15" customHeight="1">
      <c r="D22" s="14"/>
      <c r="E22" s="59" t="s">
        <v>20</v>
      </c>
      <c r="F22" s="59"/>
      <c r="G22" s="26"/>
      <c r="H22" s="27" t="s">
        <v>13</v>
      </c>
      <c r="I22" s="12" t="s">
        <v>13</v>
      </c>
      <c r="J22" s="12" t="s">
        <v>140</v>
      </c>
      <c r="K22" s="12" t="s">
        <v>140</v>
      </c>
      <c r="L22" s="12" t="s">
        <v>140</v>
      </c>
      <c r="M22" s="12" t="s">
        <v>13</v>
      </c>
      <c r="N22" s="12" t="s">
        <v>140</v>
      </c>
      <c r="O22" s="12" t="s">
        <v>140</v>
      </c>
      <c r="P22" s="12" t="s">
        <v>140</v>
      </c>
      <c r="Q22" s="12" t="s">
        <v>140</v>
      </c>
      <c r="R22" s="12" t="s">
        <v>140</v>
      </c>
      <c r="S22" s="12" t="s">
        <v>140</v>
      </c>
      <c r="T22" s="12" t="s">
        <v>140</v>
      </c>
      <c r="U22" s="12" t="s">
        <v>140</v>
      </c>
      <c r="V22" s="12" t="s">
        <v>140</v>
      </c>
      <c r="W22" s="12" t="s">
        <v>140</v>
      </c>
      <c r="X22" s="25" t="s">
        <v>140</v>
      </c>
      <c r="Y22" s="25" t="s">
        <v>140</v>
      </c>
      <c r="Z22" s="12" t="s">
        <v>140</v>
      </c>
      <c r="AA22" s="12" t="s">
        <v>140</v>
      </c>
    </row>
    <row r="23" spans="4:27" ht="15" customHeight="1">
      <c r="D23" s="14"/>
      <c r="E23" s="59" t="s">
        <v>21</v>
      </c>
      <c r="F23" s="59"/>
      <c r="H23" s="11">
        <f>SUM(P23,R23,V23,X23,Z23)</f>
        <v>57</v>
      </c>
      <c r="I23" s="1">
        <f>SUM(J23:M23)</f>
        <v>879</v>
      </c>
      <c r="J23" s="1">
        <v>3</v>
      </c>
      <c r="K23" s="1">
        <v>2</v>
      </c>
      <c r="L23" s="1">
        <v>107</v>
      </c>
      <c r="M23" s="1">
        <f>SUM(N23:O23)</f>
        <v>767</v>
      </c>
      <c r="N23" s="1">
        <v>755</v>
      </c>
      <c r="O23" s="1">
        <v>12</v>
      </c>
      <c r="P23" s="1">
        <v>3</v>
      </c>
      <c r="Q23" s="1">
        <v>13</v>
      </c>
      <c r="R23" s="1">
        <v>54</v>
      </c>
      <c r="S23" s="1">
        <v>866</v>
      </c>
      <c r="T23" s="1">
        <v>53</v>
      </c>
      <c r="U23" s="1">
        <v>864</v>
      </c>
      <c r="V23" s="12" t="s">
        <v>140</v>
      </c>
      <c r="W23" s="12" t="s">
        <v>140</v>
      </c>
      <c r="X23" s="25" t="s">
        <v>140</v>
      </c>
      <c r="Y23" s="25" t="s">
        <v>140</v>
      </c>
      <c r="Z23" s="12" t="s">
        <v>140</v>
      </c>
      <c r="AA23" s="12" t="s">
        <v>140</v>
      </c>
    </row>
    <row r="24" spans="3:27" ht="28.5" customHeight="1">
      <c r="C24" s="59" t="s">
        <v>111</v>
      </c>
      <c r="D24" s="59"/>
      <c r="E24" s="59"/>
      <c r="F24" s="59"/>
      <c r="H24" s="11">
        <f>SUM(H25:H27)</f>
        <v>7449</v>
      </c>
      <c r="I24" s="16">
        <f>SUM(I25:I27)</f>
        <v>62096</v>
      </c>
      <c r="J24" s="16">
        <f aca="true" t="shared" si="11" ref="J24:O24">SUM(J25:J27)</f>
        <v>3273</v>
      </c>
      <c r="K24" s="16">
        <f t="shared" si="11"/>
        <v>780</v>
      </c>
      <c r="L24" s="16">
        <f t="shared" si="11"/>
        <v>7832</v>
      </c>
      <c r="M24" s="16">
        <f t="shared" si="11"/>
        <v>50211</v>
      </c>
      <c r="N24" s="16">
        <f t="shared" si="11"/>
        <v>46991</v>
      </c>
      <c r="O24" s="16">
        <f t="shared" si="11"/>
        <v>3220</v>
      </c>
      <c r="P24" s="16">
        <f aca="true" t="shared" si="12" ref="P24:W24">SUM(P25:P27)</f>
        <v>3286</v>
      </c>
      <c r="Q24" s="16">
        <f t="shared" si="12"/>
        <v>9935</v>
      </c>
      <c r="R24" s="16">
        <f t="shared" si="12"/>
        <v>4162</v>
      </c>
      <c r="S24" s="16">
        <f t="shared" si="12"/>
        <v>52153</v>
      </c>
      <c r="T24" s="16">
        <f t="shared" si="12"/>
        <v>4153</v>
      </c>
      <c r="U24" s="16">
        <f t="shared" si="12"/>
        <v>52019</v>
      </c>
      <c r="V24" s="16">
        <f t="shared" si="12"/>
        <v>1</v>
      </c>
      <c r="W24" s="16">
        <f t="shared" si="12"/>
        <v>8</v>
      </c>
      <c r="X24" s="25" t="s">
        <v>140</v>
      </c>
      <c r="Y24" s="25" t="s">
        <v>140</v>
      </c>
      <c r="Z24" s="12" t="s">
        <v>140</v>
      </c>
      <c r="AA24" s="25" t="s">
        <v>140</v>
      </c>
    </row>
    <row r="25" spans="4:27" ht="15" customHeight="1">
      <c r="D25" s="14"/>
      <c r="E25" s="59" t="s">
        <v>22</v>
      </c>
      <c r="F25" s="59"/>
      <c r="H25" s="11">
        <f>SUM(P25,R25,V25,X25,Z25)</f>
        <v>3522</v>
      </c>
      <c r="I25" s="1">
        <f>SUM(J25:M25)</f>
        <v>36098</v>
      </c>
      <c r="J25" s="1">
        <v>1090</v>
      </c>
      <c r="K25" s="1">
        <v>280</v>
      </c>
      <c r="L25" s="1">
        <v>4815</v>
      </c>
      <c r="M25" s="1">
        <f>SUM(N25:O25)</f>
        <v>29913</v>
      </c>
      <c r="N25" s="1">
        <v>27895</v>
      </c>
      <c r="O25" s="1">
        <v>2018</v>
      </c>
      <c r="P25" s="1">
        <v>1096</v>
      </c>
      <c r="Q25" s="1">
        <v>4284</v>
      </c>
      <c r="R25" s="1">
        <v>2425</v>
      </c>
      <c r="S25" s="1">
        <v>31806</v>
      </c>
      <c r="T25" s="1">
        <v>2423</v>
      </c>
      <c r="U25" s="1">
        <v>31786</v>
      </c>
      <c r="V25" s="1">
        <v>1</v>
      </c>
      <c r="W25" s="1">
        <v>8</v>
      </c>
      <c r="X25" s="25" t="s">
        <v>140</v>
      </c>
      <c r="Y25" s="25" t="s">
        <v>140</v>
      </c>
      <c r="Z25" s="12" t="s">
        <v>140</v>
      </c>
      <c r="AA25" s="12" t="s">
        <v>140</v>
      </c>
    </row>
    <row r="26" spans="4:27" ht="15" customHeight="1">
      <c r="D26" s="14"/>
      <c r="E26" s="59" t="s">
        <v>121</v>
      </c>
      <c r="F26" s="59"/>
      <c r="H26" s="11">
        <f>SUM(P26,R26,V26,X26,Z26)</f>
        <v>2424</v>
      </c>
      <c r="I26" s="1">
        <f>SUM(J26:M26)</f>
        <v>12220</v>
      </c>
      <c r="J26" s="1">
        <v>1679</v>
      </c>
      <c r="K26" s="1">
        <v>339</v>
      </c>
      <c r="L26" s="1">
        <v>1408</v>
      </c>
      <c r="M26" s="1">
        <f>SUM(N26:O26)</f>
        <v>8794</v>
      </c>
      <c r="N26" s="1">
        <v>7995</v>
      </c>
      <c r="O26" s="1">
        <v>799</v>
      </c>
      <c r="P26" s="1">
        <v>1681</v>
      </c>
      <c r="Q26" s="1">
        <v>4240</v>
      </c>
      <c r="R26" s="1">
        <v>743</v>
      </c>
      <c r="S26" s="1">
        <v>7980</v>
      </c>
      <c r="T26" s="1">
        <v>741</v>
      </c>
      <c r="U26" s="1">
        <v>7948</v>
      </c>
      <c r="V26" s="12" t="s">
        <v>140</v>
      </c>
      <c r="W26" s="12" t="s">
        <v>140</v>
      </c>
      <c r="X26" s="25" t="s">
        <v>140</v>
      </c>
      <c r="Y26" s="25" t="s">
        <v>140</v>
      </c>
      <c r="Z26" s="12" t="s">
        <v>140</v>
      </c>
      <c r="AA26" s="12" t="s">
        <v>140</v>
      </c>
    </row>
    <row r="27" spans="4:28" ht="15" customHeight="1">
      <c r="D27" s="14"/>
      <c r="E27" s="59" t="s">
        <v>23</v>
      </c>
      <c r="F27" s="59"/>
      <c r="H27" s="11">
        <f>SUM(P27,R27,V27,X27,Z27)</f>
        <v>1503</v>
      </c>
      <c r="I27" s="1">
        <f>SUM(J27:M27)</f>
        <v>13778</v>
      </c>
      <c r="J27" s="1">
        <v>504</v>
      </c>
      <c r="K27" s="1">
        <v>161</v>
      </c>
      <c r="L27" s="1">
        <v>1609</v>
      </c>
      <c r="M27" s="1">
        <f>SUM(N27:O27)</f>
        <v>11504</v>
      </c>
      <c r="N27" s="1">
        <v>11101</v>
      </c>
      <c r="O27" s="1">
        <v>403</v>
      </c>
      <c r="P27" s="1">
        <v>509</v>
      </c>
      <c r="Q27" s="1">
        <v>1411</v>
      </c>
      <c r="R27" s="1">
        <v>994</v>
      </c>
      <c r="S27" s="1">
        <v>12367</v>
      </c>
      <c r="T27" s="1">
        <v>989</v>
      </c>
      <c r="U27" s="1">
        <v>12285</v>
      </c>
      <c r="V27" s="12" t="s">
        <v>140</v>
      </c>
      <c r="W27" s="12" t="s">
        <v>140</v>
      </c>
      <c r="X27" s="25" t="s">
        <v>140</v>
      </c>
      <c r="Y27" s="25" t="s">
        <v>140</v>
      </c>
      <c r="Z27" s="12" t="s">
        <v>140</v>
      </c>
      <c r="AA27" s="12" t="s">
        <v>140</v>
      </c>
      <c r="AB27" s="22"/>
    </row>
    <row r="28" spans="3:27" ht="28.5" customHeight="1">
      <c r="C28" s="59" t="s">
        <v>112</v>
      </c>
      <c r="D28" s="59"/>
      <c r="E28" s="59"/>
      <c r="F28" s="59"/>
      <c r="H28" s="11">
        <f>SUM(H29:H51)</f>
        <v>4715</v>
      </c>
      <c r="I28" s="16">
        <f aca="true" t="shared" si="13" ref="I28:O28">SUM(I29:I51)</f>
        <v>77518</v>
      </c>
      <c r="J28" s="16">
        <f t="shared" si="13"/>
        <v>2480</v>
      </c>
      <c r="K28" s="16">
        <f t="shared" si="13"/>
        <v>1304</v>
      </c>
      <c r="L28" s="16">
        <f t="shared" si="13"/>
        <v>3762</v>
      </c>
      <c r="M28" s="16">
        <f t="shared" si="13"/>
        <v>69972</v>
      </c>
      <c r="N28" s="16">
        <f t="shared" si="13"/>
        <v>69032</v>
      </c>
      <c r="O28" s="16">
        <f t="shared" si="13"/>
        <v>940</v>
      </c>
      <c r="P28" s="1">
        <f>SUM(P29:P51)</f>
        <v>2491</v>
      </c>
      <c r="Q28" s="1">
        <f aca="true" t="shared" si="14" ref="Q28:Z28">SUM(Q29:Q51)</f>
        <v>9195</v>
      </c>
      <c r="R28" s="1">
        <f t="shared" si="14"/>
        <v>2208</v>
      </c>
      <c r="S28" s="1">
        <f t="shared" si="14"/>
        <v>68182</v>
      </c>
      <c r="T28" s="1">
        <f t="shared" si="14"/>
        <v>2153</v>
      </c>
      <c r="U28" s="1">
        <f t="shared" si="14"/>
        <v>67085</v>
      </c>
      <c r="V28" s="1">
        <f t="shared" si="14"/>
        <v>12</v>
      </c>
      <c r="W28" s="1">
        <f t="shared" si="14"/>
        <v>136</v>
      </c>
      <c r="X28" s="25" t="s">
        <v>140</v>
      </c>
      <c r="Y28" s="25" t="s">
        <v>140</v>
      </c>
      <c r="Z28" s="1">
        <f t="shared" si="14"/>
        <v>4</v>
      </c>
      <c r="AA28" s="1">
        <f>SUM(AA29:AA51)</f>
        <v>5</v>
      </c>
    </row>
    <row r="29" spans="4:27" ht="15" customHeight="1">
      <c r="D29" s="14"/>
      <c r="E29" s="59" t="s">
        <v>24</v>
      </c>
      <c r="F29" s="59"/>
      <c r="H29" s="11">
        <f aca="true" t="shared" si="15" ref="H29:H43">SUM(P29,R29,V29,X29,Z29)</f>
        <v>1543</v>
      </c>
      <c r="I29" s="1">
        <f>SUM(J29:M29)</f>
        <v>19084</v>
      </c>
      <c r="J29" s="1">
        <v>1003</v>
      </c>
      <c r="K29" s="1">
        <v>772</v>
      </c>
      <c r="L29" s="1">
        <v>941</v>
      </c>
      <c r="M29" s="1">
        <f aca="true" t="shared" si="16" ref="M29:M38">SUM(N29:O29)</f>
        <v>16368</v>
      </c>
      <c r="N29" s="1">
        <v>15962</v>
      </c>
      <c r="O29" s="1">
        <v>406</v>
      </c>
      <c r="P29" s="1">
        <v>1010</v>
      </c>
      <c r="Q29" s="1">
        <v>4524</v>
      </c>
      <c r="R29" s="1">
        <v>525</v>
      </c>
      <c r="S29" s="1">
        <v>14499</v>
      </c>
      <c r="T29" s="1">
        <v>500</v>
      </c>
      <c r="U29" s="1">
        <v>13836</v>
      </c>
      <c r="V29" s="1">
        <v>8</v>
      </c>
      <c r="W29" s="1">
        <v>61</v>
      </c>
      <c r="X29" s="25" t="s">
        <v>140</v>
      </c>
      <c r="Y29" s="25" t="s">
        <v>140</v>
      </c>
      <c r="Z29" s="12" t="s">
        <v>140</v>
      </c>
      <c r="AA29" s="12" t="s">
        <v>140</v>
      </c>
    </row>
    <row r="30" spans="4:27" ht="15" customHeight="1">
      <c r="D30" s="14"/>
      <c r="E30" s="59" t="s">
        <v>25</v>
      </c>
      <c r="F30" s="59"/>
      <c r="H30" s="11">
        <f t="shared" si="15"/>
        <v>105</v>
      </c>
      <c r="I30" s="1">
        <f>SUM(J30:M30)</f>
        <v>1129</v>
      </c>
      <c r="J30" s="1">
        <v>27</v>
      </c>
      <c r="K30" s="1">
        <v>23</v>
      </c>
      <c r="L30" s="1">
        <v>114</v>
      </c>
      <c r="M30" s="1">
        <f t="shared" si="16"/>
        <v>965</v>
      </c>
      <c r="N30" s="1">
        <v>910</v>
      </c>
      <c r="O30" s="1">
        <v>55</v>
      </c>
      <c r="P30" s="1">
        <v>28</v>
      </c>
      <c r="Q30" s="1">
        <v>103</v>
      </c>
      <c r="R30" s="1">
        <v>72</v>
      </c>
      <c r="S30" s="1">
        <v>1016</v>
      </c>
      <c r="T30" s="1">
        <v>57</v>
      </c>
      <c r="U30" s="1">
        <v>748</v>
      </c>
      <c r="V30" s="1">
        <v>2</v>
      </c>
      <c r="W30" s="1">
        <v>7</v>
      </c>
      <c r="X30" s="25" t="s">
        <v>140</v>
      </c>
      <c r="Y30" s="25" t="s">
        <v>140</v>
      </c>
      <c r="Z30" s="1">
        <v>3</v>
      </c>
      <c r="AA30" s="1">
        <v>3</v>
      </c>
    </row>
    <row r="31" spans="4:27" ht="15" customHeight="1">
      <c r="D31" s="28" t="s">
        <v>153</v>
      </c>
      <c r="E31" s="59" t="s">
        <v>120</v>
      </c>
      <c r="F31" s="59"/>
      <c r="H31" s="11">
        <f t="shared" si="15"/>
        <v>34</v>
      </c>
      <c r="I31" s="1">
        <f>SUM(J31:M31)</f>
        <v>561</v>
      </c>
      <c r="J31" s="1">
        <v>12</v>
      </c>
      <c r="K31" s="1">
        <v>6</v>
      </c>
      <c r="L31" s="1">
        <v>28</v>
      </c>
      <c r="M31" s="1">
        <f t="shared" si="16"/>
        <v>515</v>
      </c>
      <c r="N31" s="1">
        <v>468</v>
      </c>
      <c r="O31" s="1">
        <v>47</v>
      </c>
      <c r="P31" s="1">
        <v>12</v>
      </c>
      <c r="Q31" s="1">
        <v>54</v>
      </c>
      <c r="R31" s="1">
        <v>22</v>
      </c>
      <c r="S31" s="1">
        <v>507</v>
      </c>
      <c r="T31" s="1">
        <v>22</v>
      </c>
      <c r="U31" s="1">
        <v>507</v>
      </c>
      <c r="V31" s="12" t="s">
        <v>140</v>
      </c>
      <c r="W31" s="12" t="s">
        <v>140</v>
      </c>
      <c r="X31" s="25" t="s">
        <v>140</v>
      </c>
      <c r="Y31" s="25" t="s">
        <v>140</v>
      </c>
      <c r="Z31" s="12" t="s">
        <v>140</v>
      </c>
      <c r="AA31" s="12" t="s">
        <v>140</v>
      </c>
    </row>
    <row r="32" spans="4:27" ht="15" customHeight="1">
      <c r="D32" s="14"/>
      <c r="E32" s="59" t="s">
        <v>26</v>
      </c>
      <c r="F32" s="59"/>
      <c r="H32" s="11">
        <f t="shared" si="15"/>
        <v>300</v>
      </c>
      <c r="I32" s="1">
        <f>SUM(J32:M32)</f>
        <v>9424</v>
      </c>
      <c r="J32" s="1">
        <v>114</v>
      </c>
      <c r="K32" s="1">
        <v>33</v>
      </c>
      <c r="L32" s="1">
        <v>212</v>
      </c>
      <c r="M32" s="1">
        <f t="shared" si="16"/>
        <v>9065</v>
      </c>
      <c r="N32" s="1">
        <v>9028</v>
      </c>
      <c r="O32" s="1">
        <v>37</v>
      </c>
      <c r="P32" s="1">
        <v>114</v>
      </c>
      <c r="Q32" s="1">
        <v>859</v>
      </c>
      <c r="R32" s="1">
        <v>186</v>
      </c>
      <c r="S32" s="1">
        <v>8565</v>
      </c>
      <c r="T32" s="1">
        <v>186</v>
      </c>
      <c r="U32" s="1">
        <v>8565</v>
      </c>
      <c r="V32" s="12" t="s">
        <v>140</v>
      </c>
      <c r="W32" s="12" t="s">
        <v>140</v>
      </c>
      <c r="X32" s="25" t="s">
        <v>140</v>
      </c>
      <c r="Y32" s="25" t="s">
        <v>140</v>
      </c>
      <c r="Z32" s="12" t="s">
        <v>140</v>
      </c>
      <c r="AA32" s="12" t="s">
        <v>140</v>
      </c>
    </row>
    <row r="33" spans="4:27" ht="15" customHeight="1">
      <c r="D33" s="14"/>
      <c r="E33" s="59" t="s">
        <v>27</v>
      </c>
      <c r="F33" s="59"/>
      <c r="H33" s="11">
        <f t="shared" si="15"/>
        <v>125</v>
      </c>
      <c r="I33" s="1">
        <f>SUM(J33:M33)</f>
        <v>887</v>
      </c>
      <c r="J33" s="1">
        <v>55</v>
      </c>
      <c r="K33" s="1">
        <v>20</v>
      </c>
      <c r="L33" s="1">
        <v>123</v>
      </c>
      <c r="M33" s="1">
        <f t="shared" si="16"/>
        <v>689</v>
      </c>
      <c r="N33" s="1">
        <v>671</v>
      </c>
      <c r="O33" s="1">
        <v>18</v>
      </c>
      <c r="P33" s="1">
        <v>55</v>
      </c>
      <c r="Q33" s="1">
        <v>162</v>
      </c>
      <c r="R33" s="1">
        <v>70</v>
      </c>
      <c r="S33" s="1">
        <v>725</v>
      </c>
      <c r="T33" s="1">
        <v>68</v>
      </c>
      <c r="U33" s="1">
        <v>714</v>
      </c>
      <c r="V33" s="12" t="s">
        <v>140</v>
      </c>
      <c r="W33" s="12" t="s">
        <v>140</v>
      </c>
      <c r="X33" s="25" t="s">
        <v>140</v>
      </c>
      <c r="Y33" s="25" t="s">
        <v>140</v>
      </c>
      <c r="Z33" s="12" t="s">
        <v>140</v>
      </c>
      <c r="AA33" s="12" t="s">
        <v>140</v>
      </c>
    </row>
    <row r="34" spans="4:27" ht="15" customHeight="1">
      <c r="D34" s="14"/>
      <c r="E34" s="59" t="s">
        <v>28</v>
      </c>
      <c r="F34" s="59"/>
      <c r="H34" s="11">
        <f t="shared" si="15"/>
        <v>187</v>
      </c>
      <c r="I34" s="1">
        <f aca="true" t="shared" si="17" ref="I34:I43">SUM(J34:M34)</f>
        <v>875</v>
      </c>
      <c r="J34" s="1">
        <v>132</v>
      </c>
      <c r="K34" s="1">
        <v>40</v>
      </c>
      <c r="L34" s="1">
        <v>100</v>
      </c>
      <c r="M34" s="1">
        <f t="shared" si="16"/>
        <v>603</v>
      </c>
      <c r="N34" s="1">
        <v>586</v>
      </c>
      <c r="O34" s="1">
        <v>17</v>
      </c>
      <c r="P34" s="1">
        <v>132</v>
      </c>
      <c r="Q34" s="1">
        <v>375</v>
      </c>
      <c r="R34" s="1">
        <v>55</v>
      </c>
      <c r="S34" s="1">
        <v>500</v>
      </c>
      <c r="T34" s="1">
        <v>55</v>
      </c>
      <c r="U34" s="1">
        <v>500</v>
      </c>
      <c r="V34" s="12" t="s">
        <v>140</v>
      </c>
      <c r="W34" s="12" t="s">
        <v>140</v>
      </c>
      <c r="X34" s="25" t="s">
        <v>140</v>
      </c>
      <c r="Y34" s="25" t="s">
        <v>140</v>
      </c>
      <c r="Z34" s="12" t="s">
        <v>140</v>
      </c>
      <c r="AA34" s="12" t="s">
        <v>140</v>
      </c>
    </row>
    <row r="35" spans="4:27" ht="15" customHeight="1">
      <c r="D35" s="14"/>
      <c r="E35" s="59" t="s">
        <v>29</v>
      </c>
      <c r="F35" s="59"/>
      <c r="H35" s="11">
        <f t="shared" si="15"/>
        <v>39</v>
      </c>
      <c r="I35" s="1">
        <f t="shared" si="17"/>
        <v>521</v>
      </c>
      <c r="J35" s="1">
        <v>18</v>
      </c>
      <c r="K35" s="1">
        <v>11</v>
      </c>
      <c r="L35" s="1">
        <v>45</v>
      </c>
      <c r="M35" s="1">
        <f t="shared" si="16"/>
        <v>447</v>
      </c>
      <c r="N35" s="1">
        <v>443</v>
      </c>
      <c r="O35" s="1">
        <v>4</v>
      </c>
      <c r="P35" s="1">
        <v>18</v>
      </c>
      <c r="Q35" s="1">
        <v>58</v>
      </c>
      <c r="R35" s="1">
        <v>21</v>
      </c>
      <c r="S35" s="1">
        <v>463</v>
      </c>
      <c r="T35" s="1">
        <v>21</v>
      </c>
      <c r="U35" s="1">
        <v>463</v>
      </c>
      <c r="V35" s="12" t="s">
        <v>140</v>
      </c>
      <c r="W35" s="12" t="s">
        <v>140</v>
      </c>
      <c r="X35" s="25" t="s">
        <v>140</v>
      </c>
      <c r="Y35" s="25" t="s">
        <v>140</v>
      </c>
      <c r="Z35" s="12" t="s">
        <v>140</v>
      </c>
      <c r="AA35" s="12" t="s">
        <v>140</v>
      </c>
    </row>
    <row r="36" spans="5:27" ht="15" customHeight="1">
      <c r="E36" s="59" t="s">
        <v>30</v>
      </c>
      <c r="F36" s="59"/>
      <c r="H36" s="11">
        <f t="shared" si="15"/>
        <v>270</v>
      </c>
      <c r="I36" s="1">
        <f t="shared" si="17"/>
        <v>2879</v>
      </c>
      <c r="J36" s="1">
        <v>127</v>
      </c>
      <c r="K36" s="1">
        <v>54</v>
      </c>
      <c r="L36" s="1">
        <v>287</v>
      </c>
      <c r="M36" s="1">
        <f t="shared" si="16"/>
        <v>2411</v>
      </c>
      <c r="N36" s="1">
        <v>2386</v>
      </c>
      <c r="O36" s="1">
        <v>25</v>
      </c>
      <c r="P36" s="1">
        <v>127</v>
      </c>
      <c r="Q36" s="1">
        <v>355</v>
      </c>
      <c r="R36" s="1">
        <v>143</v>
      </c>
      <c r="S36" s="1">
        <v>2524</v>
      </c>
      <c r="T36" s="1">
        <v>141</v>
      </c>
      <c r="U36" s="1">
        <v>2504</v>
      </c>
      <c r="V36" s="12" t="s">
        <v>140</v>
      </c>
      <c r="W36" s="12" t="s">
        <v>140</v>
      </c>
      <c r="X36" s="25" t="s">
        <v>140</v>
      </c>
      <c r="Y36" s="25" t="s">
        <v>140</v>
      </c>
      <c r="Z36" s="12" t="s">
        <v>140</v>
      </c>
      <c r="AA36" s="12" t="s">
        <v>140</v>
      </c>
    </row>
    <row r="37" spans="5:27" ht="15" customHeight="1">
      <c r="E37" s="59" t="s">
        <v>31</v>
      </c>
      <c r="F37" s="59"/>
      <c r="H37" s="11">
        <f t="shared" si="15"/>
        <v>27</v>
      </c>
      <c r="I37" s="1">
        <f t="shared" si="17"/>
        <v>333</v>
      </c>
      <c r="J37" s="12">
        <v>6</v>
      </c>
      <c r="K37" s="12">
        <v>3</v>
      </c>
      <c r="L37" s="1">
        <v>17</v>
      </c>
      <c r="M37" s="1">
        <f t="shared" si="16"/>
        <v>307</v>
      </c>
      <c r="N37" s="1">
        <v>307</v>
      </c>
      <c r="O37" s="12" t="s">
        <v>140</v>
      </c>
      <c r="P37" s="13">
        <v>6</v>
      </c>
      <c r="Q37" s="13">
        <v>18</v>
      </c>
      <c r="R37" s="1">
        <v>21</v>
      </c>
      <c r="S37" s="1">
        <v>315</v>
      </c>
      <c r="T37" s="1">
        <v>17</v>
      </c>
      <c r="U37" s="1">
        <v>206</v>
      </c>
      <c r="V37" s="12" t="s">
        <v>140</v>
      </c>
      <c r="W37" s="12" t="s">
        <v>140</v>
      </c>
      <c r="X37" s="25" t="s">
        <v>140</v>
      </c>
      <c r="Y37" s="25" t="s">
        <v>140</v>
      </c>
      <c r="Z37" s="12" t="s">
        <v>140</v>
      </c>
      <c r="AA37" s="12" t="s">
        <v>140</v>
      </c>
    </row>
    <row r="38" spans="5:27" ht="15" customHeight="1">
      <c r="E38" s="59" t="s">
        <v>32</v>
      </c>
      <c r="F38" s="59"/>
      <c r="H38" s="11">
        <f t="shared" si="15"/>
        <v>8</v>
      </c>
      <c r="I38" s="1">
        <f t="shared" si="17"/>
        <v>59</v>
      </c>
      <c r="J38" s="12" t="s">
        <v>140</v>
      </c>
      <c r="K38" s="12" t="s">
        <v>140</v>
      </c>
      <c r="L38" s="1">
        <v>4</v>
      </c>
      <c r="M38" s="1">
        <f t="shared" si="16"/>
        <v>55</v>
      </c>
      <c r="N38" s="1">
        <v>55</v>
      </c>
      <c r="O38" s="12" t="s">
        <v>140</v>
      </c>
      <c r="P38" s="12" t="s">
        <v>140</v>
      </c>
      <c r="Q38" s="12" t="s">
        <v>140</v>
      </c>
      <c r="R38" s="1">
        <v>7</v>
      </c>
      <c r="S38" s="1">
        <v>50</v>
      </c>
      <c r="T38" s="1">
        <v>7</v>
      </c>
      <c r="U38" s="1">
        <v>50</v>
      </c>
      <c r="V38" s="13">
        <v>1</v>
      </c>
      <c r="W38" s="13">
        <v>9</v>
      </c>
      <c r="X38" s="25" t="s">
        <v>140</v>
      </c>
      <c r="Y38" s="25" t="s">
        <v>140</v>
      </c>
      <c r="Z38" s="12" t="s">
        <v>140</v>
      </c>
      <c r="AA38" s="12" t="s">
        <v>140</v>
      </c>
    </row>
    <row r="39" spans="4:27" ht="30" customHeight="1">
      <c r="D39" s="1" t="s">
        <v>154</v>
      </c>
      <c r="E39" s="59" t="s">
        <v>122</v>
      </c>
      <c r="F39" s="59"/>
      <c r="H39" s="11">
        <f t="shared" si="15"/>
        <v>43</v>
      </c>
      <c r="I39" s="1">
        <f t="shared" si="17"/>
        <v>948</v>
      </c>
      <c r="J39" s="1">
        <v>6</v>
      </c>
      <c r="K39" s="1">
        <v>1</v>
      </c>
      <c r="L39" s="1">
        <v>70</v>
      </c>
      <c r="M39" s="1">
        <f aca="true" t="shared" si="18" ref="M39:M44">SUM(N39:O39)</f>
        <v>871</v>
      </c>
      <c r="N39" s="1">
        <v>860</v>
      </c>
      <c r="O39" s="1">
        <v>11</v>
      </c>
      <c r="P39" s="1">
        <v>6</v>
      </c>
      <c r="Q39" s="1">
        <v>13</v>
      </c>
      <c r="R39" s="1">
        <v>37</v>
      </c>
      <c r="S39" s="1">
        <v>935</v>
      </c>
      <c r="T39" s="1">
        <v>37</v>
      </c>
      <c r="U39" s="1">
        <v>935</v>
      </c>
      <c r="V39" s="12" t="s">
        <v>140</v>
      </c>
      <c r="W39" s="12" t="s">
        <v>140</v>
      </c>
      <c r="X39" s="25" t="s">
        <v>140</v>
      </c>
      <c r="Y39" s="25" t="s">
        <v>140</v>
      </c>
      <c r="Z39" s="12" t="s">
        <v>140</v>
      </c>
      <c r="AA39" s="12" t="s">
        <v>140</v>
      </c>
    </row>
    <row r="40" spans="5:27" ht="15" customHeight="1">
      <c r="E40" s="59" t="s">
        <v>33</v>
      </c>
      <c r="F40" s="59"/>
      <c r="H40" s="11">
        <f t="shared" si="15"/>
        <v>12</v>
      </c>
      <c r="I40" s="1">
        <f t="shared" si="17"/>
        <v>101</v>
      </c>
      <c r="J40" s="1">
        <v>2</v>
      </c>
      <c r="K40" s="12" t="s">
        <v>140</v>
      </c>
      <c r="L40" s="1">
        <v>10</v>
      </c>
      <c r="M40" s="1">
        <f t="shared" si="18"/>
        <v>89</v>
      </c>
      <c r="N40" s="1">
        <v>87</v>
      </c>
      <c r="O40" s="1">
        <v>2</v>
      </c>
      <c r="P40" s="1">
        <v>2</v>
      </c>
      <c r="Q40" s="1">
        <v>12</v>
      </c>
      <c r="R40" s="1">
        <v>10</v>
      </c>
      <c r="S40" s="1">
        <v>89</v>
      </c>
      <c r="T40" s="1">
        <v>10</v>
      </c>
      <c r="U40" s="1">
        <v>89</v>
      </c>
      <c r="V40" s="12" t="s">
        <v>140</v>
      </c>
      <c r="W40" s="12" t="s">
        <v>140</v>
      </c>
      <c r="X40" s="25" t="s">
        <v>140</v>
      </c>
      <c r="Y40" s="25" t="s">
        <v>140</v>
      </c>
      <c r="Z40" s="12" t="s">
        <v>140</v>
      </c>
      <c r="AA40" s="12" t="s">
        <v>140</v>
      </c>
    </row>
    <row r="41" spans="5:27" ht="15" customHeight="1">
      <c r="E41" s="59" t="s">
        <v>34</v>
      </c>
      <c r="F41" s="59"/>
      <c r="H41" s="11">
        <f t="shared" si="15"/>
        <v>7</v>
      </c>
      <c r="I41" s="1">
        <f t="shared" si="17"/>
        <v>75</v>
      </c>
      <c r="J41" s="1">
        <v>5</v>
      </c>
      <c r="K41" s="1">
        <v>2</v>
      </c>
      <c r="L41" s="1">
        <v>2</v>
      </c>
      <c r="M41" s="1">
        <f t="shared" si="18"/>
        <v>66</v>
      </c>
      <c r="N41" s="1">
        <v>65</v>
      </c>
      <c r="O41" s="12">
        <v>1</v>
      </c>
      <c r="P41" s="1">
        <v>5</v>
      </c>
      <c r="Q41" s="1">
        <v>14</v>
      </c>
      <c r="R41" s="1">
        <v>2</v>
      </c>
      <c r="S41" s="1">
        <v>61</v>
      </c>
      <c r="T41" s="1">
        <v>2</v>
      </c>
      <c r="U41" s="1">
        <v>61</v>
      </c>
      <c r="V41" s="12" t="s">
        <v>140</v>
      </c>
      <c r="W41" s="12" t="s">
        <v>140</v>
      </c>
      <c r="X41" s="25" t="s">
        <v>140</v>
      </c>
      <c r="Y41" s="25" t="s">
        <v>140</v>
      </c>
      <c r="Z41" s="12" t="s">
        <v>140</v>
      </c>
      <c r="AA41" s="12" t="s">
        <v>140</v>
      </c>
    </row>
    <row r="42" spans="5:27" ht="15" customHeight="1">
      <c r="E42" s="59" t="s">
        <v>35</v>
      </c>
      <c r="F42" s="59"/>
      <c r="H42" s="11">
        <f t="shared" si="15"/>
        <v>770</v>
      </c>
      <c r="I42" s="1">
        <f t="shared" si="17"/>
        <v>6338</v>
      </c>
      <c r="J42" s="1">
        <v>456</v>
      </c>
      <c r="K42" s="1">
        <v>154</v>
      </c>
      <c r="L42" s="1">
        <v>529</v>
      </c>
      <c r="M42" s="1">
        <f t="shared" si="18"/>
        <v>5199</v>
      </c>
      <c r="N42" s="1">
        <v>5141</v>
      </c>
      <c r="O42" s="1">
        <v>58</v>
      </c>
      <c r="P42" s="1">
        <v>457</v>
      </c>
      <c r="Q42" s="1">
        <v>1171</v>
      </c>
      <c r="R42" s="1">
        <v>312</v>
      </c>
      <c r="S42" s="1">
        <v>5165</v>
      </c>
      <c r="T42" s="1">
        <v>309</v>
      </c>
      <c r="U42" s="1">
        <v>5151</v>
      </c>
      <c r="V42" s="12" t="s">
        <v>140</v>
      </c>
      <c r="W42" s="12" t="s">
        <v>140</v>
      </c>
      <c r="X42" s="25" t="s">
        <v>140</v>
      </c>
      <c r="Y42" s="25" t="s">
        <v>140</v>
      </c>
      <c r="Z42" s="13">
        <v>1</v>
      </c>
      <c r="AA42" s="13">
        <v>2</v>
      </c>
    </row>
    <row r="43" spans="5:27" ht="15" customHeight="1">
      <c r="E43" s="59" t="s">
        <v>36</v>
      </c>
      <c r="F43" s="59"/>
      <c r="H43" s="11">
        <f t="shared" si="15"/>
        <v>45</v>
      </c>
      <c r="I43" s="1">
        <f t="shared" si="17"/>
        <v>960</v>
      </c>
      <c r="J43" s="1">
        <v>4</v>
      </c>
      <c r="K43" s="12" t="s">
        <v>140</v>
      </c>
      <c r="L43" s="1">
        <v>72</v>
      </c>
      <c r="M43" s="1">
        <f t="shared" si="18"/>
        <v>884</v>
      </c>
      <c r="N43" s="1">
        <v>882</v>
      </c>
      <c r="O43" s="1">
        <v>2</v>
      </c>
      <c r="P43" s="1">
        <v>4</v>
      </c>
      <c r="Q43" s="1">
        <v>14</v>
      </c>
      <c r="R43" s="1">
        <v>41</v>
      </c>
      <c r="S43" s="1">
        <v>946</v>
      </c>
      <c r="T43" s="1">
        <v>41</v>
      </c>
      <c r="U43" s="1">
        <v>946</v>
      </c>
      <c r="V43" s="12" t="s">
        <v>140</v>
      </c>
      <c r="W43" s="12" t="s">
        <v>140</v>
      </c>
      <c r="X43" s="25" t="s">
        <v>140</v>
      </c>
      <c r="Y43" s="25" t="s">
        <v>140</v>
      </c>
      <c r="Z43" s="12" t="s">
        <v>140</v>
      </c>
      <c r="AA43" s="12" t="s">
        <v>140</v>
      </c>
    </row>
    <row r="44" spans="5:27" ht="15" customHeight="1">
      <c r="E44" s="59" t="s">
        <v>37</v>
      </c>
      <c r="F44" s="59"/>
      <c r="H44" s="11">
        <f aca="true" t="shared" si="19" ref="H44:H51">SUM(P44,R44,V44,X44,Z44)</f>
        <v>10</v>
      </c>
      <c r="I44" s="1">
        <f aca="true" t="shared" si="20" ref="I44:I51">SUM(J44:M44)</f>
        <v>162</v>
      </c>
      <c r="J44" s="1">
        <v>2</v>
      </c>
      <c r="K44" s="12" t="s">
        <v>140</v>
      </c>
      <c r="L44" s="1">
        <v>7</v>
      </c>
      <c r="M44" s="1">
        <f t="shared" si="18"/>
        <v>153</v>
      </c>
      <c r="N44" s="1">
        <v>150</v>
      </c>
      <c r="O44" s="1">
        <v>3</v>
      </c>
      <c r="P44" s="1">
        <v>2</v>
      </c>
      <c r="Q44" s="1">
        <v>9</v>
      </c>
      <c r="R44" s="1">
        <v>8</v>
      </c>
      <c r="S44" s="1">
        <v>153</v>
      </c>
      <c r="T44" s="1">
        <v>8</v>
      </c>
      <c r="U44" s="1">
        <v>153</v>
      </c>
      <c r="V44" s="12" t="s">
        <v>140</v>
      </c>
      <c r="W44" s="12" t="s">
        <v>140</v>
      </c>
      <c r="X44" s="25" t="s">
        <v>140</v>
      </c>
      <c r="Y44" s="25" t="s">
        <v>140</v>
      </c>
      <c r="Z44" s="12" t="s">
        <v>140</v>
      </c>
      <c r="AA44" s="12" t="s">
        <v>140</v>
      </c>
    </row>
    <row r="45" spans="5:27" ht="15" customHeight="1">
      <c r="E45" s="59" t="s">
        <v>38</v>
      </c>
      <c r="F45" s="59"/>
      <c r="H45" s="11">
        <f t="shared" si="19"/>
        <v>387</v>
      </c>
      <c r="I45" s="1">
        <f t="shared" si="20"/>
        <v>3918</v>
      </c>
      <c r="J45" s="1">
        <v>172</v>
      </c>
      <c r="K45" s="1">
        <v>54</v>
      </c>
      <c r="L45" s="12">
        <v>398</v>
      </c>
      <c r="M45" s="1">
        <f aca="true" t="shared" si="21" ref="M45:M51">SUM(N45:O45)</f>
        <v>3294</v>
      </c>
      <c r="N45" s="1">
        <v>3206</v>
      </c>
      <c r="O45" s="1">
        <v>88</v>
      </c>
      <c r="P45" s="1">
        <v>172</v>
      </c>
      <c r="Q45" s="1">
        <v>528</v>
      </c>
      <c r="R45" s="1">
        <v>215</v>
      </c>
      <c r="S45" s="1">
        <v>3390</v>
      </c>
      <c r="T45" s="1">
        <v>214</v>
      </c>
      <c r="U45" s="1">
        <v>3388</v>
      </c>
      <c r="V45" s="12" t="s">
        <v>140</v>
      </c>
      <c r="W45" s="12" t="s">
        <v>140</v>
      </c>
      <c r="X45" s="25" t="s">
        <v>140</v>
      </c>
      <c r="Y45" s="25" t="s">
        <v>140</v>
      </c>
      <c r="Z45" s="12" t="s">
        <v>140</v>
      </c>
      <c r="AA45" s="12" t="s">
        <v>140</v>
      </c>
    </row>
    <row r="46" spans="5:27" ht="15" customHeight="1">
      <c r="E46" s="59" t="s">
        <v>39</v>
      </c>
      <c r="F46" s="59"/>
      <c r="H46" s="11">
        <f t="shared" si="19"/>
        <v>185</v>
      </c>
      <c r="I46" s="1">
        <f t="shared" si="20"/>
        <v>9462</v>
      </c>
      <c r="J46" s="1">
        <v>49</v>
      </c>
      <c r="K46" s="1">
        <v>14</v>
      </c>
      <c r="L46" s="1">
        <v>235</v>
      </c>
      <c r="M46" s="1">
        <f t="shared" si="21"/>
        <v>9164</v>
      </c>
      <c r="N46" s="1">
        <v>9128</v>
      </c>
      <c r="O46" s="1">
        <v>36</v>
      </c>
      <c r="P46" s="1">
        <v>49</v>
      </c>
      <c r="Q46" s="1">
        <v>125</v>
      </c>
      <c r="R46" s="1">
        <v>136</v>
      </c>
      <c r="S46" s="1">
        <v>9337</v>
      </c>
      <c r="T46" s="1">
        <v>136</v>
      </c>
      <c r="U46" s="1">
        <v>9337</v>
      </c>
      <c r="V46" s="12" t="s">
        <v>140</v>
      </c>
      <c r="W46" s="12" t="s">
        <v>140</v>
      </c>
      <c r="X46" s="25" t="s">
        <v>140</v>
      </c>
      <c r="Y46" s="25" t="s">
        <v>140</v>
      </c>
      <c r="Z46" s="12" t="s">
        <v>140</v>
      </c>
      <c r="AA46" s="12" t="s">
        <v>140</v>
      </c>
    </row>
    <row r="47" spans="5:27" ht="15" customHeight="1">
      <c r="E47" s="59" t="s">
        <v>40</v>
      </c>
      <c r="F47" s="59"/>
      <c r="H47" s="11">
        <f t="shared" si="19"/>
        <v>109</v>
      </c>
      <c r="I47" s="1">
        <f t="shared" si="20"/>
        <v>9562</v>
      </c>
      <c r="J47" s="1">
        <v>19</v>
      </c>
      <c r="K47" s="1">
        <v>3</v>
      </c>
      <c r="L47" s="1">
        <v>132</v>
      </c>
      <c r="M47" s="1">
        <f>SUM(N47:O47)</f>
        <v>9408</v>
      </c>
      <c r="N47" s="1">
        <v>9394</v>
      </c>
      <c r="O47" s="1">
        <v>14</v>
      </c>
      <c r="P47" s="1">
        <v>19</v>
      </c>
      <c r="Q47" s="1">
        <v>119</v>
      </c>
      <c r="R47" s="1">
        <v>90</v>
      </c>
      <c r="S47" s="1">
        <v>9443</v>
      </c>
      <c r="T47" s="1">
        <v>90</v>
      </c>
      <c r="U47" s="1">
        <v>9443</v>
      </c>
      <c r="V47" s="12" t="s">
        <v>140</v>
      </c>
      <c r="W47" s="12" t="s">
        <v>140</v>
      </c>
      <c r="X47" s="25" t="s">
        <v>140</v>
      </c>
      <c r="Y47" s="25" t="s">
        <v>140</v>
      </c>
      <c r="Z47" s="12" t="s">
        <v>140</v>
      </c>
      <c r="AA47" s="12" t="s">
        <v>140</v>
      </c>
    </row>
    <row r="48" spans="5:27" ht="15" customHeight="1">
      <c r="E48" s="59" t="s">
        <v>41</v>
      </c>
      <c r="F48" s="59"/>
      <c r="H48" s="11">
        <f t="shared" si="19"/>
        <v>278</v>
      </c>
      <c r="I48" s="1">
        <f t="shared" si="20"/>
        <v>8706</v>
      </c>
      <c r="J48" s="1">
        <v>122</v>
      </c>
      <c r="K48" s="1">
        <v>50</v>
      </c>
      <c r="L48" s="1">
        <v>290</v>
      </c>
      <c r="M48" s="1">
        <f t="shared" si="21"/>
        <v>8244</v>
      </c>
      <c r="N48" s="1">
        <v>8150</v>
      </c>
      <c r="O48" s="1">
        <v>94</v>
      </c>
      <c r="P48" s="1">
        <v>122</v>
      </c>
      <c r="Q48" s="1">
        <v>302</v>
      </c>
      <c r="R48" s="1">
        <v>155</v>
      </c>
      <c r="S48" s="1">
        <v>8345</v>
      </c>
      <c r="T48" s="1">
        <v>153</v>
      </c>
      <c r="U48" s="1">
        <v>8336</v>
      </c>
      <c r="V48" s="13">
        <v>1</v>
      </c>
      <c r="W48" s="13">
        <v>59</v>
      </c>
      <c r="X48" s="25" t="s">
        <v>140</v>
      </c>
      <c r="Y48" s="25" t="s">
        <v>140</v>
      </c>
      <c r="Z48" s="12" t="s">
        <v>140</v>
      </c>
      <c r="AA48" s="12" t="s">
        <v>140</v>
      </c>
    </row>
    <row r="49" spans="5:27" ht="30" customHeight="1">
      <c r="E49" s="59" t="s">
        <v>42</v>
      </c>
      <c r="F49" s="59"/>
      <c r="H49" s="11">
        <f t="shared" si="19"/>
        <v>16</v>
      </c>
      <c r="I49" s="1">
        <f t="shared" si="20"/>
        <v>407</v>
      </c>
      <c r="J49" s="1">
        <v>4</v>
      </c>
      <c r="K49" s="12" t="s">
        <v>140</v>
      </c>
      <c r="L49" s="1">
        <v>19</v>
      </c>
      <c r="M49" s="1">
        <f t="shared" si="21"/>
        <v>384</v>
      </c>
      <c r="N49" s="1">
        <v>384</v>
      </c>
      <c r="O49" s="12" t="s">
        <v>140</v>
      </c>
      <c r="P49" s="1">
        <v>4</v>
      </c>
      <c r="Q49" s="1">
        <v>10</v>
      </c>
      <c r="R49" s="1">
        <v>12</v>
      </c>
      <c r="S49" s="1">
        <v>397</v>
      </c>
      <c r="T49" s="1">
        <v>11</v>
      </c>
      <c r="U49" s="1">
        <v>396</v>
      </c>
      <c r="V49" s="12" t="s">
        <v>140</v>
      </c>
      <c r="W49" s="12" t="s">
        <v>140</v>
      </c>
      <c r="X49" s="25" t="s">
        <v>140</v>
      </c>
      <c r="Y49" s="25" t="s">
        <v>140</v>
      </c>
      <c r="Z49" s="12" t="s">
        <v>140</v>
      </c>
      <c r="AA49" s="12" t="s">
        <v>140</v>
      </c>
    </row>
    <row r="50" spans="5:27" ht="15" customHeight="1">
      <c r="E50" s="59" t="s">
        <v>43</v>
      </c>
      <c r="F50" s="59"/>
      <c r="H50" s="11">
        <f t="shared" si="19"/>
        <v>1</v>
      </c>
      <c r="I50" s="1">
        <f t="shared" si="20"/>
        <v>132</v>
      </c>
      <c r="J50" s="12" t="s">
        <v>140</v>
      </c>
      <c r="K50" s="12" t="s">
        <v>140</v>
      </c>
      <c r="L50" s="12" t="s">
        <v>140</v>
      </c>
      <c r="M50" s="1">
        <f t="shared" si="21"/>
        <v>132</v>
      </c>
      <c r="N50" s="1">
        <v>132</v>
      </c>
      <c r="O50" s="12" t="s">
        <v>140</v>
      </c>
      <c r="P50" s="12" t="s">
        <v>140</v>
      </c>
      <c r="Q50" s="12" t="s">
        <v>140</v>
      </c>
      <c r="R50" s="1">
        <v>1</v>
      </c>
      <c r="S50" s="1">
        <v>132</v>
      </c>
      <c r="T50" s="1">
        <v>1</v>
      </c>
      <c r="U50" s="1">
        <v>132</v>
      </c>
      <c r="V50" s="12" t="s">
        <v>140</v>
      </c>
      <c r="W50" s="12" t="s">
        <v>140</v>
      </c>
      <c r="X50" s="25" t="s">
        <v>140</v>
      </c>
      <c r="Y50" s="25" t="s">
        <v>140</v>
      </c>
      <c r="Z50" s="12" t="s">
        <v>140</v>
      </c>
      <c r="AA50" s="12" t="s">
        <v>140</v>
      </c>
    </row>
    <row r="51" spans="1:27" ht="15" customHeight="1">
      <c r="A51" s="16"/>
      <c r="B51" s="16"/>
      <c r="C51" s="16"/>
      <c r="D51" s="16"/>
      <c r="E51" s="66" t="s">
        <v>44</v>
      </c>
      <c r="F51" s="66"/>
      <c r="G51" s="26"/>
      <c r="H51" s="11">
        <f t="shared" si="19"/>
        <v>214</v>
      </c>
      <c r="I51" s="16">
        <f t="shared" si="20"/>
        <v>995</v>
      </c>
      <c r="J51" s="16">
        <v>145</v>
      </c>
      <c r="K51" s="16">
        <v>64</v>
      </c>
      <c r="L51" s="16">
        <v>127</v>
      </c>
      <c r="M51" s="16">
        <f t="shared" si="21"/>
        <v>659</v>
      </c>
      <c r="N51" s="16">
        <v>637</v>
      </c>
      <c r="O51" s="16">
        <v>22</v>
      </c>
      <c r="P51" s="16">
        <v>147</v>
      </c>
      <c r="Q51" s="16">
        <v>370</v>
      </c>
      <c r="R51" s="16">
        <v>67</v>
      </c>
      <c r="S51" s="16">
        <v>625</v>
      </c>
      <c r="T51" s="16">
        <v>67</v>
      </c>
      <c r="U51" s="16">
        <v>625</v>
      </c>
      <c r="V51" s="25" t="s">
        <v>140</v>
      </c>
      <c r="W51" s="25" t="s">
        <v>140</v>
      </c>
      <c r="X51" s="25" t="s">
        <v>140</v>
      </c>
      <c r="Y51" s="25" t="s">
        <v>140</v>
      </c>
      <c r="Z51" s="25" t="s">
        <v>140</v>
      </c>
      <c r="AA51" s="25" t="s">
        <v>140</v>
      </c>
    </row>
    <row r="52" spans="2:27" ht="30" customHeight="1">
      <c r="B52" s="15"/>
      <c r="C52" s="59" t="s">
        <v>113</v>
      </c>
      <c r="D52" s="59"/>
      <c r="E52" s="59"/>
      <c r="F52" s="59"/>
      <c r="H52" s="11">
        <f aca="true" t="shared" si="22" ref="H52:O52">SUM(H53:H56)</f>
        <v>206</v>
      </c>
      <c r="I52" s="16">
        <f t="shared" si="22"/>
        <v>3666</v>
      </c>
      <c r="J52" s="12" t="s">
        <v>140</v>
      </c>
      <c r="K52" s="12" t="s">
        <v>140</v>
      </c>
      <c r="L52" s="16">
        <f t="shared" si="22"/>
        <v>38</v>
      </c>
      <c r="M52" s="16">
        <f t="shared" si="22"/>
        <v>3628</v>
      </c>
      <c r="N52" s="16">
        <f t="shared" si="22"/>
        <v>3580</v>
      </c>
      <c r="O52" s="16">
        <f t="shared" si="22"/>
        <v>48</v>
      </c>
      <c r="P52" s="25" t="s">
        <v>140</v>
      </c>
      <c r="Q52" s="25" t="s">
        <v>140</v>
      </c>
      <c r="R52" s="16">
        <f>SUM(R53:R56)</f>
        <v>57</v>
      </c>
      <c r="S52" s="16">
        <f>SUM(S53:S56)</f>
        <v>2280</v>
      </c>
      <c r="T52" s="16">
        <f>SUM(T53:T56)</f>
        <v>55</v>
      </c>
      <c r="U52" s="16">
        <f>SUM(U53:U56)</f>
        <v>2265</v>
      </c>
      <c r="V52" s="16">
        <f aca="true" t="shared" si="23" ref="V52:AA52">SUM(V53:V56)</f>
        <v>2</v>
      </c>
      <c r="W52" s="16">
        <f t="shared" si="23"/>
        <v>6</v>
      </c>
      <c r="X52" s="25" t="s">
        <v>140</v>
      </c>
      <c r="Y52" s="25" t="s">
        <v>140</v>
      </c>
      <c r="Z52" s="16">
        <f t="shared" si="23"/>
        <v>147</v>
      </c>
      <c r="AA52" s="16">
        <f t="shared" si="23"/>
        <v>1380</v>
      </c>
    </row>
    <row r="53" spans="3:27" ht="15" customHeight="1">
      <c r="C53" s="15"/>
      <c r="D53" s="15"/>
      <c r="E53" s="59" t="s">
        <v>45</v>
      </c>
      <c r="F53" s="59"/>
      <c r="H53" s="11">
        <f>SUM(P53,R53,V53,X53,Z53)</f>
        <v>31</v>
      </c>
      <c r="I53" s="1">
        <f>SUM(J53:M53)</f>
        <v>1662</v>
      </c>
      <c r="J53" s="12" t="s">
        <v>140</v>
      </c>
      <c r="K53" s="12" t="s">
        <v>140</v>
      </c>
      <c r="L53" s="1">
        <v>2</v>
      </c>
      <c r="M53" s="1">
        <f>SUM(N53:O53)</f>
        <v>1660</v>
      </c>
      <c r="N53" s="1">
        <v>1655</v>
      </c>
      <c r="O53" s="1">
        <v>5</v>
      </c>
      <c r="P53" s="12" t="s">
        <v>140</v>
      </c>
      <c r="Q53" s="12" t="s">
        <v>140</v>
      </c>
      <c r="R53" s="1">
        <v>31</v>
      </c>
      <c r="S53" s="1">
        <v>1662</v>
      </c>
      <c r="T53" s="1">
        <v>31</v>
      </c>
      <c r="U53" s="1">
        <v>1662</v>
      </c>
      <c r="V53" s="12" t="s">
        <v>140</v>
      </c>
      <c r="W53" s="12" t="s">
        <v>140</v>
      </c>
      <c r="X53" s="25" t="s">
        <v>140</v>
      </c>
      <c r="Y53" s="25" t="s">
        <v>140</v>
      </c>
      <c r="Z53" s="12" t="s">
        <v>140</v>
      </c>
      <c r="AA53" s="12" t="s">
        <v>140</v>
      </c>
    </row>
    <row r="54" spans="3:27" ht="15" customHeight="1">
      <c r="C54" s="15"/>
      <c r="D54" s="15"/>
      <c r="E54" s="59" t="s">
        <v>46</v>
      </c>
      <c r="F54" s="59"/>
      <c r="H54" s="11">
        <f>SUM(P54,R54,V54,X54,Z54)</f>
        <v>16</v>
      </c>
      <c r="I54" s="1">
        <f>SUM(J54:M54)</f>
        <v>539</v>
      </c>
      <c r="J54" s="12" t="s">
        <v>140</v>
      </c>
      <c r="K54" s="12" t="s">
        <v>140</v>
      </c>
      <c r="L54" s="1">
        <v>19</v>
      </c>
      <c r="M54" s="1">
        <f>SUM(N54:O54)</f>
        <v>520</v>
      </c>
      <c r="N54" s="1">
        <v>520</v>
      </c>
      <c r="O54" s="12" t="s">
        <v>140</v>
      </c>
      <c r="P54" s="12" t="s">
        <v>140</v>
      </c>
      <c r="Q54" s="12" t="s">
        <v>140</v>
      </c>
      <c r="R54" s="1">
        <v>16</v>
      </c>
      <c r="S54" s="1">
        <v>539</v>
      </c>
      <c r="T54" s="1">
        <v>16</v>
      </c>
      <c r="U54" s="1">
        <v>539</v>
      </c>
      <c r="V54" s="12" t="s">
        <v>140</v>
      </c>
      <c r="W54" s="12" t="s">
        <v>140</v>
      </c>
      <c r="X54" s="25" t="s">
        <v>140</v>
      </c>
      <c r="Y54" s="25" t="s">
        <v>140</v>
      </c>
      <c r="Z54" s="12" t="s">
        <v>140</v>
      </c>
      <c r="AA54" s="12" t="s">
        <v>140</v>
      </c>
    </row>
    <row r="55" spans="3:27" ht="15" customHeight="1">
      <c r="C55" s="15"/>
      <c r="D55" s="15"/>
      <c r="E55" s="59" t="s">
        <v>47</v>
      </c>
      <c r="F55" s="59"/>
      <c r="H55" s="11">
        <f>SUM(P55,R55,V55,X55,Z55)</f>
        <v>1</v>
      </c>
      <c r="I55" s="1">
        <f>SUM(J55:M55)</f>
        <v>12</v>
      </c>
      <c r="J55" s="12" t="s">
        <v>140</v>
      </c>
      <c r="K55" s="12" t="s">
        <v>140</v>
      </c>
      <c r="L55" s="12">
        <v>6</v>
      </c>
      <c r="M55" s="1">
        <f>SUM(N55:O55)</f>
        <v>6</v>
      </c>
      <c r="N55" s="12">
        <v>6</v>
      </c>
      <c r="O55" s="12" t="s">
        <v>140</v>
      </c>
      <c r="P55" s="12" t="s">
        <v>140</v>
      </c>
      <c r="Q55" s="12" t="s">
        <v>140</v>
      </c>
      <c r="R55" s="13">
        <v>1</v>
      </c>
      <c r="S55" s="13">
        <v>12</v>
      </c>
      <c r="T55" s="13">
        <v>1</v>
      </c>
      <c r="U55" s="13">
        <v>12</v>
      </c>
      <c r="V55" s="12" t="s">
        <v>140</v>
      </c>
      <c r="W55" s="12" t="s">
        <v>140</v>
      </c>
      <c r="X55" s="25" t="s">
        <v>140</v>
      </c>
      <c r="Y55" s="25" t="s">
        <v>140</v>
      </c>
      <c r="Z55" s="12" t="s">
        <v>140</v>
      </c>
      <c r="AA55" s="12" t="s">
        <v>140</v>
      </c>
    </row>
    <row r="56" spans="3:27" ht="15" customHeight="1">
      <c r="C56" s="15"/>
      <c r="D56" s="15"/>
      <c r="E56" s="59" t="s">
        <v>48</v>
      </c>
      <c r="F56" s="59"/>
      <c r="H56" s="11">
        <f>SUM(P56,R56,V56,X56,Z56)</f>
        <v>158</v>
      </c>
      <c r="I56" s="1">
        <f>SUM(J56:M56)</f>
        <v>1453</v>
      </c>
      <c r="J56" s="12" t="s">
        <v>140</v>
      </c>
      <c r="K56" s="12" t="s">
        <v>140</v>
      </c>
      <c r="L56" s="12">
        <v>11</v>
      </c>
      <c r="M56" s="1">
        <f>SUM(N56:O56)</f>
        <v>1442</v>
      </c>
      <c r="N56" s="1">
        <v>1399</v>
      </c>
      <c r="O56" s="1">
        <v>43</v>
      </c>
      <c r="P56" s="12" t="s">
        <v>140</v>
      </c>
      <c r="Q56" s="12" t="s">
        <v>140</v>
      </c>
      <c r="R56" s="1">
        <v>9</v>
      </c>
      <c r="S56" s="1">
        <v>67</v>
      </c>
      <c r="T56" s="1">
        <v>7</v>
      </c>
      <c r="U56" s="1">
        <v>52</v>
      </c>
      <c r="V56" s="13">
        <v>2</v>
      </c>
      <c r="W56" s="13">
        <v>6</v>
      </c>
      <c r="X56" s="25" t="s">
        <v>140</v>
      </c>
      <c r="Y56" s="25" t="s">
        <v>140</v>
      </c>
      <c r="Z56" s="1">
        <v>147</v>
      </c>
      <c r="AA56" s="1">
        <v>1380</v>
      </c>
    </row>
    <row r="57" spans="3:27" ht="30" customHeight="1">
      <c r="C57" s="59" t="s">
        <v>114</v>
      </c>
      <c r="D57" s="59"/>
      <c r="E57" s="59"/>
      <c r="F57" s="59"/>
      <c r="H57" s="11">
        <f>SUM(H58:H62,'運輸・通信業～公務'!H7:H10)</f>
        <v>2310</v>
      </c>
      <c r="I57" s="16">
        <f>SUM(I58:I62,'運輸・通信業～公務'!I7:I10)</f>
        <v>36784</v>
      </c>
      <c r="J57" s="16">
        <f>SUM(J58:J62,'運輸・通信業～公務'!J7:J10)</f>
        <v>565</v>
      </c>
      <c r="K57" s="16">
        <f>SUM(K58:K62,'運輸・通信業～公務'!K7:K10)</f>
        <v>124</v>
      </c>
      <c r="L57" s="16">
        <f>SUM(L58:L62,'運輸・通信業～公務'!L7:L10)</f>
        <v>1569</v>
      </c>
      <c r="M57" s="16">
        <f>SUM(M58:M62,'運輸・通信業～公務'!M7:M10)</f>
        <v>34526</v>
      </c>
      <c r="N57" s="16">
        <f>SUM(N58:N62,'運輸・通信業～公務'!N7:N10)</f>
        <v>33702</v>
      </c>
      <c r="O57" s="16">
        <f>SUM(O58:O62,'運輸・通信業～公務'!O7:O10)</f>
        <v>824</v>
      </c>
      <c r="P57" s="16">
        <f>SUM(P58:P62,'運輸・通信業～公務'!P7:P10)</f>
        <v>573</v>
      </c>
      <c r="Q57" s="16">
        <f>SUM(Q58:Q62,'運輸・通信業～公務'!Q7:Q10)</f>
        <v>1107</v>
      </c>
      <c r="R57" s="16">
        <f>SUM(R58:R62,'運輸・通信業～公務'!R7:R10)</f>
        <v>1352</v>
      </c>
      <c r="S57" s="16">
        <f>SUM(S58:S62,'運輸・通信業～公務'!S7:S10)</f>
        <v>29373</v>
      </c>
      <c r="T57" s="16">
        <f>SUM(T58:T62,'運輸・通信業～公務'!T7:T10)</f>
        <v>1310</v>
      </c>
      <c r="U57" s="16">
        <f>SUM(U58:U62,'運輸・通信業～公務'!U7:U10)</f>
        <v>28865</v>
      </c>
      <c r="V57" s="16">
        <f>SUM(V58:V62,'運輸・通信業～公務'!V7:V10)</f>
        <v>20</v>
      </c>
      <c r="W57" s="16">
        <f>SUM(W58:W62,'運輸・通信業～公務'!W7:W10)</f>
        <v>44</v>
      </c>
      <c r="X57" s="16">
        <f>SUM(X58:X62,'運輸・通信業～公務'!X7:X10)</f>
        <v>319</v>
      </c>
      <c r="Y57" s="16">
        <f>SUM(Y58:Y62,'運輸・通信業～公務'!Y7:Y10)</f>
        <v>4979</v>
      </c>
      <c r="Z57" s="16">
        <f>SUM(Z58:Z62,'運輸・通信業～公務'!Z7:Z10)</f>
        <v>46</v>
      </c>
      <c r="AA57" s="16">
        <f>SUM(AA58:AA62,'運輸・通信業～公務'!AA7:AA10)</f>
        <v>1281</v>
      </c>
    </row>
    <row r="58" spans="5:27" ht="15" customHeight="1">
      <c r="E58" s="59" t="s">
        <v>49</v>
      </c>
      <c r="F58" s="59"/>
      <c r="H58" s="11">
        <f>SUM(P58,R58,V58,X58,Z58)</f>
        <v>40</v>
      </c>
      <c r="I58" s="1">
        <f>SUM(J58:M58)</f>
        <v>969</v>
      </c>
      <c r="J58" s="12" t="s">
        <v>140</v>
      </c>
      <c r="K58" s="12" t="s">
        <v>140</v>
      </c>
      <c r="L58" s="1">
        <v>7</v>
      </c>
      <c r="M58" s="1">
        <f>SUM(N58:O58)</f>
        <v>962</v>
      </c>
      <c r="N58" s="1">
        <v>946</v>
      </c>
      <c r="O58" s="1">
        <v>16</v>
      </c>
      <c r="P58" s="12" t="s">
        <v>140</v>
      </c>
      <c r="Q58" s="12" t="s">
        <v>140</v>
      </c>
      <c r="R58" s="1">
        <v>39</v>
      </c>
      <c r="S58" s="1">
        <v>969</v>
      </c>
      <c r="T58" s="1">
        <v>38</v>
      </c>
      <c r="U58" s="1">
        <v>930</v>
      </c>
      <c r="V58" s="12" t="s">
        <v>140</v>
      </c>
      <c r="W58" s="12" t="s">
        <v>140</v>
      </c>
      <c r="X58" s="12" t="s">
        <v>140</v>
      </c>
      <c r="Y58" s="12" t="s">
        <v>140</v>
      </c>
      <c r="Z58" s="13">
        <v>1</v>
      </c>
      <c r="AA58" s="12" t="s">
        <v>140</v>
      </c>
    </row>
    <row r="59" spans="5:27" ht="15" customHeight="1">
      <c r="E59" s="59" t="s">
        <v>50</v>
      </c>
      <c r="F59" s="59"/>
      <c r="H59" s="11">
        <f>SUM(P59,R59,V59,X59,Z59)</f>
        <v>460</v>
      </c>
      <c r="I59" s="1">
        <f>SUM(J59:M59)</f>
        <v>10272</v>
      </c>
      <c r="J59" s="1">
        <v>202</v>
      </c>
      <c r="K59" s="1">
        <v>25</v>
      </c>
      <c r="L59" s="1">
        <v>345</v>
      </c>
      <c r="M59" s="1">
        <f>SUM(N59:O59)</f>
        <v>9700</v>
      </c>
      <c r="N59" s="1">
        <v>9618</v>
      </c>
      <c r="O59" s="1">
        <v>82</v>
      </c>
      <c r="P59" s="1">
        <v>203</v>
      </c>
      <c r="Q59" s="1">
        <v>246</v>
      </c>
      <c r="R59" s="1">
        <v>240</v>
      </c>
      <c r="S59" s="1">
        <v>9001</v>
      </c>
      <c r="T59" s="1">
        <v>240</v>
      </c>
      <c r="U59" s="1">
        <v>9001</v>
      </c>
      <c r="V59" s="1">
        <v>1</v>
      </c>
      <c r="W59" s="1">
        <v>2</v>
      </c>
      <c r="X59" s="12" t="s">
        <v>140</v>
      </c>
      <c r="Y59" s="12" t="s">
        <v>140</v>
      </c>
      <c r="Z59" s="1">
        <v>16</v>
      </c>
      <c r="AA59" s="1">
        <v>1023</v>
      </c>
    </row>
    <row r="60" spans="5:27" ht="15" customHeight="1">
      <c r="E60" s="59" t="s">
        <v>51</v>
      </c>
      <c r="F60" s="59"/>
      <c r="H60" s="11">
        <f>SUM(P60,R60,V60,X60,Z60)</f>
        <v>682</v>
      </c>
      <c r="I60" s="1">
        <f>SUM(J60:M60)</f>
        <v>11690</v>
      </c>
      <c r="J60" s="1">
        <v>186</v>
      </c>
      <c r="K60" s="1">
        <v>62</v>
      </c>
      <c r="L60" s="1">
        <v>652</v>
      </c>
      <c r="M60" s="1">
        <f>SUM(N60:O60)</f>
        <v>10790</v>
      </c>
      <c r="N60" s="1">
        <v>10587</v>
      </c>
      <c r="O60" s="1">
        <v>203</v>
      </c>
      <c r="P60" s="1">
        <v>189</v>
      </c>
      <c r="Q60" s="1">
        <v>435</v>
      </c>
      <c r="R60" s="1">
        <v>493</v>
      </c>
      <c r="S60" s="1">
        <v>11255</v>
      </c>
      <c r="T60" s="1">
        <v>482</v>
      </c>
      <c r="U60" s="1">
        <v>11073</v>
      </c>
      <c r="V60" s="12" t="s">
        <v>140</v>
      </c>
      <c r="W60" s="12" t="s">
        <v>140</v>
      </c>
      <c r="X60" s="12" t="s">
        <v>140</v>
      </c>
      <c r="Y60" s="12" t="s">
        <v>140</v>
      </c>
      <c r="Z60" s="12" t="s">
        <v>140</v>
      </c>
      <c r="AA60" s="12" t="s">
        <v>140</v>
      </c>
    </row>
    <row r="61" spans="5:27" ht="15" customHeight="1">
      <c r="E61" s="59" t="s">
        <v>52</v>
      </c>
      <c r="F61" s="59"/>
      <c r="H61" s="11">
        <f>SUM(P61,R61,V61,X61,Z61)</f>
        <v>210</v>
      </c>
      <c r="I61" s="1">
        <f>SUM(J61:M61)</f>
        <v>2281</v>
      </c>
      <c r="J61" s="1">
        <v>30</v>
      </c>
      <c r="K61" s="1">
        <v>6</v>
      </c>
      <c r="L61" s="1">
        <v>317</v>
      </c>
      <c r="M61" s="1">
        <f>SUM(N61:O61)</f>
        <v>1928</v>
      </c>
      <c r="N61" s="1">
        <v>1872</v>
      </c>
      <c r="O61" s="1">
        <v>56</v>
      </c>
      <c r="P61" s="1">
        <v>30</v>
      </c>
      <c r="Q61" s="1">
        <v>90</v>
      </c>
      <c r="R61" s="1">
        <v>167</v>
      </c>
      <c r="S61" s="1">
        <v>2027</v>
      </c>
      <c r="T61" s="1">
        <v>163</v>
      </c>
      <c r="U61" s="1">
        <v>1985</v>
      </c>
      <c r="V61" s="12" t="s">
        <v>140</v>
      </c>
      <c r="W61" s="12" t="s">
        <v>140</v>
      </c>
      <c r="X61" s="12" t="s">
        <v>140</v>
      </c>
      <c r="Y61" s="12" t="s">
        <v>140</v>
      </c>
      <c r="Z61" s="1">
        <v>13</v>
      </c>
      <c r="AA61" s="1">
        <v>164</v>
      </c>
    </row>
    <row r="62" spans="5:27" ht="15" customHeight="1">
      <c r="E62" s="59" t="s">
        <v>53</v>
      </c>
      <c r="F62" s="59"/>
      <c r="H62" s="11">
        <f>SUM(P62,R62,V62,X62,Z62)</f>
        <v>13</v>
      </c>
      <c r="I62" s="1">
        <f>SUM(J62:M62)</f>
        <v>197</v>
      </c>
      <c r="J62" s="12" t="s">
        <v>140</v>
      </c>
      <c r="K62" s="12" t="s">
        <v>140</v>
      </c>
      <c r="L62" s="1">
        <v>4</v>
      </c>
      <c r="M62" s="1">
        <f>SUM(N62:O62)</f>
        <v>193</v>
      </c>
      <c r="N62" s="1">
        <v>190</v>
      </c>
      <c r="O62" s="1">
        <v>3</v>
      </c>
      <c r="P62" s="12" t="s">
        <v>140</v>
      </c>
      <c r="Q62" s="12" t="s">
        <v>140</v>
      </c>
      <c r="R62" s="1">
        <v>13</v>
      </c>
      <c r="S62" s="1">
        <v>197</v>
      </c>
      <c r="T62" s="1">
        <v>13</v>
      </c>
      <c r="U62" s="1">
        <v>197</v>
      </c>
      <c r="V62" s="12" t="s">
        <v>140</v>
      </c>
      <c r="W62" s="12" t="s">
        <v>140</v>
      </c>
      <c r="X62" s="12" t="s">
        <v>140</v>
      </c>
      <c r="Y62" s="12" t="s">
        <v>140</v>
      </c>
      <c r="Z62" s="12" t="s">
        <v>140</v>
      </c>
      <c r="AA62" s="12" t="s">
        <v>140</v>
      </c>
    </row>
    <row r="63" spans="1:27" ht="15" customHeight="1" thickBot="1">
      <c r="A63" s="4"/>
      <c r="B63" s="4"/>
      <c r="C63" s="4"/>
      <c r="D63" s="4"/>
      <c r="E63" s="4"/>
      <c r="F63" s="17"/>
      <c r="G63" s="29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20"/>
      <c r="W63" s="20"/>
      <c r="X63" s="20"/>
      <c r="Y63" s="20"/>
      <c r="Z63" s="20"/>
      <c r="AA63" s="20"/>
    </row>
    <row r="64" spans="2:16" ht="15" customHeight="1">
      <c r="B64" s="1" t="s">
        <v>155</v>
      </c>
      <c r="F64" s="22"/>
      <c r="P64" s="1" t="s">
        <v>156</v>
      </c>
    </row>
  </sheetData>
  <mergeCells count="71">
    <mergeCell ref="E58:F58"/>
    <mergeCell ref="E62:F62"/>
    <mergeCell ref="E61:F61"/>
    <mergeCell ref="E60:F60"/>
    <mergeCell ref="E59:F59"/>
    <mergeCell ref="E56:F56"/>
    <mergeCell ref="E55:F55"/>
    <mergeCell ref="E54:F54"/>
    <mergeCell ref="E53:F53"/>
    <mergeCell ref="E39:F39"/>
    <mergeCell ref="E38:F38"/>
    <mergeCell ref="E37:F37"/>
    <mergeCell ref="E36:F36"/>
    <mergeCell ref="E43:F43"/>
    <mergeCell ref="E42:F42"/>
    <mergeCell ref="E41:F41"/>
    <mergeCell ref="E40:F40"/>
    <mergeCell ref="E47:F47"/>
    <mergeCell ref="E46:F46"/>
    <mergeCell ref="E45:F45"/>
    <mergeCell ref="E44:F44"/>
    <mergeCell ref="E51:F51"/>
    <mergeCell ref="E50:F50"/>
    <mergeCell ref="E49:F49"/>
    <mergeCell ref="E48:F48"/>
    <mergeCell ref="E35:F35"/>
    <mergeCell ref="E34:F34"/>
    <mergeCell ref="E33:F33"/>
    <mergeCell ref="E32:F32"/>
    <mergeCell ref="E23:F23"/>
    <mergeCell ref="E22:F22"/>
    <mergeCell ref="E21:F21"/>
    <mergeCell ref="E20:F20"/>
    <mergeCell ref="C19:F19"/>
    <mergeCell ref="B18:F18"/>
    <mergeCell ref="C15:F15"/>
    <mergeCell ref="C7:F7"/>
    <mergeCell ref="C8:F8"/>
    <mergeCell ref="E17:F17"/>
    <mergeCell ref="E16:F16"/>
    <mergeCell ref="E14:F14"/>
    <mergeCell ref="B10:F10"/>
    <mergeCell ref="C11:F11"/>
    <mergeCell ref="C57:F57"/>
    <mergeCell ref="C52:F52"/>
    <mergeCell ref="C28:F28"/>
    <mergeCell ref="C24:F24"/>
    <mergeCell ref="E25:F25"/>
    <mergeCell ref="E26:F26"/>
    <mergeCell ref="E27:F27"/>
    <mergeCell ref="E30:F30"/>
    <mergeCell ref="E29:F29"/>
    <mergeCell ref="E31:F31"/>
    <mergeCell ref="K4:K6"/>
    <mergeCell ref="H3:H6"/>
    <mergeCell ref="I4:I6"/>
    <mergeCell ref="J4:J6"/>
    <mergeCell ref="C13:F13"/>
    <mergeCell ref="B3:F6"/>
    <mergeCell ref="E12:F12"/>
    <mergeCell ref="C9:F9"/>
    <mergeCell ref="V4:W5"/>
    <mergeCell ref="Z3:AA5"/>
    <mergeCell ref="X3:Y5"/>
    <mergeCell ref="L4:L6"/>
    <mergeCell ref="M4:O5"/>
    <mergeCell ref="P4:Q5"/>
    <mergeCell ref="R4:S5"/>
    <mergeCell ref="P3:W3"/>
    <mergeCell ref="I3:O3"/>
    <mergeCell ref="T5:U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ignoredErrors>
    <ignoredError sqref="M28 L13 L15 H57:L57 H12:I12 M14:M15 H13:H17 I13:I15 J28:L28 H24:I28 J24:L24 H52:I52 L52" formula="1"/>
    <ignoredError sqref="M23 M29:M49 M51 M53:M56 M58:M63 M10:M11 M7" formulaRange="1"/>
    <ignoredError sqref="M24:M27 M52 M57 M12:M13" formula="1" formulaRange="1"/>
    <ignoredError sqref="C8:C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3"/>
  <sheetViews>
    <sheetView showGridLines="0" zoomScale="75" zoomScaleNormal="75" workbookViewId="0" topLeftCell="A1">
      <selection activeCell="F1" sqref="F1"/>
    </sheetView>
  </sheetViews>
  <sheetFormatPr defaultColWidth="8.625" defaultRowHeight="12.75"/>
  <cols>
    <col min="1" max="1" width="1.00390625" style="1" customWidth="1"/>
    <col min="2" max="2" width="3.75390625" style="1" customWidth="1"/>
    <col min="3" max="4" width="2.625" style="1" customWidth="1"/>
    <col min="5" max="5" width="3.75390625" style="1" customWidth="1"/>
    <col min="6" max="6" width="31.625" style="1" customWidth="1"/>
    <col min="7" max="7" width="0.875" style="1" customWidth="1"/>
    <col min="8" max="8" width="12.25390625" style="1" customWidth="1"/>
    <col min="9" max="9" width="13.25390625" style="1" customWidth="1"/>
    <col min="10" max="15" width="13.00390625" style="1" customWidth="1"/>
    <col min="16" max="27" width="12.25390625" style="1" customWidth="1"/>
    <col min="28" max="28" width="4.00390625" style="1" customWidth="1"/>
    <col min="29" max="16384" width="8.625" style="1" customWidth="1"/>
  </cols>
  <sheetData>
    <row r="1" spans="6:27" ht="24">
      <c r="F1" s="2" t="s">
        <v>0</v>
      </c>
      <c r="P1" s="2" t="s">
        <v>1</v>
      </c>
      <c r="W1" s="3" t="s">
        <v>150</v>
      </c>
      <c r="AA1" s="3"/>
    </row>
    <row r="2" spans="1:27" ht="24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6"/>
      <c r="Z2" s="5" t="s">
        <v>107</v>
      </c>
      <c r="AA2" s="5"/>
    </row>
    <row r="3" spans="1:27" ht="15" customHeight="1">
      <c r="A3" s="31" t="s">
        <v>93</v>
      </c>
      <c r="B3" s="31"/>
      <c r="C3" s="31"/>
      <c r="D3" s="31"/>
      <c r="E3" s="31"/>
      <c r="F3" s="31"/>
      <c r="H3" s="65" t="s">
        <v>96</v>
      </c>
      <c r="I3" s="55" t="s">
        <v>97</v>
      </c>
      <c r="J3" s="53"/>
      <c r="K3" s="53"/>
      <c r="L3" s="53"/>
      <c r="M3" s="53"/>
      <c r="N3" s="53"/>
      <c r="O3" s="53"/>
      <c r="P3" s="53" t="s">
        <v>98</v>
      </c>
      <c r="Q3" s="53"/>
      <c r="R3" s="53"/>
      <c r="S3" s="53"/>
      <c r="T3" s="53"/>
      <c r="U3" s="53"/>
      <c r="V3" s="53"/>
      <c r="W3" s="54"/>
      <c r="X3" s="36" t="s">
        <v>99</v>
      </c>
      <c r="Y3" s="68"/>
      <c r="Z3" s="36" t="s">
        <v>92</v>
      </c>
      <c r="AA3" s="31"/>
    </row>
    <row r="4" spans="1:27" ht="15" customHeight="1">
      <c r="A4" s="38"/>
      <c r="B4" s="38"/>
      <c r="C4" s="38"/>
      <c r="D4" s="38"/>
      <c r="E4" s="38"/>
      <c r="F4" s="38"/>
      <c r="H4" s="63"/>
      <c r="I4" s="47" t="s">
        <v>100</v>
      </c>
      <c r="J4" s="47" t="s">
        <v>2</v>
      </c>
      <c r="K4" s="62" t="s">
        <v>101</v>
      </c>
      <c r="L4" s="47" t="s">
        <v>3</v>
      </c>
      <c r="M4" s="32" t="s">
        <v>102</v>
      </c>
      <c r="N4" s="50"/>
      <c r="O4" s="50"/>
      <c r="P4" s="52" t="s">
        <v>103</v>
      </c>
      <c r="Q4" s="33"/>
      <c r="R4" s="32" t="s">
        <v>104</v>
      </c>
      <c r="S4" s="50"/>
      <c r="T4" s="7"/>
      <c r="U4" s="7"/>
      <c r="V4" s="32" t="s">
        <v>4</v>
      </c>
      <c r="W4" s="33"/>
      <c r="X4" s="37"/>
      <c r="Y4" s="69"/>
      <c r="Z4" s="37"/>
      <c r="AA4" s="38"/>
    </row>
    <row r="5" spans="1:27" ht="15" customHeight="1">
      <c r="A5" s="38"/>
      <c r="B5" s="38"/>
      <c r="C5" s="38"/>
      <c r="D5" s="38"/>
      <c r="E5" s="38"/>
      <c r="F5" s="38"/>
      <c r="H5" s="63"/>
      <c r="I5" s="48"/>
      <c r="J5" s="48"/>
      <c r="K5" s="63"/>
      <c r="L5" s="48"/>
      <c r="M5" s="34"/>
      <c r="N5" s="51"/>
      <c r="O5" s="51"/>
      <c r="P5" s="51"/>
      <c r="Q5" s="35"/>
      <c r="R5" s="34"/>
      <c r="S5" s="51"/>
      <c r="T5" s="57" t="s">
        <v>105</v>
      </c>
      <c r="U5" s="58"/>
      <c r="V5" s="34"/>
      <c r="W5" s="35"/>
      <c r="X5" s="39"/>
      <c r="Y5" s="70"/>
      <c r="Z5" s="39"/>
      <c r="AA5" s="40"/>
    </row>
    <row r="6" spans="1:27" ht="15" customHeight="1">
      <c r="A6" s="40"/>
      <c r="B6" s="40"/>
      <c r="C6" s="40"/>
      <c r="D6" s="40"/>
      <c r="E6" s="40"/>
      <c r="F6" s="40"/>
      <c r="G6" s="10"/>
      <c r="H6" s="64"/>
      <c r="I6" s="49"/>
      <c r="J6" s="49"/>
      <c r="K6" s="64"/>
      <c r="L6" s="49"/>
      <c r="M6" s="9" t="s">
        <v>5</v>
      </c>
      <c r="N6" s="9" t="s">
        <v>6</v>
      </c>
      <c r="O6" s="8" t="s">
        <v>7</v>
      </c>
      <c r="P6" s="7" t="s">
        <v>8</v>
      </c>
      <c r="Q6" s="9" t="s">
        <v>9</v>
      </c>
      <c r="R6" s="9" t="s">
        <v>8</v>
      </c>
      <c r="S6" s="9" t="s">
        <v>9</v>
      </c>
      <c r="T6" s="9" t="s">
        <v>8</v>
      </c>
      <c r="U6" s="9" t="s">
        <v>9</v>
      </c>
      <c r="V6" s="9" t="s">
        <v>8</v>
      </c>
      <c r="W6" s="9" t="s">
        <v>9</v>
      </c>
      <c r="X6" s="9" t="s">
        <v>8</v>
      </c>
      <c r="Y6" s="9" t="s">
        <v>9</v>
      </c>
      <c r="Z6" s="9" t="s">
        <v>8</v>
      </c>
      <c r="AA6" s="9" t="s">
        <v>9</v>
      </c>
    </row>
    <row r="7" spans="5:27" ht="30" customHeight="1">
      <c r="E7" s="71" t="s">
        <v>54</v>
      </c>
      <c r="F7" s="71"/>
      <c r="H7" s="11">
        <f>SUM(P7,R7,V7,X7,Z7)</f>
        <v>44</v>
      </c>
      <c r="I7" s="1">
        <f>SUM(J7:M7)</f>
        <v>423</v>
      </c>
      <c r="J7" s="12" t="s">
        <v>140</v>
      </c>
      <c r="K7" s="12" t="s">
        <v>140</v>
      </c>
      <c r="L7" s="1">
        <v>32</v>
      </c>
      <c r="M7" s="1">
        <f>SUM(N7:O7)</f>
        <v>391</v>
      </c>
      <c r="N7" s="1">
        <v>379</v>
      </c>
      <c r="O7" s="1">
        <v>12</v>
      </c>
      <c r="P7" s="12" t="s">
        <v>140</v>
      </c>
      <c r="Q7" s="12" t="s">
        <v>140</v>
      </c>
      <c r="R7" s="1">
        <v>44</v>
      </c>
      <c r="S7" s="1">
        <v>423</v>
      </c>
      <c r="T7" s="1">
        <v>36</v>
      </c>
      <c r="U7" s="1">
        <v>388</v>
      </c>
      <c r="V7" s="12" t="s">
        <v>140</v>
      </c>
      <c r="W7" s="12" t="s">
        <v>145</v>
      </c>
      <c r="X7" s="12" t="s">
        <v>140</v>
      </c>
      <c r="Y7" s="12" t="s">
        <v>140</v>
      </c>
      <c r="Z7" s="12" t="s">
        <v>140</v>
      </c>
      <c r="AA7" s="12" t="s">
        <v>140</v>
      </c>
    </row>
    <row r="8" spans="5:27" ht="15" customHeight="1">
      <c r="E8" s="59" t="s">
        <v>55</v>
      </c>
      <c r="F8" s="59"/>
      <c r="H8" s="11">
        <f>SUM(P8,R8,V8,X8,Z8)</f>
        <v>252</v>
      </c>
      <c r="I8" s="1">
        <f>SUM(J8:M8)</f>
        <v>3239</v>
      </c>
      <c r="J8" s="1">
        <v>34</v>
      </c>
      <c r="K8" s="1">
        <v>8</v>
      </c>
      <c r="L8" s="1">
        <v>142</v>
      </c>
      <c r="M8" s="1">
        <f>SUM(N8:O8)</f>
        <v>3055</v>
      </c>
      <c r="N8" s="1">
        <v>2949</v>
      </c>
      <c r="O8" s="1">
        <v>106</v>
      </c>
      <c r="P8" s="1">
        <v>35</v>
      </c>
      <c r="Q8" s="1">
        <v>82</v>
      </c>
      <c r="R8" s="1">
        <v>176</v>
      </c>
      <c r="S8" s="1">
        <v>2958</v>
      </c>
      <c r="T8" s="1">
        <v>159</v>
      </c>
      <c r="U8" s="1">
        <v>2749</v>
      </c>
      <c r="V8" s="1">
        <v>19</v>
      </c>
      <c r="W8" s="1">
        <v>42</v>
      </c>
      <c r="X8" s="1">
        <v>8</v>
      </c>
      <c r="Y8" s="1">
        <v>67</v>
      </c>
      <c r="Z8" s="1">
        <v>14</v>
      </c>
      <c r="AA8" s="1">
        <v>90</v>
      </c>
    </row>
    <row r="9" spans="5:27" ht="15" customHeight="1">
      <c r="E9" s="59" t="s">
        <v>56</v>
      </c>
      <c r="F9" s="59"/>
      <c r="H9" s="11">
        <f>SUM(P9,R9,V9,X9,Z9)</f>
        <v>425</v>
      </c>
      <c r="I9" s="1">
        <f>SUM(J9:M9)</f>
        <v>5160</v>
      </c>
      <c r="J9" s="1">
        <v>106</v>
      </c>
      <c r="K9" s="1">
        <v>22</v>
      </c>
      <c r="L9" s="1">
        <v>1</v>
      </c>
      <c r="M9" s="1">
        <f>SUM(N9:O9)</f>
        <v>5031</v>
      </c>
      <c r="N9" s="1">
        <v>4700</v>
      </c>
      <c r="O9" s="1">
        <v>331</v>
      </c>
      <c r="P9" s="1">
        <v>109</v>
      </c>
      <c r="Q9" s="1">
        <v>240</v>
      </c>
      <c r="R9" s="1">
        <v>3</v>
      </c>
      <c r="S9" s="1">
        <v>4</v>
      </c>
      <c r="T9" s="13">
        <v>2</v>
      </c>
      <c r="U9" s="13">
        <v>3</v>
      </c>
      <c r="V9" s="12" t="s">
        <v>140</v>
      </c>
      <c r="W9" s="12" t="s">
        <v>140</v>
      </c>
      <c r="X9" s="1">
        <v>311</v>
      </c>
      <c r="Y9" s="1">
        <v>4912</v>
      </c>
      <c r="Z9" s="1">
        <v>2</v>
      </c>
      <c r="AA9" s="1">
        <v>4</v>
      </c>
    </row>
    <row r="10" spans="5:27" ht="15" customHeight="1">
      <c r="E10" s="59" t="s">
        <v>57</v>
      </c>
      <c r="F10" s="59"/>
      <c r="H10" s="11">
        <f>SUM(P10,R10,V10,X10,Z10)</f>
        <v>184</v>
      </c>
      <c r="I10" s="1">
        <f>SUM(J10:M10)</f>
        <v>2553</v>
      </c>
      <c r="J10" s="1">
        <v>7</v>
      </c>
      <c r="K10" s="1">
        <v>1</v>
      </c>
      <c r="L10" s="1">
        <v>69</v>
      </c>
      <c r="M10" s="1">
        <f>SUM(N10:O10)</f>
        <v>2476</v>
      </c>
      <c r="N10" s="1">
        <v>2461</v>
      </c>
      <c r="O10" s="1">
        <v>15</v>
      </c>
      <c r="P10" s="1">
        <v>7</v>
      </c>
      <c r="Q10" s="1">
        <v>14</v>
      </c>
      <c r="R10" s="1">
        <v>177</v>
      </c>
      <c r="S10" s="1">
        <v>2539</v>
      </c>
      <c r="T10" s="1">
        <v>177</v>
      </c>
      <c r="U10" s="1">
        <v>2539</v>
      </c>
      <c r="V10" s="12" t="s">
        <v>140</v>
      </c>
      <c r="W10" s="12" t="s">
        <v>140</v>
      </c>
      <c r="X10" s="12" t="s">
        <v>140</v>
      </c>
      <c r="Y10" s="12" t="s">
        <v>140</v>
      </c>
      <c r="Z10" s="12" t="s">
        <v>140</v>
      </c>
      <c r="AA10" s="12" t="s">
        <v>140</v>
      </c>
    </row>
    <row r="11" spans="1:27" ht="30" customHeight="1">
      <c r="A11" s="15"/>
      <c r="B11" s="15"/>
      <c r="C11" s="59" t="s">
        <v>115</v>
      </c>
      <c r="D11" s="59"/>
      <c r="E11" s="59"/>
      <c r="F11" s="59"/>
      <c r="H11" s="11">
        <f aca="true" t="shared" si="0" ref="H11:W11">SUM(H12,H20,H28)</f>
        <v>33470</v>
      </c>
      <c r="I11" s="16">
        <f t="shared" si="0"/>
        <v>182055</v>
      </c>
      <c r="J11" s="16">
        <f>J12+J20+J28</f>
        <v>21341</v>
      </c>
      <c r="K11" s="16">
        <f>K12+K20+K28</f>
        <v>8029</v>
      </c>
      <c r="L11" s="16">
        <f>L12+L20+L28</f>
        <v>12411</v>
      </c>
      <c r="M11" s="16">
        <f t="shared" si="0"/>
        <v>140274</v>
      </c>
      <c r="N11" s="16">
        <f t="shared" si="0"/>
        <v>135459</v>
      </c>
      <c r="O11" s="16">
        <f t="shared" si="0"/>
        <v>4815</v>
      </c>
      <c r="P11" s="16">
        <f t="shared" si="0"/>
        <v>21674</v>
      </c>
      <c r="Q11" s="16">
        <f t="shared" si="0"/>
        <v>65254</v>
      </c>
      <c r="R11" s="16">
        <f t="shared" si="0"/>
        <v>11634</v>
      </c>
      <c r="S11" s="16">
        <f t="shared" si="0"/>
        <v>115855</v>
      </c>
      <c r="T11" s="16">
        <f t="shared" si="0"/>
        <v>11184</v>
      </c>
      <c r="U11" s="16">
        <f t="shared" si="0"/>
        <v>110706</v>
      </c>
      <c r="V11" s="16">
        <f t="shared" si="0"/>
        <v>98</v>
      </c>
      <c r="W11" s="16">
        <f t="shared" si="0"/>
        <v>392</v>
      </c>
      <c r="X11" s="13" t="s">
        <v>13</v>
      </c>
      <c r="Y11" s="12" t="s">
        <v>140</v>
      </c>
      <c r="Z11" s="16">
        <v>64</v>
      </c>
      <c r="AA11" s="16">
        <f>SUM(AA12,AA20,AA28)</f>
        <v>554</v>
      </c>
    </row>
    <row r="12" spans="3:27" ht="15" customHeight="1">
      <c r="C12" s="15"/>
      <c r="D12" s="15"/>
      <c r="E12" s="59" t="s">
        <v>58</v>
      </c>
      <c r="F12" s="59"/>
      <c r="H12" s="11">
        <f aca="true" t="shared" si="1" ref="H12:W12">SUM(H13:H19)</f>
        <v>4165</v>
      </c>
      <c r="I12" s="16">
        <f t="shared" si="1"/>
        <v>36440</v>
      </c>
      <c r="J12" s="16">
        <f t="shared" si="1"/>
        <v>992</v>
      </c>
      <c r="K12" s="16">
        <f t="shared" si="1"/>
        <v>396</v>
      </c>
      <c r="L12" s="16">
        <f t="shared" si="1"/>
        <v>3975</v>
      </c>
      <c r="M12" s="16">
        <f t="shared" si="1"/>
        <v>31077</v>
      </c>
      <c r="N12" s="16">
        <f t="shared" si="1"/>
        <v>30378</v>
      </c>
      <c r="O12" s="16">
        <f t="shared" si="1"/>
        <v>699</v>
      </c>
      <c r="P12" s="16">
        <f t="shared" si="1"/>
        <v>1010</v>
      </c>
      <c r="Q12" s="16">
        <f t="shared" si="1"/>
        <v>3552</v>
      </c>
      <c r="R12" s="16">
        <f t="shared" si="1"/>
        <v>3152</v>
      </c>
      <c r="S12" s="16">
        <f t="shared" si="1"/>
        <v>32884</v>
      </c>
      <c r="T12" s="16">
        <f t="shared" si="1"/>
        <v>3046</v>
      </c>
      <c r="U12" s="16">
        <f t="shared" si="1"/>
        <v>31337</v>
      </c>
      <c r="V12" s="16">
        <f t="shared" si="1"/>
        <v>3</v>
      </c>
      <c r="W12" s="16">
        <f t="shared" si="1"/>
        <v>4</v>
      </c>
      <c r="X12" s="13" t="s">
        <v>13</v>
      </c>
      <c r="Y12" s="12" t="s">
        <v>140</v>
      </c>
      <c r="Z12" s="12" t="s">
        <v>140</v>
      </c>
      <c r="AA12" s="25" t="s">
        <v>147</v>
      </c>
    </row>
    <row r="13" spans="5:27" ht="15" customHeight="1">
      <c r="E13" s="59" t="s">
        <v>124</v>
      </c>
      <c r="F13" s="59"/>
      <c r="H13" s="11">
        <f>SUM(P13,R13,V13,X13,Z13)</f>
        <v>10</v>
      </c>
      <c r="I13" s="1">
        <f>SUM(J13:M13)</f>
        <v>99</v>
      </c>
      <c r="J13" s="12" t="s">
        <v>140</v>
      </c>
      <c r="K13" s="12" t="s">
        <v>140</v>
      </c>
      <c r="L13" s="1">
        <v>7</v>
      </c>
      <c r="M13" s="1">
        <f>SUM(N13:O13)</f>
        <v>92</v>
      </c>
      <c r="N13" s="1">
        <v>92</v>
      </c>
      <c r="O13" s="12" t="s">
        <v>140</v>
      </c>
      <c r="P13" s="12" t="s">
        <v>144</v>
      </c>
      <c r="Q13" s="12" t="s">
        <v>140</v>
      </c>
      <c r="R13" s="1">
        <v>10</v>
      </c>
      <c r="S13" s="1">
        <v>99</v>
      </c>
      <c r="T13" s="1">
        <v>10</v>
      </c>
      <c r="U13" s="1">
        <v>99</v>
      </c>
      <c r="V13" s="12" t="s">
        <v>140</v>
      </c>
      <c r="W13" s="12" t="s">
        <v>140</v>
      </c>
      <c r="X13" s="13" t="s">
        <v>13</v>
      </c>
      <c r="Y13" s="12" t="s">
        <v>140</v>
      </c>
      <c r="Z13" s="12" t="s">
        <v>140</v>
      </c>
      <c r="AA13" s="12" t="s">
        <v>140</v>
      </c>
    </row>
    <row r="14" spans="5:27" ht="15" customHeight="1">
      <c r="E14" s="59" t="s">
        <v>125</v>
      </c>
      <c r="F14" s="59"/>
      <c r="H14" s="11">
        <f>SUM(P14,R14,V14,X14,Z14)</f>
        <v>69</v>
      </c>
      <c r="I14" s="1">
        <f>SUM(J14:M14)</f>
        <v>625</v>
      </c>
      <c r="J14" s="12">
        <v>10</v>
      </c>
      <c r="K14" s="12">
        <v>2</v>
      </c>
      <c r="L14" s="1">
        <v>104</v>
      </c>
      <c r="M14" s="1">
        <f>SUM(N14:O14)</f>
        <v>509</v>
      </c>
      <c r="N14" s="1">
        <v>505</v>
      </c>
      <c r="O14" s="1">
        <v>4</v>
      </c>
      <c r="P14" s="1">
        <v>10</v>
      </c>
      <c r="Q14" s="1">
        <v>25</v>
      </c>
      <c r="R14" s="1">
        <v>59</v>
      </c>
      <c r="S14" s="1">
        <v>600</v>
      </c>
      <c r="T14" s="1">
        <v>59</v>
      </c>
      <c r="U14" s="1">
        <v>600</v>
      </c>
      <c r="V14" s="12" t="s">
        <v>140</v>
      </c>
      <c r="W14" s="12" t="s">
        <v>140</v>
      </c>
      <c r="X14" s="13" t="s">
        <v>13</v>
      </c>
      <c r="Y14" s="12" t="s">
        <v>140</v>
      </c>
      <c r="Z14" s="12" t="s">
        <v>140</v>
      </c>
      <c r="AA14" s="12" t="s">
        <v>140</v>
      </c>
    </row>
    <row r="15" spans="5:27" ht="15" customHeight="1">
      <c r="E15" s="59" t="s">
        <v>126</v>
      </c>
      <c r="F15" s="59"/>
      <c r="H15" s="11">
        <f>SUM(P15,R15,V15,X15,Z15)</f>
        <v>1234</v>
      </c>
      <c r="I15" s="1">
        <f>SUM(J15:M15)</f>
        <v>12203</v>
      </c>
      <c r="J15" s="1">
        <v>423</v>
      </c>
      <c r="K15" s="1">
        <v>218</v>
      </c>
      <c r="L15" s="1">
        <v>1167</v>
      </c>
      <c r="M15" s="1">
        <f>SUM(N15:O15)</f>
        <v>10395</v>
      </c>
      <c r="N15" s="1">
        <v>9984</v>
      </c>
      <c r="O15" s="1">
        <v>411</v>
      </c>
      <c r="P15" s="1">
        <v>426</v>
      </c>
      <c r="Q15" s="1">
        <v>1783</v>
      </c>
      <c r="R15" s="1">
        <v>805</v>
      </c>
      <c r="S15" s="1">
        <v>10416</v>
      </c>
      <c r="T15" s="1">
        <v>733</v>
      </c>
      <c r="U15" s="1">
        <v>9107</v>
      </c>
      <c r="V15" s="13">
        <v>3</v>
      </c>
      <c r="W15" s="13">
        <v>4</v>
      </c>
      <c r="X15" s="13" t="s">
        <v>13</v>
      </c>
      <c r="Y15" s="12" t="s">
        <v>140</v>
      </c>
      <c r="Z15" s="12" t="s">
        <v>140</v>
      </c>
      <c r="AA15" s="12" t="s">
        <v>140</v>
      </c>
    </row>
    <row r="16" spans="5:27" ht="15" customHeight="1">
      <c r="E16" s="59" t="s">
        <v>142</v>
      </c>
      <c r="F16" s="59"/>
      <c r="H16" s="73">
        <f>SUM(P16,R16,V16,X16,Z16)</f>
        <v>991</v>
      </c>
      <c r="I16" s="72">
        <f>SUM(J16:M16)</f>
        <v>7423</v>
      </c>
      <c r="J16" s="72">
        <v>209</v>
      </c>
      <c r="K16" s="72">
        <v>82</v>
      </c>
      <c r="L16" s="72">
        <v>1056</v>
      </c>
      <c r="M16" s="72">
        <f>SUM(N16:O16)</f>
        <v>6076</v>
      </c>
      <c r="N16" s="72">
        <v>6018</v>
      </c>
      <c r="O16" s="72">
        <v>58</v>
      </c>
      <c r="P16" s="72">
        <v>211</v>
      </c>
      <c r="Q16" s="72">
        <v>618</v>
      </c>
      <c r="R16" s="72">
        <v>780</v>
      </c>
      <c r="S16" s="72">
        <v>6805</v>
      </c>
      <c r="T16" s="72">
        <v>761</v>
      </c>
      <c r="U16" s="72">
        <v>6671</v>
      </c>
      <c r="V16" s="74" t="s">
        <v>13</v>
      </c>
      <c r="W16" s="74" t="s">
        <v>140</v>
      </c>
      <c r="X16" s="74" t="s">
        <v>13</v>
      </c>
      <c r="Y16" s="74" t="s">
        <v>140</v>
      </c>
      <c r="Z16" s="74" t="s">
        <v>140</v>
      </c>
      <c r="AA16" s="74" t="s">
        <v>140</v>
      </c>
    </row>
    <row r="17" spans="5:27" ht="15" customHeight="1">
      <c r="E17" s="59" t="s">
        <v>58</v>
      </c>
      <c r="F17" s="59"/>
      <c r="H17" s="73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4"/>
      <c r="W17" s="74"/>
      <c r="X17" s="74"/>
      <c r="Y17" s="74"/>
      <c r="Z17" s="74"/>
      <c r="AA17" s="74"/>
    </row>
    <row r="18" spans="5:27" ht="15" customHeight="1">
      <c r="E18" s="59" t="s">
        <v>127</v>
      </c>
      <c r="F18" s="59"/>
      <c r="H18" s="11">
        <f>SUM(P18,R18,V18,X18,Z18)</f>
        <v>841</v>
      </c>
      <c r="I18" s="1">
        <f>SUM(J18:M18)</f>
        <v>7497</v>
      </c>
      <c r="J18" s="1">
        <v>80</v>
      </c>
      <c r="K18" s="1">
        <v>31</v>
      </c>
      <c r="L18" s="1">
        <v>736</v>
      </c>
      <c r="M18" s="1">
        <f>SUM(N18:O18)</f>
        <v>6650</v>
      </c>
      <c r="N18" s="1">
        <v>6596</v>
      </c>
      <c r="O18" s="1">
        <v>54</v>
      </c>
      <c r="P18" s="1">
        <v>81</v>
      </c>
      <c r="Q18" s="1">
        <v>225</v>
      </c>
      <c r="R18" s="1">
        <v>760</v>
      </c>
      <c r="S18" s="1">
        <v>7272</v>
      </c>
      <c r="T18" s="1">
        <v>754</v>
      </c>
      <c r="U18" s="1">
        <v>7229</v>
      </c>
      <c r="V18" s="12" t="s">
        <v>140</v>
      </c>
      <c r="W18" s="12" t="s">
        <v>140</v>
      </c>
      <c r="X18" s="12" t="s">
        <v>140</v>
      </c>
      <c r="Y18" s="12" t="s">
        <v>140</v>
      </c>
      <c r="Z18" s="12" t="s">
        <v>140</v>
      </c>
      <c r="AA18" s="12" t="s">
        <v>140</v>
      </c>
    </row>
    <row r="19" spans="5:27" ht="15" customHeight="1">
      <c r="E19" s="59" t="s">
        <v>128</v>
      </c>
      <c r="F19" s="59"/>
      <c r="H19" s="11">
        <f>SUM(P19,R19,V19,X19,Z19)</f>
        <v>1020</v>
      </c>
      <c r="I19" s="1">
        <f>SUM(J19:M19)</f>
        <v>8593</v>
      </c>
      <c r="J19" s="1">
        <v>270</v>
      </c>
      <c r="K19" s="1">
        <v>63</v>
      </c>
      <c r="L19" s="1">
        <v>905</v>
      </c>
      <c r="M19" s="1">
        <f>SUM(N19:O19)</f>
        <v>7355</v>
      </c>
      <c r="N19" s="1">
        <v>7183</v>
      </c>
      <c r="O19" s="1">
        <v>172</v>
      </c>
      <c r="P19" s="1">
        <v>282</v>
      </c>
      <c r="Q19" s="1">
        <v>901</v>
      </c>
      <c r="R19" s="1">
        <v>738</v>
      </c>
      <c r="S19" s="1">
        <v>7692</v>
      </c>
      <c r="T19" s="1">
        <v>729</v>
      </c>
      <c r="U19" s="1">
        <v>7631</v>
      </c>
      <c r="V19" s="12" t="s">
        <v>140</v>
      </c>
      <c r="W19" s="12" t="s">
        <v>140</v>
      </c>
      <c r="X19" s="12" t="s">
        <v>140</v>
      </c>
      <c r="Y19" s="12" t="s">
        <v>140</v>
      </c>
      <c r="Z19" s="12" t="s">
        <v>140</v>
      </c>
      <c r="AA19" s="12" t="s">
        <v>140</v>
      </c>
    </row>
    <row r="20" spans="5:27" ht="15" customHeight="1">
      <c r="E20" s="59" t="s">
        <v>59</v>
      </c>
      <c r="F20" s="59"/>
      <c r="H20" s="11">
        <f aca="true" t="shared" si="2" ref="H20:AA20">SUM(H21:H27)</f>
        <v>20815</v>
      </c>
      <c r="I20" s="16">
        <f t="shared" si="2"/>
        <v>108189</v>
      </c>
      <c r="J20" s="16">
        <f t="shared" si="2"/>
        <v>13087</v>
      </c>
      <c r="K20" s="16">
        <f t="shared" si="2"/>
        <v>5456</v>
      </c>
      <c r="L20" s="16">
        <f t="shared" si="2"/>
        <v>7437</v>
      </c>
      <c r="M20" s="16">
        <f t="shared" si="2"/>
        <v>82209</v>
      </c>
      <c r="N20" s="16">
        <f t="shared" si="2"/>
        <v>79696</v>
      </c>
      <c r="O20" s="16">
        <f t="shared" si="2"/>
        <v>2513</v>
      </c>
      <c r="P20" s="16">
        <f t="shared" si="2"/>
        <v>13314</v>
      </c>
      <c r="Q20" s="16">
        <f t="shared" si="2"/>
        <v>38939</v>
      </c>
      <c r="R20" s="16">
        <f t="shared" si="2"/>
        <v>7351</v>
      </c>
      <c r="S20" s="16">
        <f t="shared" si="2"/>
        <v>68384</v>
      </c>
      <c r="T20" s="16">
        <f t="shared" si="2"/>
        <v>7021</v>
      </c>
      <c r="U20" s="16">
        <f t="shared" si="2"/>
        <v>64880</v>
      </c>
      <c r="V20" s="16">
        <f t="shared" si="2"/>
        <v>86</v>
      </c>
      <c r="W20" s="16">
        <f t="shared" si="2"/>
        <v>312</v>
      </c>
      <c r="X20" s="12" t="s">
        <v>140</v>
      </c>
      <c r="Y20" s="12" t="s">
        <v>140</v>
      </c>
      <c r="Z20" s="16">
        <f t="shared" si="2"/>
        <v>64</v>
      </c>
      <c r="AA20" s="16">
        <f t="shared" si="2"/>
        <v>554</v>
      </c>
    </row>
    <row r="21" spans="5:27" ht="15" customHeight="1">
      <c r="E21" s="59" t="s">
        <v>129</v>
      </c>
      <c r="F21" s="59"/>
      <c r="H21" s="11">
        <f>SUM(P21,R21,V21,X21,Z21)</f>
        <v>147</v>
      </c>
      <c r="I21" s="1">
        <f>SUM(J21:M21)</f>
        <v>6323</v>
      </c>
      <c r="J21" s="1">
        <v>37</v>
      </c>
      <c r="K21" s="1">
        <v>16</v>
      </c>
      <c r="L21" s="1">
        <v>76</v>
      </c>
      <c r="M21" s="1">
        <f>SUM(N21:O21)</f>
        <v>6194</v>
      </c>
      <c r="N21" s="1">
        <v>6128</v>
      </c>
      <c r="O21" s="1">
        <v>66</v>
      </c>
      <c r="P21" s="1">
        <v>40</v>
      </c>
      <c r="Q21" s="1">
        <v>92</v>
      </c>
      <c r="R21" s="1">
        <v>107</v>
      </c>
      <c r="S21" s="1">
        <v>6231</v>
      </c>
      <c r="T21" s="1">
        <v>97</v>
      </c>
      <c r="U21" s="1">
        <v>6097</v>
      </c>
      <c r="V21" s="12" t="s">
        <v>140</v>
      </c>
      <c r="W21" s="12" t="s">
        <v>140</v>
      </c>
      <c r="X21" s="12" t="s">
        <v>140</v>
      </c>
      <c r="Y21" s="12" t="s">
        <v>140</v>
      </c>
      <c r="Z21" s="12" t="s">
        <v>140</v>
      </c>
      <c r="AA21" s="12" t="s">
        <v>140</v>
      </c>
    </row>
    <row r="22" spans="5:27" ht="15" customHeight="1">
      <c r="E22" s="59" t="s">
        <v>60</v>
      </c>
      <c r="F22" s="59"/>
      <c r="H22" s="11">
        <f>SUM(P22,R22,V22,X22,Z22)</f>
        <v>2372</v>
      </c>
      <c r="I22" s="1">
        <f>SUM(J22:M22)</f>
        <v>9544</v>
      </c>
      <c r="J22" s="1">
        <v>1255</v>
      </c>
      <c r="K22" s="1">
        <v>371</v>
      </c>
      <c r="L22" s="1">
        <v>1090</v>
      </c>
      <c r="M22" s="1">
        <f>SUM(N22:O22)</f>
        <v>6828</v>
      </c>
      <c r="N22" s="1">
        <v>6631</v>
      </c>
      <c r="O22" s="1">
        <v>197</v>
      </c>
      <c r="P22" s="1">
        <v>1285</v>
      </c>
      <c r="Q22" s="1">
        <v>2977</v>
      </c>
      <c r="R22" s="1">
        <v>1086</v>
      </c>
      <c r="S22" s="1">
        <v>6566</v>
      </c>
      <c r="T22" s="1">
        <v>1085</v>
      </c>
      <c r="U22" s="1">
        <v>6565</v>
      </c>
      <c r="V22" s="13">
        <v>1</v>
      </c>
      <c r="W22" s="13">
        <v>1</v>
      </c>
      <c r="X22" s="12" t="s">
        <v>140</v>
      </c>
      <c r="Y22" s="12" t="s">
        <v>140</v>
      </c>
      <c r="Z22" s="12" t="s">
        <v>140</v>
      </c>
      <c r="AA22" s="12" t="s">
        <v>140</v>
      </c>
    </row>
    <row r="23" spans="5:27" ht="15" customHeight="1">
      <c r="E23" s="59" t="s">
        <v>130</v>
      </c>
      <c r="F23" s="59"/>
      <c r="H23" s="11">
        <f>SUM(P23,R23,V23,X23,Z23)</f>
        <v>8765</v>
      </c>
      <c r="I23" s="1">
        <f>SUM(J23:M23)</f>
        <v>44428</v>
      </c>
      <c r="J23" s="1">
        <v>6344</v>
      </c>
      <c r="K23" s="1">
        <v>2990</v>
      </c>
      <c r="L23" s="1">
        <v>1955</v>
      </c>
      <c r="M23" s="1">
        <f>SUM(N23:O23)</f>
        <v>33139</v>
      </c>
      <c r="N23" s="1">
        <v>32240</v>
      </c>
      <c r="O23" s="1">
        <v>899</v>
      </c>
      <c r="P23" s="1">
        <v>6441</v>
      </c>
      <c r="Q23" s="1">
        <v>17923</v>
      </c>
      <c r="R23" s="1">
        <v>2185</v>
      </c>
      <c r="S23" s="1">
        <v>25668</v>
      </c>
      <c r="T23" s="1">
        <v>2051</v>
      </c>
      <c r="U23" s="1">
        <v>23559</v>
      </c>
      <c r="V23" s="1">
        <v>75</v>
      </c>
      <c r="W23" s="1">
        <v>283</v>
      </c>
      <c r="X23" s="12" t="s">
        <v>140</v>
      </c>
      <c r="Y23" s="12" t="s">
        <v>140</v>
      </c>
      <c r="Z23" s="1">
        <v>64</v>
      </c>
      <c r="AA23" s="1">
        <v>554</v>
      </c>
    </row>
    <row r="24" spans="5:27" ht="15" customHeight="1">
      <c r="E24" s="59" t="s">
        <v>131</v>
      </c>
      <c r="F24" s="59"/>
      <c r="H24" s="11">
        <f>SUM(P24,R24,V24,X24,Z24)</f>
        <v>1246</v>
      </c>
      <c r="I24" s="1">
        <f>SUM(J24:M24)</f>
        <v>7278</v>
      </c>
      <c r="J24" s="1">
        <v>639</v>
      </c>
      <c r="K24" s="1">
        <v>214</v>
      </c>
      <c r="L24" s="1">
        <v>685</v>
      </c>
      <c r="M24" s="1">
        <f>SUM(N24:O24)</f>
        <v>5740</v>
      </c>
      <c r="N24" s="1">
        <v>5713</v>
      </c>
      <c r="O24" s="1">
        <v>27</v>
      </c>
      <c r="P24" s="1">
        <v>649</v>
      </c>
      <c r="Q24" s="1">
        <v>1613</v>
      </c>
      <c r="R24" s="1">
        <v>597</v>
      </c>
      <c r="S24" s="1">
        <v>5665</v>
      </c>
      <c r="T24" s="1">
        <v>593</v>
      </c>
      <c r="U24" s="1">
        <v>5632</v>
      </c>
      <c r="V24" s="12" t="s">
        <v>140</v>
      </c>
      <c r="W24" s="12" t="s">
        <v>140</v>
      </c>
      <c r="X24" s="12" t="s">
        <v>140</v>
      </c>
      <c r="Y24" s="12" t="s">
        <v>140</v>
      </c>
      <c r="Z24" s="12" t="s">
        <v>140</v>
      </c>
      <c r="AA24" s="12" t="s">
        <v>140</v>
      </c>
    </row>
    <row r="25" spans="5:27" ht="15" customHeight="1">
      <c r="E25" s="59" t="s">
        <v>141</v>
      </c>
      <c r="F25" s="59"/>
      <c r="H25" s="73">
        <f>SUM(P25,R25,V25,X25,Z25)</f>
        <v>1852</v>
      </c>
      <c r="I25" s="72">
        <f>SUM(J25:M25)</f>
        <v>7765</v>
      </c>
      <c r="J25" s="72">
        <v>1243</v>
      </c>
      <c r="K25" s="72">
        <v>547</v>
      </c>
      <c r="L25" s="72">
        <v>765</v>
      </c>
      <c r="M25" s="72">
        <f>SUM(N25:O25)</f>
        <v>5210</v>
      </c>
      <c r="N25" s="72">
        <v>5069</v>
      </c>
      <c r="O25" s="72">
        <v>141</v>
      </c>
      <c r="P25" s="72">
        <v>1254</v>
      </c>
      <c r="Q25" s="72">
        <v>2950</v>
      </c>
      <c r="R25" s="72">
        <v>597</v>
      </c>
      <c r="S25" s="72">
        <v>4813</v>
      </c>
      <c r="T25" s="72">
        <v>594</v>
      </c>
      <c r="U25" s="72">
        <v>4783</v>
      </c>
      <c r="V25" s="72">
        <v>1</v>
      </c>
      <c r="W25" s="72">
        <v>2</v>
      </c>
      <c r="X25" s="74" t="s">
        <v>13</v>
      </c>
      <c r="Y25" s="74" t="s">
        <v>140</v>
      </c>
      <c r="Z25" s="74" t="s">
        <v>140</v>
      </c>
      <c r="AA25" s="74" t="s">
        <v>140</v>
      </c>
    </row>
    <row r="26" spans="5:27" ht="15" customHeight="1">
      <c r="E26" s="59" t="s">
        <v>132</v>
      </c>
      <c r="F26" s="59"/>
      <c r="H26" s="73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4"/>
      <c r="Y26" s="74"/>
      <c r="Z26" s="74"/>
      <c r="AA26" s="74"/>
    </row>
    <row r="27" spans="5:27" ht="15" customHeight="1">
      <c r="E27" s="59" t="s">
        <v>133</v>
      </c>
      <c r="F27" s="59"/>
      <c r="H27" s="11">
        <f>SUM(P27,R27,V27,X27,Z27)</f>
        <v>6433</v>
      </c>
      <c r="I27" s="1">
        <f>SUM(J27:M27)</f>
        <v>32851</v>
      </c>
      <c r="J27" s="1">
        <v>3569</v>
      </c>
      <c r="K27" s="1">
        <v>1318</v>
      </c>
      <c r="L27" s="1">
        <v>2866</v>
      </c>
      <c r="M27" s="1">
        <f>SUM(N27:O27)</f>
        <v>25098</v>
      </c>
      <c r="N27" s="1">
        <v>23915</v>
      </c>
      <c r="O27" s="1">
        <v>1183</v>
      </c>
      <c r="P27" s="1">
        <v>3645</v>
      </c>
      <c r="Q27" s="1">
        <v>13384</v>
      </c>
      <c r="R27" s="1">
        <v>2779</v>
      </c>
      <c r="S27" s="1">
        <v>19441</v>
      </c>
      <c r="T27" s="1">
        <v>2601</v>
      </c>
      <c r="U27" s="1">
        <v>18244</v>
      </c>
      <c r="V27" s="12">
        <v>9</v>
      </c>
      <c r="W27" s="1">
        <v>26</v>
      </c>
      <c r="X27" s="12" t="s">
        <v>140</v>
      </c>
      <c r="Y27" s="12" t="s">
        <v>140</v>
      </c>
      <c r="Z27" s="12" t="s">
        <v>140</v>
      </c>
      <c r="AA27" s="12" t="s">
        <v>140</v>
      </c>
    </row>
    <row r="28" spans="5:27" ht="15" customHeight="1">
      <c r="E28" s="59" t="s">
        <v>61</v>
      </c>
      <c r="F28" s="59"/>
      <c r="H28" s="11">
        <f aca="true" t="shared" si="3" ref="H28:W28">SUM(H29:H30)</f>
        <v>8490</v>
      </c>
      <c r="I28" s="16">
        <f t="shared" si="3"/>
        <v>37426</v>
      </c>
      <c r="J28" s="16">
        <f t="shared" si="3"/>
        <v>7262</v>
      </c>
      <c r="K28" s="16">
        <f t="shared" si="3"/>
        <v>2177</v>
      </c>
      <c r="L28" s="16">
        <f t="shared" si="3"/>
        <v>999</v>
      </c>
      <c r="M28" s="16">
        <f t="shared" si="3"/>
        <v>26988</v>
      </c>
      <c r="N28" s="16">
        <f t="shared" si="3"/>
        <v>25385</v>
      </c>
      <c r="O28" s="16">
        <f t="shared" si="3"/>
        <v>1603</v>
      </c>
      <c r="P28" s="16">
        <f t="shared" si="3"/>
        <v>7350</v>
      </c>
      <c r="Q28" s="16">
        <f t="shared" si="3"/>
        <v>22763</v>
      </c>
      <c r="R28" s="16">
        <f t="shared" si="3"/>
        <v>1131</v>
      </c>
      <c r="S28" s="16">
        <f t="shared" si="3"/>
        <v>14587</v>
      </c>
      <c r="T28" s="16">
        <f t="shared" si="3"/>
        <v>1117</v>
      </c>
      <c r="U28" s="16">
        <f t="shared" si="3"/>
        <v>14489</v>
      </c>
      <c r="V28" s="16">
        <f t="shared" si="3"/>
        <v>9</v>
      </c>
      <c r="W28" s="16">
        <f t="shared" si="3"/>
        <v>76</v>
      </c>
      <c r="X28" s="25" t="s">
        <v>146</v>
      </c>
      <c r="Y28" s="12" t="s">
        <v>140</v>
      </c>
      <c r="Z28" s="12" t="s">
        <v>140</v>
      </c>
      <c r="AA28" s="12" t="s">
        <v>140</v>
      </c>
    </row>
    <row r="29" spans="5:27" ht="15" customHeight="1">
      <c r="E29" s="59" t="s">
        <v>134</v>
      </c>
      <c r="F29" s="59"/>
      <c r="H29" s="11">
        <f>SUM(P29,R29,V29,X29,Z29)</f>
        <v>3962</v>
      </c>
      <c r="I29" s="1">
        <f>SUM(J29:M29)</f>
        <v>20990</v>
      </c>
      <c r="J29" s="1">
        <v>3110</v>
      </c>
      <c r="K29" s="1">
        <v>1387</v>
      </c>
      <c r="L29" s="1">
        <v>632</v>
      </c>
      <c r="M29" s="1">
        <f>SUM(N29:O29)</f>
        <v>15861</v>
      </c>
      <c r="N29" s="1">
        <v>15158</v>
      </c>
      <c r="O29" s="1">
        <v>703</v>
      </c>
      <c r="P29" s="1">
        <v>3154</v>
      </c>
      <c r="Q29" s="1">
        <v>9988</v>
      </c>
      <c r="R29" s="1">
        <v>799</v>
      </c>
      <c r="S29" s="1">
        <v>10926</v>
      </c>
      <c r="T29" s="1">
        <v>786</v>
      </c>
      <c r="U29" s="1">
        <v>10837</v>
      </c>
      <c r="V29" s="12">
        <v>9</v>
      </c>
      <c r="W29" s="1">
        <v>76</v>
      </c>
      <c r="X29" s="25" t="s">
        <v>146</v>
      </c>
      <c r="Y29" s="12" t="s">
        <v>140</v>
      </c>
      <c r="Z29" s="12" t="s">
        <v>140</v>
      </c>
      <c r="AA29" s="12" t="s">
        <v>140</v>
      </c>
    </row>
    <row r="30" spans="5:27" ht="15" customHeight="1">
      <c r="E30" s="59" t="s">
        <v>123</v>
      </c>
      <c r="F30" s="59"/>
      <c r="H30" s="11">
        <f>SUM(P30,R30,V30,X30,Z30)</f>
        <v>4528</v>
      </c>
      <c r="I30" s="1">
        <f>SUM(J30:M30)</f>
        <v>16436</v>
      </c>
      <c r="J30" s="1">
        <v>4152</v>
      </c>
      <c r="K30" s="1">
        <v>790</v>
      </c>
      <c r="L30" s="1">
        <v>367</v>
      </c>
      <c r="M30" s="1">
        <f>SUM(N30:O30)</f>
        <v>11127</v>
      </c>
      <c r="N30" s="1">
        <v>10227</v>
      </c>
      <c r="O30" s="1">
        <v>900</v>
      </c>
      <c r="P30" s="1">
        <v>4196</v>
      </c>
      <c r="Q30" s="1">
        <v>12775</v>
      </c>
      <c r="R30" s="1">
        <v>332</v>
      </c>
      <c r="S30" s="1">
        <v>3661</v>
      </c>
      <c r="T30" s="1">
        <v>331</v>
      </c>
      <c r="U30" s="1">
        <v>3652</v>
      </c>
      <c r="V30" s="12" t="s">
        <v>140</v>
      </c>
      <c r="W30" s="12" t="s">
        <v>140</v>
      </c>
      <c r="X30" s="25" t="s">
        <v>146</v>
      </c>
      <c r="Y30" s="12" t="s">
        <v>140</v>
      </c>
      <c r="Z30" s="12" t="s">
        <v>140</v>
      </c>
      <c r="AA30" s="12" t="s">
        <v>140</v>
      </c>
    </row>
    <row r="31" spans="3:27" ht="30" customHeight="1">
      <c r="C31" s="59" t="s">
        <v>116</v>
      </c>
      <c r="D31" s="59"/>
      <c r="E31" s="59"/>
      <c r="F31" s="59"/>
      <c r="H31" s="11">
        <f aca="true" t="shared" si="4" ref="H31:AA31">SUM(H32:H39)</f>
        <v>1305</v>
      </c>
      <c r="I31" s="16">
        <f t="shared" si="4"/>
        <v>16619</v>
      </c>
      <c r="J31" s="16">
        <f t="shared" si="4"/>
        <v>216</v>
      </c>
      <c r="K31" s="16">
        <f t="shared" si="4"/>
        <v>36</v>
      </c>
      <c r="L31" s="16">
        <f t="shared" si="4"/>
        <v>646</v>
      </c>
      <c r="M31" s="16">
        <f t="shared" si="4"/>
        <v>15721</v>
      </c>
      <c r="N31" s="16">
        <f t="shared" si="4"/>
        <v>15672</v>
      </c>
      <c r="O31" s="16">
        <f t="shared" si="4"/>
        <v>49</v>
      </c>
      <c r="P31" s="16">
        <f t="shared" si="4"/>
        <v>220</v>
      </c>
      <c r="Q31" s="16">
        <f t="shared" si="4"/>
        <v>479</v>
      </c>
      <c r="R31" s="16">
        <f t="shared" si="4"/>
        <v>1081</v>
      </c>
      <c r="S31" s="16">
        <f t="shared" si="4"/>
        <v>15953</v>
      </c>
      <c r="T31" s="16">
        <f t="shared" si="4"/>
        <v>910</v>
      </c>
      <c r="U31" s="16">
        <f t="shared" si="4"/>
        <v>13596</v>
      </c>
      <c r="V31" s="16">
        <f t="shared" si="4"/>
        <v>2</v>
      </c>
      <c r="W31" s="16">
        <f t="shared" si="4"/>
        <v>10</v>
      </c>
      <c r="X31" s="16">
        <f t="shared" si="4"/>
        <v>1</v>
      </c>
      <c r="Y31" s="16">
        <f t="shared" si="4"/>
        <v>176</v>
      </c>
      <c r="Z31" s="16">
        <f t="shared" si="4"/>
        <v>1</v>
      </c>
      <c r="AA31" s="16">
        <f t="shared" si="4"/>
        <v>1</v>
      </c>
    </row>
    <row r="32" spans="5:27" ht="15" customHeight="1">
      <c r="E32" s="59" t="s">
        <v>62</v>
      </c>
      <c r="F32" s="59"/>
      <c r="H32" s="11">
        <f aca="true" t="shared" si="5" ref="H32:H39">SUM(P32,R32,V32,X32,Z32)</f>
        <v>314</v>
      </c>
      <c r="I32" s="1">
        <f aca="true" t="shared" si="6" ref="I32:I39">SUM(J32:M32)</f>
        <v>5219</v>
      </c>
      <c r="J32" s="12" t="s">
        <v>140</v>
      </c>
      <c r="K32" s="12" t="s">
        <v>140</v>
      </c>
      <c r="L32" s="1">
        <v>38</v>
      </c>
      <c r="M32" s="1">
        <f aca="true" t="shared" si="7" ref="M32:M39">SUM(N32:O32)</f>
        <v>5181</v>
      </c>
      <c r="N32" s="1">
        <v>5169</v>
      </c>
      <c r="O32" s="1">
        <v>12</v>
      </c>
      <c r="P32" s="12" t="s">
        <v>140</v>
      </c>
      <c r="Q32" s="12" t="s">
        <v>140</v>
      </c>
      <c r="R32" s="1">
        <v>314</v>
      </c>
      <c r="S32" s="1">
        <v>5219</v>
      </c>
      <c r="T32" s="1">
        <v>313</v>
      </c>
      <c r="U32" s="1">
        <v>5168</v>
      </c>
      <c r="V32" s="12" t="s">
        <v>140</v>
      </c>
      <c r="W32" s="12" t="s">
        <v>140</v>
      </c>
      <c r="X32" s="12" t="s">
        <v>140</v>
      </c>
      <c r="Y32" s="12" t="s">
        <v>140</v>
      </c>
      <c r="Z32" s="12" t="s">
        <v>140</v>
      </c>
      <c r="AA32" s="12" t="s">
        <v>140</v>
      </c>
    </row>
    <row r="33" spans="4:27" ht="15" customHeight="1">
      <c r="D33" s="1" t="s">
        <v>157</v>
      </c>
      <c r="E33" s="59" t="s">
        <v>135</v>
      </c>
      <c r="F33" s="59"/>
      <c r="H33" s="11">
        <f t="shared" si="5"/>
        <v>89</v>
      </c>
      <c r="I33" s="1">
        <f t="shared" si="6"/>
        <v>1177</v>
      </c>
      <c r="J33" s="12" t="s">
        <v>140</v>
      </c>
      <c r="K33" s="12" t="s">
        <v>140</v>
      </c>
      <c r="L33" s="1">
        <v>77</v>
      </c>
      <c r="M33" s="1">
        <f t="shared" si="7"/>
        <v>1100</v>
      </c>
      <c r="N33" s="1">
        <v>1098</v>
      </c>
      <c r="O33" s="1">
        <v>2</v>
      </c>
      <c r="P33" s="12" t="s">
        <v>140</v>
      </c>
      <c r="Q33" s="12" t="s">
        <v>140</v>
      </c>
      <c r="R33" s="1">
        <v>89</v>
      </c>
      <c r="S33" s="1">
        <v>1177</v>
      </c>
      <c r="T33" s="12" t="s">
        <v>140</v>
      </c>
      <c r="U33" s="12" t="s">
        <v>140</v>
      </c>
      <c r="V33" s="12" t="s">
        <v>140</v>
      </c>
      <c r="W33" s="12" t="s">
        <v>140</v>
      </c>
      <c r="X33" s="12" t="s">
        <v>140</v>
      </c>
      <c r="Y33" s="12" t="s">
        <v>140</v>
      </c>
      <c r="Z33" s="12" t="s">
        <v>140</v>
      </c>
      <c r="AA33" s="12" t="s">
        <v>140</v>
      </c>
    </row>
    <row r="34" spans="4:27" ht="15" customHeight="1">
      <c r="D34" s="1" t="s">
        <v>157</v>
      </c>
      <c r="E34" s="59" t="s">
        <v>136</v>
      </c>
      <c r="F34" s="59"/>
      <c r="H34" s="11">
        <f t="shared" si="5"/>
        <v>27</v>
      </c>
      <c r="I34" s="1">
        <f t="shared" si="6"/>
        <v>309</v>
      </c>
      <c r="J34" s="12" t="s">
        <v>140</v>
      </c>
      <c r="K34" s="12" t="s">
        <v>140</v>
      </c>
      <c r="L34" s="1">
        <v>29</v>
      </c>
      <c r="M34" s="1">
        <f t="shared" si="7"/>
        <v>280</v>
      </c>
      <c r="N34" s="1">
        <v>278</v>
      </c>
      <c r="O34" s="1">
        <v>2</v>
      </c>
      <c r="P34" s="12" t="s">
        <v>140</v>
      </c>
      <c r="Q34" s="12" t="s">
        <v>140</v>
      </c>
      <c r="R34" s="1">
        <v>27</v>
      </c>
      <c r="S34" s="1">
        <v>309</v>
      </c>
      <c r="T34" s="12" t="s">
        <v>140</v>
      </c>
      <c r="U34" s="12" t="s">
        <v>140</v>
      </c>
      <c r="V34" s="12" t="s">
        <v>140</v>
      </c>
      <c r="W34" s="12" t="s">
        <v>140</v>
      </c>
      <c r="X34" s="12" t="s">
        <v>140</v>
      </c>
      <c r="Y34" s="12" t="s">
        <v>140</v>
      </c>
      <c r="Z34" s="12" t="s">
        <v>140</v>
      </c>
      <c r="AA34" s="12" t="s">
        <v>140</v>
      </c>
    </row>
    <row r="35" spans="4:27" ht="15" customHeight="1">
      <c r="D35" s="1" t="s">
        <v>158</v>
      </c>
      <c r="E35" s="59" t="s">
        <v>137</v>
      </c>
      <c r="F35" s="59"/>
      <c r="H35" s="11">
        <f t="shared" si="5"/>
        <v>6</v>
      </c>
      <c r="I35" s="1">
        <f t="shared" si="6"/>
        <v>279</v>
      </c>
      <c r="J35" s="12" t="s">
        <v>140</v>
      </c>
      <c r="K35" s="12" t="s">
        <v>140</v>
      </c>
      <c r="L35" s="12" t="s">
        <v>140</v>
      </c>
      <c r="M35" s="1">
        <f t="shared" si="7"/>
        <v>279</v>
      </c>
      <c r="N35" s="1">
        <v>278</v>
      </c>
      <c r="O35" s="1">
        <v>1</v>
      </c>
      <c r="P35" s="12" t="s">
        <v>140</v>
      </c>
      <c r="Q35" s="12" t="s">
        <v>140</v>
      </c>
      <c r="R35" s="1">
        <v>5</v>
      </c>
      <c r="S35" s="1">
        <v>103</v>
      </c>
      <c r="T35" s="12" t="s">
        <v>140</v>
      </c>
      <c r="U35" s="12" t="s">
        <v>140</v>
      </c>
      <c r="V35" s="12" t="s">
        <v>140</v>
      </c>
      <c r="W35" s="12" t="s">
        <v>140</v>
      </c>
      <c r="X35" s="13">
        <v>1</v>
      </c>
      <c r="Y35" s="13">
        <v>176</v>
      </c>
      <c r="Z35" s="12" t="s">
        <v>140</v>
      </c>
      <c r="AA35" s="12" t="s">
        <v>140</v>
      </c>
    </row>
    <row r="36" spans="4:27" ht="15" customHeight="1">
      <c r="D36" s="1" t="s">
        <v>157</v>
      </c>
      <c r="E36" s="59" t="s">
        <v>139</v>
      </c>
      <c r="F36" s="59"/>
      <c r="H36" s="11">
        <f t="shared" si="5"/>
        <v>290</v>
      </c>
      <c r="I36" s="1">
        <f t="shared" si="6"/>
        <v>1953</v>
      </c>
      <c r="J36" s="1">
        <v>75</v>
      </c>
      <c r="K36" s="12">
        <v>15</v>
      </c>
      <c r="L36" s="1">
        <v>169</v>
      </c>
      <c r="M36" s="1">
        <f t="shared" si="7"/>
        <v>1694</v>
      </c>
      <c r="N36" s="1">
        <v>1692</v>
      </c>
      <c r="O36" s="1">
        <v>2</v>
      </c>
      <c r="P36" s="1">
        <v>77</v>
      </c>
      <c r="Q36" s="1">
        <v>181</v>
      </c>
      <c r="R36" s="1">
        <v>212</v>
      </c>
      <c r="S36" s="1">
        <v>1770</v>
      </c>
      <c r="T36" s="1">
        <v>211</v>
      </c>
      <c r="U36" s="1">
        <v>1766</v>
      </c>
      <c r="V36" s="13">
        <v>1</v>
      </c>
      <c r="W36" s="1">
        <v>2</v>
      </c>
      <c r="X36" s="12" t="s">
        <v>140</v>
      </c>
      <c r="Y36" s="12" t="s">
        <v>140</v>
      </c>
      <c r="Z36" s="12" t="s">
        <v>140</v>
      </c>
      <c r="AA36" s="12" t="s">
        <v>140</v>
      </c>
    </row>
    <row r="37" spans="5:27" ht="15" customHeight="1">
      <c r="E37" s="59" t="s">
        <v>63</v>
      </c>
      <c r="F37" s="59"/>
      <c r="H37" s="11">
        <f t="shared" si="5"/>
        <v>14</v>
      </c>
      <c r="I37" s="1">
        <f t="shared" si="6"/>
        <v>190</v>
      </c>
      <c r="J37" s="1">
        <v>2</v>
      </c>
      <c r="K37" s="12" t="s">
        <v>140</v>
      </c>
      <c r="L37" s="1">
        <v>26</v>
      </c>
      <c r="M37" s="1">
        <f t="shared" si="7"/>
        <v>162</v>
      </c>
      <c r="N37" s="1">
        <v>162</v>
      </c>
      <c r="O37" s="12" t="s">
        <v>140</v>
      </c>
      <c r="P37" s="1">
        <v>2</v>
      </c>
      <c r="Q37" s="1">
        <v>5</v>
      </c>
      <c r="R37" s="1">
        <v>12</v>
      </c>
      <c r="S37" s="1">
        <v>185</v>
      </c>
      <c r="T37" s="1">
        <v>4</v>
      </c>
      <c r="U37" s="1">
        <v>54</v>
      </c>
      <c r="V37" s="12" t="s">
        <v>140</v>
      </c>
      <c r="W37" s="12" t="s">
        <v>140</v>
      </c>
      <c r="X37" s="12" t="s">
        <v>140</v>
      </c>
      <c r="Y37" s="12" t="s">
        <v>140</v>
      </c>
      <c r="Z37" s="12" t="s">
        <v>140</v>
      </c>
      <c r="AA37" s="12" t="s">
        <v>140</v>
      </c>
    </row>
    <row r="38" spans="5:27" ht="15" customHeight="1">
      <c r="E38" s="59" t="s">
        <v>64</v>
      </c>
      <c r="F38" s="59"/>
      <c r="H38" s="11">
        <f t="shared" si="5"/>
        <v>35</v>
      </c>
      <c r="I38" s="1">
        <f t="shared" si="6"/>
        <v>418</v>
      </c>
      <c r="J38" s="1">
        <v>4</v>
      </c>
      <c r="K38" s="12" t="s">
        <v>140</v>
      </c>
      <c r="L38" s="1">
        <v>18</v>
      </c>
      <c r="M38" s="1">
        <f t="shared" si="7"/>
        <v>396</v>
      </c>
      <c r="N38" s="1">
        <v>395</v>
      </c>
      <c r="O38" s="1">
        <v>1</v>
      </c>
      <c r="P38" s="1">
        <v>5</v>
      </c>
      <c r="Q38" s="1">
        <v>15</v>
      </c>
      <c r="R38" s="1">
        <v>30</v>
      </c>
      <c r="S38" s="1">
        <v>403</v>
      </c>
      <c r="T38" s="1">
        <v>30</v>
      </c>
      <c r="U38" s="1">
        <v>403</v>
      </c>
      <c r="V38" s="12" t="s">
        <v>140</v>
      </c>
      <c r="W38" s="12" t="s">
        <v>140</v>
      </c>
      <c r="X38" s="12" t="s">
        <v>140</v>
      </c>
      <c r="Y38" s="12" t="s">
        <v>140</v>
      </c>
      <c r="Z38" s="12" t="s">
        <v>140</v>
      </c>
      <c r="AA38" s="12" t="s">
        <v>140</v>
      </c>
    </row>
    <row r="39" spans="4:27" ht="15" customHeight="1">
      <c r="D39" s="1" t="s">
        <v>159</v>
      </c>
      <c r="E39" s="59" t="s">
        <v>138</v>
      </c>
      <c r="F39" s="59"/>
      <c r="H39" s="11">
        <f t="shared" si="5"/>
        <v>530</v>
      </c>
      <c r="I39" s="1">
        <f t="shared" si="6"/>
        <v>7074</v>
      </c>
      <c r="J39" s="12">
        <v>135</v>
      </c>
      <c r="K39" s="12">
        <v>21</v>
      </c>
      <c r="L39" s="1">
        <v>289</v>
      </c>
      <c r="M39" s="1">
        <f t="shared" si="7"/>
        <v>6629</v>
      </c>
      <c r="N39" s="1">
        <v>6600</v>
      </c>
      <c r="O39" s="1">
        <v>29</v>
      </c>
      <c r="P39" s="13">
        <v>136</v>
      </c>
      <c r="Q39" s="13">
        <v>278</v>
      </c>
      <c r="R39" s="1">
        <v>392</v>
      </c>
      <c r="S39" s="1">
        <v>6787</v>
      </c>
      <c r="T39" s="1">
        <v>352</v>
      </c>
      <c r="U39" s="1">
        <v>6205</v>
      </c>
      <c r="V39" s="13">
        <v>1</v>
      </c>
      <c r="W39" s="13">
        <v>8</v>
      </c>
      <c r="X39" s="12" t="s">
        <v>140</v>
      </c>
      <c r="Y39" s="12" t="s">
        <v>140</v>
      </c>
      <c r="Z39" s="1">
        <v>1</v>
      </c>
      <c r="AA39" s="1">
        <v>1</v>
      </c>
    </row>
    <row r="40" spans="3:27" ht="30" customHeight="1">
      <c r="C40" s="59" t="s">
        <v>117</v>
      </c>
      <c r="D40" s="59"/>
      <c r="E40" s="59"/>
      <c r="F40" s="59"/>
      <c r="H40" s="11">
        <f aca="true" t="shared" si="8" ref="H40:AA40">SUM(H41:H42)</f>
        <v>2235</v>
      </c>
      <c r="I40" s="16">
        <f t="shared" si="8"/>
        <v>5168</v>
      </c>
      <c r="J40" s="16">
        <f t="shared" si="8"/>
        <v>1451</v>
      </c>
      <c r="K40" s="16">
        <f t="shared" si="8"/>
        <v>239</v>
      </c>
      <c r="L40" s="16">
        <f t="shared" si="8"/>
        <v>1206</v>
      </c>
      <c r="M40" s="16">
        <f t="shared" si="8"/>
        <v>2272</v>
      </c>
      <c r="N40" s="16">
        <f t="shared" si="8"/>
        <v>2219</v>
      </c>
      <c r="O40" s="16">
        <f t="shared" si="8"/>
        <v>53</v>
      </c>
      <c r="P40" s="16">
        <f t="shared" si="8"/>
        <v>1455</v>
      </c>
      <c r="Q40" s="16">
        <f t="shared" si="8"/>
        <v>2018</v>
      </c>
      <c r="R40" s="16">
        <f t="shared" si="8"/>
        <v>761</v>
      </c>
      <c r="S40" s="16">
        <f t="shared" si="8"/>
        <v>3102</v>
      </c>
      <c r="T40" s="16">
        <f t="shared" si="8"/>
        <v>729</v>
      </c>
      <c r="U40" s="16">
        <f t="shared" si="8"/>
        <v>2766</v>
      </c>
      <c r="V40" s="16">
        <f t="shared" si="8"/>
        <v>3</v>
      </c>
      <c r="W40" s="16">
        <f t="shared" si="8"/>
        <v>4</v>
      </c>
      <c r="X40" s="16">
        <f t="shared" si="8"/>
        <v>7</v>
      </c>
      <c r="Y40" s="16">
        <f t="shared" si="8"/>
        <v>6</v>
      </c>
      <c r="Z40" s="16">
        <f t="shared" si="8"/>
        <v>9</v>
      </c>
      <c r="AA40" s="16">
        <f t="shared" si="8"/>
        <v>38</v>
      </c>
    </row>
    <row r="41" spans="5:27" ht="15" customHeight="1">
      <c r="E41" s="59" t="s">
        <v>65</v>
      </c>
      <c r="F41" s="59"/>
      <c r="H41" s="11">
        <f>SUM(P41,R41,V41,X41,Z41)</f>
        <v>599</v>
      </c>
      <c r="I41" s="1">
        <f>SUM(J41:M41)</f>
        <v>1942</v>
      </c>
      <c r="J41" s="1">
        <v>248</v>
      </c>
      <c r="K41" s="1">
        <v>61</v>
      </c>
      <c r="L41" s="1">
        <v>502</v>
      </c>
      <c r="M41" s="1">
        <f>SUM(N41:O41)</f>
        <v>1131</v>
      </c>
      <c r="N41" s="1">
        <v>1111</v>
      </c>
      <c r="O41" s="1">
        <v>20</v>
      </c>
      <c r="P41" s="1">
        <v>249</v>
      </c>
      <c r="Q41" s="1">
        <v>507</v>
      </c>
      <c r="R41" s="1">
        <v>350</v>
      </c>
      <c r="S41" s="1">
        <v>1435</v>
      </c>
      <c r="T41" s="1">
        <v>338</v>
      </c>
      <c r="U41" s="1">
        <v>1248</v>
      </c>
      <c r="V41" s="12" t="s">
        <v>140</v>
      </c>
      <c r="W41" s="12" t="s">
        <v>140</v>
      </c>
      <c r="X41" s="12" t="s">
        <v>140</v>
      </c>
      <c r="Y41" s="12" t="s">
        <v>140</v>
      </c>
      <c r="Z41" s="12" t="s">
        <v>140</v>
      </c>
      <c r="AA41" s="12" t="s">
        <v>140</v>
      </c>
    </row>
    <row r="42" spans="5:27" ht="15" customHeight="1">
      <c r="E42" s="59" t="s">
        <v>66</v>
      </c>
      <c r="F42" s="59"/>
      <c r="H42" s="11">
        <f>SUM(P42,R42,V42,X42,Z42)</f>
        <v>1636</v>
      </c>
      <c r="I42" s="1">
        <f>SUM(J42:M42)</f>
        <v>3226</v>
      </c>
      <c r="J42" s="1">
        <v>1203</v>
      </c>
      <c r="K42" s="1">
        <v>178</v>
      </c>
      <c r="L42" s="1">
        <v>704</v>
      </c>
      <c r="M42" s="1">
        <f>SUM(N42:O42)</f>
        <v>1141</v>
      </c>
      <c r="N42" s="1">
        <v>1108</v>
      </c>
      <c r="O42" s="1">
        <v>33</v>
      </c>
      <c r="P42" s="1">
        <v>1206</v>
      </c>
      <c r="Q42" s="1">
        <v>1511</v>
      </c>
      <c r="R42" s="1">
        <v>411</v>
      </c>
      <c r="S42" s="1">
        <v>1667</v>
      </c>
      <c r="T42" s="1">
        <v>391</v>
      </c>
      <c r="U42" s="1">
        <v>1518</v>
      </c>
      <c r="V42" s="1">
        <v>3</v>
      </c>
      <c r="W42" s="1">
        <v>4</v>
      </c>
      <c r="X42" s="1">
        <v>7</v>
      </c>
      <c r="Y42" s="1">
        <v>6</v>
      </c>
      <c r="Z42" s="1">
        <v>9</v>
      </c>
      <c r="AA42" s="1">
        <v>38</v>
      </c>
    </row>
    <row r="43" spans="3:27" ht="30" customHeight="1">
      <c r="C43" s="59" t="s">
        <v>118</v>
      </c>
      <c r="D43" s="59"/>
      <c r="E43" s="59"/>
      <c r="F43" s="59"/>
      <c r="H43" s="11">
        <f aca="true" t="shared" si="9" ref="H43:AA43">SUM(H44:H68)</f>
        <v>23211</v>
      </c>
      <c r="I43" s="16">
        <f t="shared" si="9"/>
        <v>203731</v>
      </c>
      <c r="J43" s="16">
        <f t="shared" si="9"/>
        <v>12409</v>
      </c>
      <c r="K43" s="16">
        <f t="shared" si="9"/>
        <v>2903</v>
      </c>
      <c r="L43" s="16">
        <f t="shared" si="9"/>
        <v>9759</v>
      </c>
      <c r="M43" s="16">
        <f t="shared" si="9"/>
        <v>178660</v>
      </c>
      <c r="N43" s="16">
        <f t="shared" si="9"/>
        <v>172056</v>
      </c>
      <c r="O43" s="16">
        <f t="shared" si="9"/>
        <v>6604</v>
      </c>
      <c r="P43" s="16">
        <f t="shared" si="9"/>
        <v>12572</v>
      </c>
      <c r="Q43" s="16">
        <f t="shared" si="9"/>
        <v>36068</v>
      </c>
      <c r="R43" s="16">
        <f t="shared" si="9"/>
        <v>8266</v>
      </c>
      <c r="S43" s="16">
        <f t="shared" si="9"/>
        <v>128930</v>
      </c>
      <c r="T43" s="16">
        <f t="shared" si="9"/>
        <v>4193</v>
      </c>
      <c r="U43" s="16">
        <f t="shared" si="9"/>
        <v>61280</v>
      </c>
      <c r="V43" s="16">
        <f t="shared" si="9"/>
        <v>486</v>
      </c>
      <c r="W43" s="16">
        <f t="shared" si="9"/>
        <v>1497</v>
      </c>
      <c r="X43" s="16">
        <f t="shared" si="9"/>
        <v>86</v>
      </c>
      <c r="Y43" s="16">
        <f t="shared" si="9"/>
        <v>6093</v>
      </c>
      <c r="Z43" s="16">
        <f t="shared" si="9"/>
        <v>1801</v>
      </c>
      <c r="AA43" s="16">
        <f t="shared" si="9"/>
        <v>31143</v>
      </c>
    </row>
    <row r="44" spans="5:27" ht="15" customHeight="1">
      <c r="E44" s="59" t="s">
        <v>67</v>
      </c>
      <c r="F44" s="59"/>
      <c r="H44" s="11">
        <f aca="true" t="shared" si="10" ref="H44:H53">SUM(P44,R44,V44,X44,Z44)</f>
        <v>5351</v>
      </c>
      <c r="I44" s="1">
        <f aca="true" t="shared" si="11" ref="I44:I53">SUM(J44:M44)</f>
        <v>13791</v>
      </c>
      <c r="J44" s="1">
        <v>4705</v>
      </c>
      <c r="K44" s="1">
        <v>1083</v>
      </c>
      <c r="L44" s="1">
        <v>425</v>
      </c>
      <c r="M44" s="1">
        <f aca="true" t="shared" si="12" ref="M44:M53">SUM(N44:O44)</f>
        <v>7578</v>
      </c>
      <c r="N44" s="1">
        <v>7329</v>
      </c>
      <c r="O44" s="1">
        <v>249</v>
      </c>
      <c r="P44" s="1">
        <v>4786</v>
      </c>
      <c r="Q44" s="1">
        <v>9300</v>
      </c>
      <c r="R44" s="1">
        <v>558</v>
      </c>
      <c r="S44" s="1">
        <v>4464</v>
      </c>
      <c r="T44" s="1">
        <v>537</v>
      </c>
      <c r="U44" s="1">
        <v>4246</v>
      </c>
      <c r="V44" s="1">
        <v>2</v>
      </c>
      <c r="W44" s="1">
        <v>4</v>
      </c>
      <c r="X44" s="12" t="s">
        <v>140</v>
      </c>
      <c r="Y44" s="12" t="s">
        <v>140</v>
      </c>
      <c r="Z44" s="1">
        <v>5</v>
      </c>
      <c r="AA44" s="1">
        <v>23</v>
      </c>
    </row>
    <row r="45" spans="5:27" ht="15" customHeight="1">
      <c r="E45" s="59" t="s">
        <v>68</v>
      </c>
      <c r="F45" s="59"/>
      <c r="H45" s="11">
        <f t="shared" si="10"/>
        <v>834</v>
      </c>
      <c r="I45" s="1">
        <f t="shared" si="11"/>
        <v>1531</v>
      </c>
      <c r="J45" s="1">
        <v>691</v>
      </c>
      <c r="K45" s="1">
        <v>115</v>
      </c>
      <c r="L45" s="1">
        <v>151</v>
      </c>
      <c r="M45" s="1">
        <f t="shared" si="12"/>
        <v>574</v>
      </c>
      <c r="N45" s="1">
        <v>547</v>
      </c>
      <c r="O45" s="1">
        <v>27</v>
      </c>
      <c r="P45" s="1">
        <v>693</v>
      </c>
      <c r="Q45" s="1">
        <v>908</v>
      </c>
      <c r="R45" s="1">
        <v>121</v>
      </c>
      <c r="S45" s="1">
        <v>594</v>
      </c>
      <c r="T45" s="1">
        <v>101</v>
      </c>
      <c r="U45" s="1">
        <v>527</v>
      </c>
      <c r="V45" s="1">
        <v>2</v>
      </c>
      <c r="W45" s="1">
        <v>4</v>
      </c>
      <c r="X45" s="12" t="s">
        <v>140</v>
      </c>
      <c r="Y45" s="12" t="s">
        <v>140</v>
      </c>
      <c r="Z45" s="1">
        <v>18</v>
      </c>
      <c r="AA45" s="1">
        <v>25</v>
      </c>
    </row>
    <row r="46" spans="5:27" ht="15" customHeight="1">
      <c r="E46" s="59" t="s">
        <v>69</v>
      </c>
      <c r="F46" s="59"/>
      <c r="H46" s="11">
        <f t="shared" si="10"/>
        <v>807</v>
      </c>
      <c r="I46" s="1">
        <f t="shared" si="11"/>
        <v>4089</v>
      </c>
      <c r="J46" s="1">
        <v>478</v>
      </c>
      <c r="K46" s="1">
        <v>155</v>
      </c>
      <c r="L46" s="1">
        <v>314</v>
      </c>
      <c r="M46" s="1">
        <f t="shared" si="12"/>
        <v>3142</v>
      </c>
      <c r="N46" s="1">
        <v>2888</v>
      </c>
      <c r="O46" s="1">
        <v>254</v>
      </c>
      <c r="P46" s="1">
        <v>495</v>
      </c>
      <c r="Q46" s="1">
        <v>1299</v>
      </c>
      <c r="R46" s="1">
        <v>290</v>
      </c>
      <c r="S46" s="1">
        <v>2736</v>
      </c>
      <c r="T46" s="1">
        <v>280</v>
      </c>
      <c r="U46" s="1">
        <v>2674</v>
      </c>
      <c r="V46" s="1">
        <v>3</v>
      </c>
      <c r="W46" s="1">
        <v>3</v>
      </c>
      <c r="X46" s="12" t="s">
        <v>140</v>
      </c>
      <c r="Y46" s="12" t="s">
        <v>140</v>
      </c>
      <c r="Z46" s="1">
        <v>19</v>
      </c>
      <c r="AA46" s="1">
        <v>51</v>
      </c>
    </row>
    <row r="47" spans="5:27" ht="15" customHeight="1">
      <c r="E47" s="59" t="s">
        <v>70</v>
      </c>
      <c r="F47" s="59"/>
      <c r="H47" s="11">
        <f t="shared" si="10"/>
        <v>1139</v>
      </c>
      <c r="I47" s="1">
        <f t="shared" si="11"/>
        <v>13716</v>
      </c>
      <c r="J47" s="1">
        <v>608</v>
      </c>
      <c r="K47" s="1">
        <v>348</v>
      </c>
      <c r="L47" s="1">
        <v>599</v>
      </c>
      <c r="M47" s="1">
        <f t="shared" si="12"/>
        <v>12161</v>
      </c>
      <c r="N47" s="1">
        <v>11388</v>
      </c>
      <c r="O47" s="1">
        <v>773</v>
      </c>
      <c r="P47" s="1">
        <v>613</v>
      </c>
      <c r="Q47" s="1">
        <v>2146</v>
      </c>
      <c r="R47" s="1">
        <v>477</v>
      </c>
      <c r="S47" s="1">
        <v>11448</v>
      </c>
      <c r="T47" s="1">
        <v>429</v>
      </c>
      <c r="U47" s="1">
        <v>10657</v>
      </c>
      <c r="V47" s="1">
        <v>7</v>
      </c>
      <c r="W47" s="1">
        <v>31</v>
      </c>
      <c r="X47" s="1">
        <v>16</v>
      </c>
      <c r="Y47" s="1">
        <v>23</v>
      </c>
      <c r="Z47" s="1">
        <v>26</v>
      </c>
      <c r="AA47" s="1">
        <v>68</v>
      </c>
    </row>
    <row r="48" spans="5:27" ht="15" customHeight="1">
      <c r="E48" s="61" t="s">
        <v>94</v>
      </c>
      <c r="F48" s="61"/>
      <c r="H48" s="11">
        <f t="shared" si="10"/>
        <v>979</v>
      </c>
      <c r="I48" s="1">
        <f t="shared" si="11"/>
        <v>10994</v>
      </c>
      <c r="J48" s="1">
        <v>402</v>
      </c>
      <c r="K48" s="1">
        <v>117</v>
      </c>
      <c r="L48" s="1">
        <v>429</v>
      </c>
      <c r="M48" s="1">
        <f t="shared" si="12"/>
        <v>10046</v>
      </c>
      <c r="N48" s="1">
        <v>9044</v>
      </c>
      <c r="O48" s="1">
        <v>1002</v>
      </c>
      <c r="P48" s="1">
        <v>412</v>
      </c>
      <c r="Q48" s="1">
        <v>1098</v>
      </c>
      <c r="R48" s="1">
        <v>457</v>
      </c>
      <c r="S48" s="1">
        <v>8897</v>
      </c>
      <c r="T48" s="1">
        <v>438</v>
      </c>
      <c r="U48" s="1">
        <v>8557</v>
      </c>
      <c r="V48" s="1">
        <v>9</v>
      </c>
      <c r="W48" s="1">
        <v>71</v>
      </c>
      <c r="X48" s="1">
        <v>4</v>
      </c>
      <c r="Y48" s="1">
        <v>5</v>
      </c>
      <c r="Z48" s="1">
        <v>97</v>
      </c>
      <c r="AA48" s="1">
        <v>923</v>
      </c>
    </row>
    <row r="49" spans="5:27" ht="15" customHeight="1">
      <c r="E49" s="59" t="s">
        <v>71</v>
      </c>
      <c r="F49" s="59"/>
      <c r="H49" s="11">
        <f t="shared" si="10"/>
        <v>797</v>
      </c>
      <c r="I49" s="1">
        <f t="shared" si="11"/>
        <v>3367</v>
      </c>
      <c r="J49" s="1">
        <v>540</v>
      </c>
      <c r="K49" s="1">
        <v>215</v>
      </c>
      <c r="L49" s="1">
        <v>352</v>
      </c>
      <c r="M49" s="1">
        <f t="shared" si="12"/>
        <v>2260</v>
      </c>
      <c r="N49" s="1">
        <v>2223</v>
      </c>
      <c r="O49" s="1">
        <v>37</v>
      </c>
      <c r="P49" s="1">
        <v>542</v>
      </c>
      <c r="Q49" s="1">
        <v>1543</v>
      </c>
      <c r="R49" s="1">
        <v>252</v>
      </c>
      <c r="S49" s="1">
        <v>1788</v>
      </c>
      <c r="T49" s="1">
        <v>232</v>
      </c>
      <c r="U49" s="1">
        <v>1594</v>
      </c>
      <c r="V49" s="13">
        <v>1</v>
      </c>
      <c r="W49" s="13">
        <v>6</v>
      </c>
      <c r="X49" s="12" t="s">
        <v>140</v>
      </c>
      <c r="Y49" s="12" t="s">
        <v>140</v>
      </c>
      <c r="Z49" s="1">
        <v>2</v>
      </c>
      <c r="AA49" s="1">
        <v>30</v>
      </c>
    </row>
    <row r="50" spans="4:28" ht="15" customHeight="1">
      <c r="D50" s="1" t="s">
        <v>160</v>
      </c>
      <c r="E50" s="59" t="s">
        <v>72</v>
      </c>
      <c r="F50" s="59"/>
      <c r="H50" s="11">
        <f t="shared" si="10"/>
        <v>444</v>
      </c>
      <c r="I50" s="1">
        <f t="shared" si="11"/>
        <v>2404</v>
      </c>
      <c r="J50" s="1">
        <v>255</v>
      </c>
      <c r="K50" s="1">
        <v>87</v>
      </c>
      <c r="L50" s="1">
        <v>184</v>
      </c>
      <c r="M50" s="1">
        <f t="shared" si="12"/>
        <v>1878</v>
      </c>
      <c r="N50" s="1">
        <v>1832</v>
      </c>
      <c r="O50" s="1">
        <v>46</v>
      </c>
      <c r="P50" s="1">
        <v>256</v>
      </c>
      <c r="Q50" s="1">
        <v>560</v>
      </c>
      <c r="R50" s="1">
        <v>188</v>
      </c>
      <c r="S50" s="1">
        <v>1844</v>
      </c>
      <c r="T50" s="1">
        <v>187</v>
      </c>
      <c r="U50" s="1">
        <v>1841</v>
      </c>
      <c r="V50" s="12" t="s">
        <v>140</v>
      </c>
      <c r="W50" s="12" t="s">
        <v>140</v>
      </c>
      <c r="X50" s="12" t="s">
        <v>140</v>
      </c>
      <c r="Y50" s="12" t="s">
        <v>140</v>
      </c>
      <c r="Z50" s="12" t="s">
        <v>140</v>
      </c>
      <c r="AA50" s="12" t="s">
        <v>140</v>
      </c>
      <c r="AB50" s="13"/>
    </row>
    <row r="51" spans="5:27" ht="15" customHeight="1">
      <c r="E51" s="59" t="s">
        <v>73</v>
      </c>
      <c r="F51" s="59"/>
      <c r="H51" s="11">
        <f t="shared" si="10"/>
        <v>410</v>
      </c>
      <c r="I51" s="1">
        <f t="shared" si="11"/>
        <v>2227</v>
      </c>
      <c r="J51" s="1">
        <v>119</v>
      </c>
      <c r="K51" s="1">
        <v>23</v>
      </c>
      <c r="L51" s="1">
        <v>220</v>
      </c>
      <c r="M51" s="1">
        <f t="shared" si="12"/>
        <v>1865</v>
      </c>
      <c r="N51" s="1">
        <v>1830</v>
      </c>
      <c r="O51" s="1">
        <v>35</v>
      </c>
      <c r="P51" s="1">
        <v>125</v>
      </c>
      <c r="Q51" s="1">
        <v>286</v>
      </c>
      <c r="R51" s="1">
        <v>284</v>
      </c>
      <c r="S51" s="1">
        <v>1930</v>
      </c>
      <c r="T51" s="1">
        <v>281</v>
      </c>
      <c r="U51" s="1">
        <v>1893</v>
      </c>
      <c r="V51" s="12" t="s">
        <v>140</v>
      </c>
      <c r="W51" s="12" t="s">
        <v>140</v>
      </c>
      <c r="X51" s="12" t="s">
        <v>140</v>
      </c>
      <c r="Y51" s="12" t="s">
        <v>140</v>
      </c>
      <c r="Z51" s="13">
        <v>1</v>
      </c>
      <c r="AA51" s="13">
        <v>11</v>
      </c>
    </row>
    <row r="52" spans="5:27" ht="15" customHeight="1">
      <c r="E52" s="59" t="s">
        <v>74</v>
      </c>
      <c r="F52" s="59"/>
      <c r="H52" s="11">
        <f t="shared" si="10"/>
        <v>20</v>
      </c>
      <c r="I52" s="1">
        <f t="shared" si="11"/>
        <v>114</v>
      </c>
      <c r="J52" s="1">
        <v>10</v>
      </c>
      <c r="K52" s="1">
        <v>1</v>
      </c>
      <c r="L52" s="1">
        <v>18</v>
      </c>
      <c r="M52" s="1">
        <f t="shared" si="12"/>
        <v>85</v>
      </c>
      <c r="N52" s="1">
        <v>83</v>
      </c>
      <c r="O52" s="1">
        <v>2</v>
      </c>
      <c r="P52" s="1">
        <v>10</v>
      </c>
      <c r="Q52" s="1">
        <v>17</v>
      </c>
      <c r="R52" s="1">
        <v>10</v>
      </c>
      <c r="S52" s="1">
        <v>97</v>
      </c>
      <c r="T52" s="1">
        <v>9</v>
      </c>
      <c r="U52" s="1">
        <v>93</v>
      </c>
      <c r="V52" s="12" t="s">
        <v>140</v>
      </c>
      <c r="W52" s="12" t="s">
        <v>140</v>
      </c>
      <c r="X52" s="12" t="s">
        <v>140</v>
      </c>
      <c r="Y52" s="12" t="s">
        <v>140</v>
      </c>
      <c r="Z52" s="12" t="s">
        <v>140</v>
      </c>
      <c r="AA52" s="12" t="s">
        <v>140</v>
      </c>
    </row>
    <row r="53" spans="5:27" ht="15" customHeight="1">
      <c r="E53" s="59" t="s">
        <v>75</v>
      </c>
      <c r="F53" s="59"/>
      <c r="H53" s="11">
        <f t="shared" si="10"/>
        <v>32</v>
      </c>
      <c r="I53" s="1">
        <f t="shared" si="11"/>
        <v>1071</v>
      </c>
      <c r="J53" s="12">
        <v>2</v>
      </c>
      <c r="K53" s="12">
        <v>1</v>
      </c>
      <c r="L53" s="1">
        <v>68</v>
      </c>
      <c r="M53" s="1">
        <f t="shared" si="12"/>
        <v>1000</v>
      </c>
      <c r="N53" s="1">
        <v>933</v>
      </c>
      <c r="O53" s="1">
        <v>67</v>
      </c>
      <c r="P53" s="13">
        <v>2</v>
      </c>
      <c r="Q53" s="13">
        <v>3</v>
      </c>
      <c r="R53" s="1">
        <v>28</v>
      </c>
      <c r="S53" s="1">
        <v>1056</v>
      </c>
      <c r="T53" s="1">
        <v>27</v>
      </c>
      <c r="U53" s="1">
        <v>917</v>
      </c>
      <c r="V53" s="13">
        <v>2</v>
      </c>
      <c r="W53" s="1">
        <v>12</v>
      </c>
      <c r="X53" s="12" t="s">
        <v>140</v>
      </c>
      <c r="Y53" s="12" t="s">
        <v>140</v>
      </c>
      <c r="Z53" s="12" t="s">
        <v>140</v>
      </c>
      <c r="AA53" s="12" t="s">
        <v>140</v>
      </c>
    </row>
    <row r="54" spans="5:27" ht="30" customHeight="1">
      <c r="E54" s="59" t="s">
        <v>76</v>
      </c>
      <c r="F54" s="59"/>
      <c r="H54" s="11">
        <f>SUM(P54,R54,V54,X54,Z54)</f>
        <v>171</v>
      </c>
      <c r="I54" s="1">
        <f>SUM(J54:M54)</f>
        <v>2206</v>
      </c>
      <c r="J54" s="1">
        <v>6</v>
      </c>
      <c r="K54" s="12" t="s">
        <v>140</v>
      </c>
      <c r="L54" s="1">
        <v>149</v>
      </c>
      <c r="M54" s="1">
        <f>SUM(N54:O54)</f>
        <v>2051</v>
      </c>
      <c r="N54" s="1">
        <v>2036</v>
      </c>
      <c r="O54" s="1">
        <v>15</v>
      </c>
      <c r="P54" s="1">
        <v>6</v>
      </c>
      <c r="Q54" s="1">
        <v>21</v>
      </c>
      <c r="R54" s="1">
        <v>165</v>
      </c>
      <c r="S54" s="1">
        <v>2185</v>
      </c>
      <c r="T54" s="1">
        <v>153</v>
      </c>
      <c r="U54" s="1">
        <v>2135</v>
      </c>
      <c r="V54" s="12" t="s">
        <v>140</v>
      </c>
      <c r="W54" s="12" t="s">
        <v>140</v>
      </c>
      <c r="X54" s="12" t="s">
        <v>140</v>
      </c>
      <c r="Y54" s="12" t="s">
        <v>140</v>
      </c>
      <c r="Z54" s="12" t="s">
        <v>140</v>
      </c>
      <c r="AA54" s="12" t="s">
        <v>140</v>
      </c>
    </row>
    <row r="55" spans="5:27" ht="15" customHeight="1">
      <c r="E55" s="59" t="s">
        <v>77</v>
      </c>
      <c r="F55" s="59"/>
      <c r="H55" s="11">
        <f>SUM(P55,R55,V55,X55,Z55)</f>
        <v>85</v>
      </c>
      <c r="I55" s="1">
        <f>SUM(J55:M55)</f>
        <v>890</v>
      </c>
      <c r="J55" s="1">
        <v>15</v>
      </c>
      <c r="K55" s="1">
        <v>5</v>
      </c>
      <c r="L55" s="1">
        <v>102</v>
      </c>
      <c r="M55" s="1">
        <f>SUM(N55:O55)</f>
        <v>768</v>
      </c>
      <c r="N55" s="1">
        <v>761</v>
      </c>
      <c r="O55" s="1">
        <v>7</v>
      </c>
      <c r="P55" s="1">
        <v>16</v>
      </c>
      <c r="Q55" s="1">
        <v>36</v>
      </c>
      <c r="R55" s="1">
        <v>69</v>
      </c>
      <c r="S55" s="1">
        <v>854</v>
      </c>
      <c r="T55" s="1">
        <v>69</v>
      </c>
      <c r="U55" s="1">
        <v>854</v>
      </c>
      <c r="V55" s="12" t="s">
        <v>140</v>
      </c>
      <c r="W55" s="12" t="s">
        <v>140</v>
      </c>
      <c r="X55" s="12" t="s">
        <v>140</v>
      </c>
      <c r="Y55" s="12" t="s">
        <v>140</v>
      </c>
      <c r="Z55" s="12" t="s">
        <v>140</v>
      </c>
      <c r="AA55" s="12" t="s">
        <v>140</v>
      </c>
    </row>
    <row r="56" spans="5:27" ht="15" customHeight="1">
      <c r="E56" s="59" t="s">
        <v>78</v>
      </c>
      <c r="F56" s="59"/>
      <c r="H56" s="73">
        <f>SUM(P56,R56,V56,X56,Z56)</f>
        <v>2987</v>
      </c>
      <c r="I56" s="72">
        <f>SUM(J56:M56)</f>
        <v>14637</v>
      </c>
      <c r="J56" s="72">
        <v>2118</v>
      </c>
      <c r="K56" s="72">
        <v>262</v>
      </c>
      <c r="L56" s="72">
        <v>1008</v>
      </c>
      <c r="M56" s="72">
        <f>SUM(N56:O56)</f>
        <v>11249</v>
      </c>
      <c r="N56" s="72">
        <v>10699</v>
      </c>
      <c r="O56" s="72">
        <v>550</v>
      </c>
      <c r="P56" s="72">
        <v>2141</v>
      </c>
      <c r="Q56" s="72">
        <v>5579</v>
      </c>
      <c r="R56" s="72">
        <v>796</v>
      </c>
      <c r="S56" s="72">
        <v>7798</v>
      </c>
      <c r="T56" s="72">
        <v>766</v>
      </c>
      <c r="U56" s="72">
        <v>7588</v>
      </c>
      <c r="V56" s="72">
        <v>11</v>
      </c>
      <c r="W56" s="72">
        <v>33</v>
      </c>
      <c r="X56" s="72">
        <v>15</v>
      </c>
      <c r="Y56" s="72">
        <v>381</v>
      </c>
      <c r="Z56" s="72">
        <v>24</v>
      </c>
      <c r="AA56" s="72">
        <v>846</v>
      </c>
    </row>
    <row r="57" spans="6:27" ht="15" customHeight="1">
      <c r="F57" s="14" t="s">
        <v>79</v>
      </c>
      <c r="H57" s="73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</row>
    <row r="58" spans="5:27" ht="15" customHeight="1">
      <c r="E58" s="61" t="s">
        <v>95</v>
      </c>
      <c r="F58" s="61"/>
      <c r="H58" s="11">
        <f aca="true" t="shared" si="13" ref="H58:H64">SUM(P58,R58,V58,X58,Z58)</f>
        <v>594</v>
      </c>
      <c r="I58" s="1">
        <f aca="true" t="shared" si="14" ref="I58:I64">SUM(J58:M58)</f>
        <v>7115</v>
      </c>
      <c r="J58" s="12" t="s">
        <v>140</v>
      </c>
      <c r="K58" s="12" t="s">
        <v>140</v>
      </c>
      <c r="L58" s="1">
        <v>932</v>
      </c>
      <c r="M58" s="1">
        <f aca="true" t="shared" si="15" ref="M58:M64">SUM(N58:O58)</f>
        <v>6183</v>
      </c>
      <c r="N58" s="1">
        <v>5937</v>
      </c>
      <c r="O58" s="1">
        <v>246</v>
      </c>
      <c r="P58" s="12" t="s">
        <v>140</v>
      </c>
      <c r="Q58" s="12" t="s">
        <v>140</v>
      </c>
      <c r="R58" s="1">
        <v>594</v>
      </c>
      <c r="S58" s="1">
        <v>7115</v>
      </c>
      <c r="T58" s="12" t="s">
        <v>140</v>
      </c>
      <c r="U58" s="12" t="s">
        <v>140</v>
      </c>
      <c r="V58" s="12" t="s">
        <v>140</v>
      </c>
      <c r="W58" s="12" t="s">
        <v>140</v>
      </c>
      <c r="X58" s="12" t="s">
        <v>140</v>
      </c>
      <c r="Y58" s="12" t="s">
        <v>140</v>
      </c>
      <c r="Z58" s="12" t="s">
        <v>140</v>
      </c>
      <c r="AA58" s="12" t="s">
        <v>140</v>
      </c>
    </row>
    <row r="59" spans="5:27" ht="15" customHeight="1">
      <c r="E59" s="59" t="s">
        <v>80</v>
      </c>
      <c r="F59" s="59"/>
      <c r="H59" s="11">
        <f t="shared" si="13"/>
        <v>741</v>
      </c>
      <c r="I59" s="1">
        <f t="shared" si="14"/>
        <v>14837</v>
      </c>
      <c r="J59" s="1">
        <v>201</v>
      </c>
      <c r="K59" s="1">
        <v>33</v>
      </c>
      <c r="L59" s="1">
        <v>535</v>
      </c>
      <c r="M59" s="1">
        <f t="shared" si="15"/>
        <v>14068</v>
      </c>
      <c r="N59" s="1">
        <v>13727</v>
      </c>
      <c r="O59" s="1">
        <v>341</v>
      </c>
      <c r="P59" s="1">
        <v>205</v>
      </c>
      <c r="Q59" s="1">
        <v>615</v>
      </c>
      <c r="R59" s="1">
        <v>491</v>
      </c>
      <c r="S59" s="1">
        <v>13773</v>
      </c>
      <c r="T59" s="1">
        <v>425</v>
      </c>
      <c r="U59" s="1">
        <v>13198</v>
      </c>
      <c r="V59" s="1">
        <v>21</v>
      </c>
      <c r="W59" s="1">
        <v>162</v>
      </c>
      <c r="X59" s="12" t="s">
        <v>140</v>
      </c>
      <c r="Y59" s="12" t="s">
        <v>140</v>
      </c>
      <c r="Z59" s="1">
        <v>24</v>
      </c>
      <c r="AA59" s="1">
        <v>287</v>
      </c>
    </row>
    <row r="60" spans="5:27" ht="15" customHeight="1">
      <c r="E60" s="59" t="s">
        <v>81</v>
      </c>
      <c r="F60" s="59"/>
      <c r="H60" s="11">
        <f t="shared" si="13"/>
        <v>293</v>
      </c>
      <c r="I60" s="1">
        <f t="shared" si="14"/>
        <v>3400</v>
      </c>
      <c r="J60" s="1">
        <v>56</v>
      </c>
      <c r="K60" s="1">
        <v>28</v>
      </c>
      <c r="L60" s="1">
        <v>263</v>
      </c>
      <c r="M60" s="1">
        <f t="shared" si="15"/>
        <v>3053</v>
      </c>
      <c r="N60" s="1">
        <v>2980</v>
      </c>
      <c r="O60" s="1">
        <v>73</v>
      </c>
      <c r="P60" s="1">
        <v>56</v>
      </c>
      <c r="Q60" s="1">
        <v>233</v>
      </c>
      <c r="R60" s="1">
        <v>140</v>
      </c>
      <c r="S60" s="1">
        <v>1750</v>
      </c>
      <c r="T60" s="1">
        <v>133</v>
      </c>
      <c r="U60" s="1">
        <v>1680</v>
      </c>
      <c r="V60" s="1">
        <v>5</v>
      </c>
      <c r="W60" s="1">
        <v>42</v>
      </c>
      <c r="X60" s="12" t="s">
        <v>140</v>
      </c>
      <c r="Y60" s="12" t="s">
        <v>140</v>
      </c>
      <c r="Z60" s="1">
        <v>92</v>
      </c>
      <c r="AA60" s="1">
        <v>1375</v>
      </c>
    </row>
    <row r="61" spans="5:27" ht="15" customHeight="1">
      <c r="E61" s="59" t="s">
        <v>82</v>
      </c>
      <c r="F61" s="59"/>
      <c r="H61" s="11">
        <f t="shared" si="13"/>
        <v>2968</v>
      </c>
      <c r="I61" s="1">
        <f t="shared" si="14"/>
        <v>49201</v>
      </c>
      <c r="J61" s="1">
        <v>2089</v>
      </c>
      <c r="K61" s="1">
        <v>394</v>
      </c>
      <c r="L61" s="1">
        <v>2018</v>
      </c>
      <c r="M61" s="1">
        <f t="shared" si="15"/>
        <v>44700</v>
      </c>
      <c r="N61" s="1">
        <v>44122</v>
      </c>
      <c r="O61" s="1">
        <v>578</v>
      </c>
      <c r="P61" s="1">
        <v>2096</v>
      </c>
      <c r="Q61" s="1">
        <v>11650</v>
      </c>
      <c r="R61" s="1">
        <v>785</v>
      </c>
      <c r="S61" s="1">
        <v>30333</v>
      </c>
      <c r="T61" s="1">
        <v>55</v>
      </c>
      <c r="U61" s="1">
        <v>781</v>
      </c>
      <c r="V61" s="12" t="s">
        <v>140</v>
      </c>
      <c r="W61" s="12" t="s">
        <v>140</v>
      </c>
      <c r="X61" s="1">
        <v>9</v>
      </c>
      <c r="Y61" s="1">
        <v>2738</v>
      </c>
      <c r="Z61" s="1">
        <v>78</v>
      </c>
      <c r="AA61" s="1">
        <v>4480</v>
      </c>
    </row>
    <row r="62" spans="5:27" ht="15" customHeight="1">
      <c r="E62" s="59" t="s">
        <v>83</v>
      </c>
      <c r="F62" s="59"/>
      <c r="H62" s="11">
        <f t="shared" si="13"/>
        <v>61</v>
      </c>
      <c r="I62" s="1">
        <f t="shared" si="14"/>
        <v>1277</v>
      </c>
      <c r="J62" s="1">
        <v>6</v>
      </c>
      <c r="K62" s="12" t="s">
        <v>140</v>
      </c>
      <c r="L62" s="1">
        <v>2</v>
      </c>
      <c r="M62" s="1">
        <f t="shared" si="15"/>
        <v>1269</v>
      </c>
      <c r="N62" s="1">
        <v>1106</v>
      </c>
      <c r="O62" s="1">
        <v>163</v>
      </c>
      <c r="P62" s="1">
        <v>6</v>
      </c>
      <c r="Q62" s="1">
        <v>18</v>
      </c>
      <c r="R62" s="1">
        <v>9</v>
      </c>
      <c r="S62" s="1">
        <v>314</v>
      </c>
      <c r="T62" s="1">
        <v>1</v>
      </c>
      <c r="U62" s="1">
        <v>2</v>
      </c>
      <c r="V62" s="1">
        <v>1</v>
      </c>
      <c r="W62" s="1">
        <v>2</v>
      </c>
      <c r="X62" s="1">
        <v>4</v>
      </c>
      <c r="Y62" s="1">
        <v>28</v>
      </c>
      <c r="Z62" s="1">
        <v>41</v>
      </c>
      <c r="AA62" s="1">
        <v>915</v>
      </c>
    </row>
    <row r="63" spans="5:27" ht="15" customHeight="1">
      <c r="E63" s="59" t="s">
        <v>84</v>
      </c>
      <c r="F63" s="59"/>
      <c r="H63" s="11">
        <f t="shared" si="13"/>
        <v>1220</v>
      </c>
      <c r="I63" s="1">
        <f t="shared" si="14"/>
        <v>20976</v>
      </c>
      <c r="J63" s="1">
        <v>61</v>
      </c>
      <c r="K63" s="1">
        <v>18</v>
      </c>
      <c r="L63" s="1">
        <v>346</v>
      </c>
      <c r="M63" s="1">
        <f t="shared" si="15"/>
        <v>20551</v>
      </c>
      <c r="N63" s="1">
        <v>19479</v>
      </c>
      <c r="O63" s="1">
        <v>1072</v>
      </c>
      <c r="P63" s="1">
        <v>63</v>
      </c>
      <c r="Q63" s="1">
        <v>513</v>
      </c>
      <c r="R63" s="1">
        <v>834</v>
      </c>
      <c r="S63" s="1">
        <v>16904</v>
      </c>
      <c r="T63" s="1">
        <v>19</v>
      </c>
      <c r="U63" s="1">
        <v>238</v>
      </c>
      <c r="V63" s="1">
        <v>39</v>
      </c>
      <c r="W63" s="1">
        <v>173</v>
      </c>
      <c r="X63" s="13">
        <v>4</v>
      </c>
      <c r="Y63" s="13">
        <v>239</v>
      </c>
      <c r="Z63" s="1">
        <v>280</v>
      </c>
      <c r="AA63" s="1">
        <v>3147</v>
      </c>
    </row>
    <row r="64" spans="5:27" ht="15" customHeight="1">
      <c r="E64" s="59" t="s">
        <v>85</v>
      </c>
      <c r="F64" s="59"/>
      <c r="H64" s="11">
        <f t="shared" si="13"/>
        <v>1355</v>
      </c>
      <c r="I64" s="1">
        <f t="shared" si="14"/>
        <v>27401</v>
      </c>
      <c r="J64" s="1">
        <v>24</v>
      </c>
      <c r="K64" s="1">
        <v>7</v>
      </c>
      <c r="L64" s="1">
        <v>219</v>
      </c>
      <c r="M64" s="1">
        <f t="shared" si="15"/>
        <v>27151</v>
      </c>
      <c r="N64" s="1">
        <v>26399</v>
      </c>
      <c r="O64" s="1">
        <v>752</v>
      </c>
      <c r="P64" s="1">
        <v>25</v>
      </c>
      <c r="Q64" s="1">
        <v>193</v>
      </c>
      <c r="R64" s="1">
        <v>282</v>
      </c>
      <c r="S64" s="1">
        <v>6402</v>
      </c>
      <c r="T64" s="1">
        <v>46</v>
      </c>
      <c r="U64" s="1">
        <v>989</v>
      </c>
      <c r="V64" s="1">
        <v>11</v>
      </c>
      <c r="W64" s="1">
        <v>98</v>
      </c>
      <c r="X64" s="1">
        <v>25</v>
      </c>
      <c r="Y64" s="1">
        <f>2380+48</f>
        <v>2428</v>
      </c>
      <c r="Z64" s="1">
        <v>1012</v>
      </c>
      <c r="AA64" s="1">
        <v>18280</v>
      </c>
    </row>
    <row r="65" spans="5:27" ht="30" customHeight="1">
      <c r="E65" s="59" t="s">
        <v>86</v>
      </c>
      <c r="F65" s="59"/>
      <c r="H65" s="11">
        <f>SUM(P65,R65,V65,X65,Z65)</f>
        <v>30</v>
      </c>
      <c r="I65" s="1">
        <f>SUM(J65:M65)</f>
        <v>1590</v>
      </c>
      <c r="J65" s="12" t="s">
        <v>140</v>
      </c>
      <c r="K65" s="12" t="s">
        <v>140</v>
      </c>
      <c r="L65" s="1">
        <v>8</v>
      </c>
      <c r="M65" s="1">
        <f>SUM(N65:O65)</f>
        <v>1582</v>
      </c>
      <c r="N65" s="1">
        <v>1497</v>
      </c>
      <c r="O65" s="1">
        <v>85</v>
      </c>
      <c r="P65" s="12" t="s">
        <v>140</v>
      </c>
      <c r="Q65" s="12" t="s">
        <v>140</v>
      </c>
      <c r="R65" s="1">
        <v>9</v>
      </c>
      <c r="S65" s="1">
        <v>921</v>
      </c>
      <c r="T65" s="1">
        <v>5</v>
      </c>
      <c r="U65" s="1">
        <v>816</v>
      </c>
      <c r="V65" s="12" t="s">
        <v>140</v>
      </c>
      <c r="W65" s="12" t="s">
        <v>140</v>
      </c>
      <c r="X65" s="1">
        <v>7</v>
      </c>
      <c r="Y65" s="1">
        <f>119+128</f>
        <v>247</v>
      </c>
      <c r="Z65" s="1">
        <v>14</v>
      </c>
      <c r="AA65" s="1">
        <v>422</v>
      </c>
    </row>
    <row r="66" spans="5:27" ht="15" customHeight="1">
      <c r="E66" s="59" t="s">
        <v>87</v>
      </c>
      <c r="F66" s="59"/>
      <c r="H66" s="11">
        <f>SUM(P66,R66,V66,X66,Z66)</f>
        <v>1131</v>
      </c>
      <c r="I66" s="1">
        <f>SUM(J66:M66)</f>
        <v>3374</v>
      </c>
      <c r="J66" s="1">
        <v>22</v>
      </c>
      <c r="K66" s="1">
        <v>11</v>
      </c>
      <c r="L66" s="1">
        <v>1186</v>
      </c>
      <c r="M66" s="1">
        <f>SUM(N66:O66)</f>
        <v>2155</v>
      </c>
      <c r="N66" s="1">
        <v>2034</v>
      </c>
      <c r="O66" s="1">
        <v>121</v>
      </c>
      <c r="P66" s="1">
        <v>23</v>
      </c>
      <c r="Q66" s="1">
        <v>49</v>
      </c>
      <c r="R66" s="1">
        <v>1104</v>
      </c>
      <c r="S66" s="1">
        <v>3317</v>
      </c>
      <c r="T66" s="12" t="s">
        <v>140</v>
      </c>
      <c r="U66" s="12" t="s">
        <v>140</v>
      </c>
      <c r="V66" s="1">
        <v>4</v>
      </c>
      <c r="W66" s="1">
        <v>8</v>
      </c>
      <c r="X66" s="12" t="s">
        <v>140</v>
      </c>
      <c r="Y66" s="12" t="s">
        <v>140</v>
      </c>
      <c r="Z66" s="12" t="s">
        <v>140</v>
      </c>
      <c r="AA66" s="12" t="s">
        <v>140</v>
      </c>
    </row>
    <row r="67" spans="5:27" ht="15" customHeight="1">
      <c r="E67" s="59" t="s">
        <v>88</v>
      </c>
      <c r="F67" s="59"/>
      <c r="H67" s="11">
        <f>SUM(P67,R67,V67,X67,Z67)</f>
        <v>669</v>
      </c>
      <c r="I67" s="1">
        <f>SUM(J67:M67)</f>
        <v>3157</v>
      </c>
      <c r="J67" s="12" t="s">
        <v>140</v>
      </c>
      <c r="K67" s="12" t="s">
        <v>140</v>
      </c>
      <c r="L67" s="1">
        <v>217</v>
      </c>
      <c r="M67" s="1">
        <f>SUM(N67:O67)</f>
        <v>2940</v>
      </c>
      <c r="N67" s="1">
        <v>2860</v>
      </c>
      <c r="O67" s="1">
        <v>80</v>
      </c>
      <c r="P67" s="12" t="s">
        <v>140</v>
      </c>
      <c r="Q67" s="12" t="s">
        <v>140</v>
      </c>
      <c r="R67" s="1">
        <v>312</v>
      </c>
      <c r="S67" s="1">
        <v>2333</v>
      </c>
      <c r="T67" s="12" t="s">
        <v>140</v>
      </c>
      <c r="U67" s="12" t="s">
        <v>140</v>
      </c>
      <c r="V67" s="1">
        <v>357</v>
      </c>
      <c r="W67" s="1">
        <v>824</v>
      </c>
      <c r="X67" s="12" t="s">
        <v>140</v>
      </c>
      <c r="Y67" s="12" t="s">
        <v>140</v>
      </c>
      <c r="Z67" s="12" t="s">
        <v>140</v>
      </c>
      <c r="AA67" s="12" t="s">
        <v>140</v>
      </c>
    </row>
    <row r="68" spans="5:27" ht="15" customHeight="1">
      <c r="E68" s="59" t="s">
        <v>89</v>
      </c>
      <c r="F68" s="59"/>
      <c r="H68" s="11">
        <f>SUM(P68,R68,V68,X68,Z68)</f>
        <v>93</v>
      </c>
      <c r="I68" s="1">
        <f>SUM(J68:M68)</f>
        <v>366</v>
      </c>
      <c r="J68" s="1">
        <v>1</v>
      </c>
      <c r="K68" s="12" t="s">
        <v>140</v>
      </c>
      <c r="L68" s="1">
        <v>14</v>
      </c>
      <c r="M68" s="1">
        <f>SUM(N68:O68)</f>
        <v>351</v>
      </c>
      <c r="N68" s="1">
        <v>322</v>
      </c>
      <c r="O68" s="1">
        <v>29</v>
      </c>
      <c r="P68" s="1">
        <v>1</v>
      </c>
      <c r="Q68" s="1">
        <v>1</v>
      </c>
      <c r="R68" s="1">
        <v>11</v>
      </c>
      <c r="S68" s="1">
        <v>77</v>
      </c>
      <c r="T68" s="12" t="s">
        <v>140</v>
      </c>
      <c r="U68" s="12" t="s">
        <v>140</v>
      </c>
      <c r="V68" s="1">
        <v>11</v>
      </c>
      <c r="W68" s="1">
        <v>24</v>
      </c>
      <c r="X68" s="1">
        <v>2</v>
      </c>
      <c r="Y68" s="1">
        <v>4</v>
      </c>
      <c r="Z68" s="1">
        <v>68</v>
      </c>
      <c r="AA68" s="1">
        <v>260</v>
      </c>
    </row>
    <row r="69" spans="3:27" ht="30" customHeight="1">
      <c r="C69" s="59" t="s">
        <v>119</v>
      </c>
      <c r="D69" s="59"/>
      <c r="E69" s="59"/>
      <c r="F69" s="59"/>
      <c r="H69" s="11">
        <f>SUM(H70:H71)</f>
        <v>990</v>
      </c>
      <c r="I69" s="16">
        <f>SUM(I70:I71)</f>
        <v>33871</v>
      </c>
      <c r="J69" s="12" t="s">
        <v>140</v>
      </c>
      <c r="K69" s="12" t="s">
        <v>140</v>
      </c>
      <c r="L69" s="12" t="s">
        <v>140</v>
      </c>
      <c r="M69" s="16">
        <f>SUM(M70:M71)</f>
        <v>33871</v>
      </c>
      <c r="N69" s="16">
        <f>SUM(N70:N71)</f>
        <v>33174</v>
      </c>
      <c r="O69" s="16">
        <f>SUM(O70:O71)</f>
        <v>697</v>
      </c>
      <c r="P69" s="25" t="s">
        <v>140</v>
      </c>
      <c r="Q69" s="25" t="s">
        <v>140</v>
      </c>
      <c r="R69" s="25" t="s">
        <v>140</v>
      </c>
      <c r="S69" s="25" t="s">
        <v>140</v>
      </c>
      <c r="T69" s="25" t="s">
        <v>140</v>
      </c>
      <c r="U69" s="25" t="s">
        <v>140</v>
      </c>
      <c r="V69" s="25" t="s">
        <v>140</v>
      </c>
      <c r="W69" s="25" t="s">
        <v>140</v>
      </c>
      <c r="X69" s="16">
        <f>SUM(X70:X71)</f>
        <v>162</v>
      </c>
      <c r="Y69" s="16">
        <f>SUM(Y70:Y71)</f>
        <v>13755</v>
      </c>
      <c r="Z69" s="16">
        <f>SUM(Z70:Z71)</f>
        <v>828</v>
      </c>
      <c r="AA69" s="16">
        <f>SUM(AA70:AA71)</f>
        <v>20116</v>
      </c>
    </row>
    <row r="70" spans="5:27" ht="15" customHeight="1">
      <c r="E70" s="59" t="s">
        <v>90</v>
      </c>
      <c r="F70" s="59"/>
      <c r="H70" s="11">
        <f>SUM(P70,R70,V70,X70,Z70)</f>
        <v>162</v>
      </c>
      <c r="I70" s="1">
        <f>SUM(J70:M70)</f>
        <v>13755</v>
      </c>
      <c r="J70" s="12" t="s">
        <v>140</v>
      </c>
      <c r="K70" s="12" t="s">
        <v>140</v>
      </c>
      <c r="L70" s="12" t="s">
        <v>140</v>
      </c>
      <c r="M70" s="1">
        <f>SUM(N70:O70)</f>
        <v>13755</v>
      </c>
      <c r="N70" s="1">
        <v>13705</v>
      </c>
      <c r="O70" s="1">
        <v>50</v>
      </c>
      <c r="P70" s="12" t="s">
        <v>140</v>
      </c>
      <c r="Q70" s="12" t="s">
        <v>140</v>
      </c>
      <c r="R70" s="12" t="s">
        <v>140</v>
      </c>
      <c r="S70" s="12" t="s">
        <v>140</v>
      </c>
      <c r="T70" s="12" t="s">
        <v>140</v>
      </c>
      <c r="U70" s="12" t="s">
        <v>140</v>
      </c>
      <c r="V70" s="12" t="s">
        <v>140</v>
      </c>
      <c r="W70" s="12" t="s">
        <v>140</v>
      </c>
      <c r="X70" s="1">
        <v>162</v>
      </c>
      <c r="Y70" s="1">
        <v>13755</v>
      </c>
      <c r="Z70" s="12" t="s">
        <v>140</v>
      </c>
      <c r="AA70" s="12" t="s">
        <v>140</v>
      </c>
    </row>
    <row r="71" spans="1:27" ht="15" customHeight="1" thickBot="1">
      <c r="A71" s="4"/>
      <c r="B71" s="4"/>
      <c r="C71" s="4"/>
      <c r="D71" s="4"/>
      <c r="E71" s="67" t="s">
        <v>91</v>
      </c>
      <c r="F71" s="67"/>
      <c r="G71" s="4"/>
      <c r="H71" s="18">
        <f>SUM(P71,R71,V71,X71,Z71)</f>
        <v>828</v>
      </c>
      <c r="I71" s="4">
        <f>SUM(J71:M71)</f>
        <v>20116</v>
      </c>
      <c r="J71" s="19" t="s">
        <v>140</v>
      </c>
      <c r="K71" s="19" t="s">
        <v>140</v>
      </c>
      <c r="L71" s="19" t="s">
        <v>140</v>
      </c>
      <c r="M71" s="4">
        <f>SUM(N71:O71)</f>
        <v>20116</v>
      </c>
      <c r="N71" s="4">
        <v>19469</v>
      </c>
      <c r="O71" s="4">
        <v>647</v>
      </c>
      <c r="P71" s="19" t="s">
        <v>140</v>
      </c>
      <c r="Q71" s="19" t="s">
        <v>140</v>
      </c>
      <c r="R71" s="19" t="s">
        <v>140</v>
      </c>
      <c r="S71" s="19" t="s">
        <v>140</v>
      </c>
      <c r="T71" s="19" t="s">
        <v>140</v>
      </c>
      <c r="U71" s="19" t="s">
        <v>140</v>
      </c>
      <c r="V71" s="19" t="s">
        <v>140</v>
      </c>
      <c r="W71" s="19" t="s">
        <v>140</v>
      </c>
      <c r="X71" s="19" t="s">
        <v>140</v>
      </c>
      <c r="Y71" s="19" t="s">
        <v>140</v>
      </c>
      <c r="Z71" s="4">
        <v>828</v>
      </c>
      <c r="AA71" s="4">
        <v>20116</v>
      </c>
    </row>
    <row r="72" spans="1:6" ht="15" customHeight="1">
      <c r="A72" s="21"/>
      <c r="B72" s="21"/>
      <c r="C72" s="21" t="s">
        <v>161</v>
      </c>
      <c r="D72" s="21"/>
      <c r="E72" s="21"/>
      <c r="F72" s="22"/>
    </row>
    <row r="73" ht="14.25">
      <c r="A73" s="1" t="s">
        <v>151</v>
      </c>
    </row>
  </sheetData>
  <mergeCells count="139">
    <mergeCell ref="X56:X57"/>
    <mergeCell ref="Y56:Y57"/>
    <mergeCell ref="Z56:Z57"/>
    <mergeCell ref="AA56:AA57"/>
    <mergeCell ref="T56:T57"/>
    <mergeCell ref="U56:U57"/>
    <mergeCell ref="V56:V57"/>
    <mergeCell ref="W56:W57"/>
    <mergeCell ref="P56:P57"/>
    <mergeCell ref="Q56:Q57"/>
    <mergeCell ref="R56:R57"/>
    <mergeCell ref="S56:S57"/>
    <mergeCell ref="L56:L57"/>
    <mergeCell ref="M56:M57"/>
    <mergeCell ref="N56:N57"/>
    <mergeCell ref="O56:O57"/>
    <mergeCell ref="H56:H57"/>
    <mergeCell ref="I56:I57"/>
    <mergeCell ref="J56:J57"/>
    <mergeCell ref="K56:K57"/>
    <mergeCell ref="X25:X26"/>
    <mergeCell ref="Y25:Y26"/>
    <mergeCell ref="Z25:Z26"/>
    <mergeCell ref="AA25:AA26"/>
    <mergeCell ref="AA16:AA17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W16:W17"/>
    <mergeCell ref="X16:X17"/>
    <mergeCell ref="Y16:Y17"/>
    <mergeCell ref="Z16:Z17"/>
    <mergeCell ref="S16:S17"/>
    <mergeCell ref="T16:T17"/>
    <mergeCell ref="U16:U17"/>
    <mergeCell ref="V16:V17"/>
    <mergeCell ref="O16:O17"/>
    <mergeCell ref="P16:P17"/>
    <mergeCell ref="Q16:Q17"/>
    <mergeCell ref="R16:R17"/>
    <mergeCell ref="M25:M26"/>
    <mergeCell ref="L16:L17"/>
    <mergeCell ref="K25:K26"/>
    <mergeCell ref="L25:L26"/>
    <mergeCell ref="N16:N17"/>
    <mergeCell ref="N25:N26"/>
    <mergeCell ref="H16:H17"/>
    <mergeCell ref="I16:I17"/>
    <mergeCell ref="J16:J17"/>
    <mergeCell ref="K16:K17"/>
    <mergeCell ref="H25:H26"/>
    <mergeCell ref="I25:I26"/>
    <mergeCell ref="J25:J26"/>
    <mergeCell ref="M16:M17"/>
    <mergeCell ref="E10:F10"/>
    <mergeCell ref="E9:F9"/>
    <mergeCell ref="E8:F8"/>
    <mergeCell ref="E7:F7"/>
    <mergeCell ref="A3:F6"/>
    <mergeCell ref="L4:L6"/>
    <mergeCell ref="H3:H6"/>
    <mergeCell ref="I4:I6"/>
    <mergeCell ref="J4:J6"/>
    <mergeCell ref="X3:Y5"/>
    <mergeCell ref="Z3:AA5"/>
    <mergeCell ref="M4:O5"/>
    <mergeCell ref="P4:Q5"/>
    <mergeCell ref="R4:S5"/>
    <mergeCell ref="V4:W5"/>
    <mergeCell ref="I3:O3"/>
    <mergeCell ref="P3:W3"/>
    <mergeCell ref="T5:U5"/>
    <mergeCell ref="K4:K6"/>
    <mergeCell ref="C69:F69"/>
    <mergeCell ref="C43:F43"/>
    <mergeCell ref="C40:F40"/>
    <mergeCell ref="C31:F31"/>
    <mergeCell ref="E33:F33"/>
    <mergeCell ref="E32:F32"/>
    <mergeCell ref="E56:F56"/>
    <mergeCell ref="E55:F55"/>
    <mergeCell ref="E54:F54"/>
    <mergeCell ref="E53:F53"/>
    <mergeCell ref="C11:F11"/>
    <mergeCell ref="E30:F30"/>
    <mergeCell ref="E29:F29"/>
    <mergeCell ref="E28:F28"/>
    <mergeCell ref="E27:F27"/>
    <mergeCell ref="E26:F26"/>
    <mergeCell ref="E25:F25"/>
    <mergeCell ref="E24:F24"/>
    <mergeCell ref="E23:F23"/>
    <mergeCell ref="E22:F22"/>
    <mergeCell ref="E21:F21"/>
    <mergeCell ref="E20:F20"/>
    <mergeCell ref="E19:F19"/>
    <mergeCell ref="E18:F18"/>
    <mergeCell ref="E17:F17"/>
    <mergeCell ref="E16:F16"/>
    <mergeCell ref="E15:F15"/>
    <mergeCell ref="E14:F14"/>
    <mergeCell ref="E13:F13"/>
    <mergeCell ref="E12:F12"/>
    <mergeCell ref="E42:F42"/>
    <mergeCell ref="E41:F41"/>
    <mergeCell ref="E39:F39"/>
    <mergeCell ref="E38:F38"/>
    <mergeCell ref="E37:F37"/>
    <mergeCell ref="E36:F36"/>
    <mergeCell ref="E35:F35"/>
    <mergeCell ref="E34:F34"/>
    <mergeCell ref="E52:F52"/>
    <mergeCell ref="E51:F51"/>
    <mergeCell ref="E50:F50"/>
    <mergeCell ref="E49:F49"/>
    <mergeCell ref="E48:F48"/>
    <mergeCell ref="E47:F47"/>
    <mergeCell ref="E46:F46"/>
    <mergeCell ref="E45:F45"/>
    <mergeCell ref="E44:F44"/>
    <mergeCell ref="E71:F71"/>
    <mergeCell ref="E70:F70"/>
    <mergeCell ref="E68:F68"/>
    <mergeCell ref="E67:F67"/>
    <mergeCell ref="E66:F66"/>
    <mergeCell ref="E65:F65"/>
    <mergeCell ref="E64:F64"/>
    <mergeCell ref="E63:F63"/>
    <mergeCell ref="E62:F62"/>
    <mergeCell ref="E61:F61"/>
    <mergeCell ref="E60:F60"/>
    <mergeCell ref="E59:F59"/>
    <mergeCell ref="E58:F5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ignoredErrors>
    <ignoredError sqref="M7:M19 M29:M30 M36:M39 M50:M62 M63:M68" formulaRange="1"/>
    <ignoredError sqref="H31 H25:I28 H21:I24 N69 I31:L31 H40:L40 H43:L43 M20 H20:I20 H69:I69" formula="1"/>
    <ignoredError sqref="M25:M28 M21:M24 M31 M40:M45 M46:M49 M6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2003-11-06T01:00:14Z</cp:lastPrinted>
  <dcterms:modified xsi:type="dcterms:W3CDTF">2013-06-06T02:10:56Z</dcterms:modified>
  <cp:category/>
  <cp:version/>
  <cp:contentType/>
  <cp:contentStatus/>
</cp:coreProperties>
</file>