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2"/>
  </bookViews>
  <sheets>
    <sheet name="(1)総括" sheetId="1" r:id="rId1"/>
    <sheet name="(2)進路別卒業者" sheetId="2" r:id="rId2"/>
    <sheet name="(3)学科別の産業別就職者数" sheetId="3" r:id="rId3"/>
    <sheet name="(4)都道府県別就職者数" sheetId="4" r:id="rId4"/>
    <sheet name="(5)職業別就職者数" sheetId="5" r:id="rId5"/>
  </sheets>
  <definedNames>
    <definedName name="_xlnm.Print_Area" localSheetId="0">'(1)総括'!$A$1:$W$41</definedName>
    <definedName name="_xlnm.Print_Area" localSheetId="1">'(2)進路別卒業者'!$A$1:$W$36</definedName>
    <definedName name="_xlnm.Print_Area" localSheetId="2">'(3)学科別の産業別就職者数'!$A$1:$AQ$36</definedName>
    <definedName name="_xlnm.Print_Area" localSheetId="3">'(4)都道府県別就職者数'!$A$1:$T$22</definedName>
    <definedName name="_xlnm.Print_Area" localSheetId="4">'(5)職業別就職者数'!$A$1:$M$18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<sst xmlns="http://schemas.openxmlformats.org/spreadsheetml/2006/main" count="561" uniqueCount="171">
  <si>
    <t>単位：人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</si>
  <si>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</si>
  <si>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</si>
  <si>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</si>
  <si>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</si>
  <si>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</si>
  <si>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</si>
  <si>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</si>
  <si>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-</t>
  </si>
  <si>
    <t>県内</t>
  </si>
  <si>
    <t xml:space="preserve">   〈  公          立  〉</t>
  </si>
  <si>
    <t>県外</t>
  </si>
  <si>
    <t>北海道</t>
  </si>
  <si>
    <t xml:space="preserve">   〈  私          立  〉</t>
  </si>
  <si>
    <t>区分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</si>
  <si>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</si>
  <si>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</si>
  <si>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</si>
  <si>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</si>
  <si>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</si>
  <si>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</si>
  <si>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</si>
  <si>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</si>
  <si>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総数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</si>
  <si>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</si>
  <si>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</si>
  <si>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</si>
  <si>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</si>
  <si>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</si>
  <si>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</si>
  <si>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</si>
  <si>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</si>
  <si>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</si>
  <si>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>金融・保険業</t>
  </si>
  <si>
    <t>生産工程・労務作業者</t>
  </si>
  <si>
    <t>その他</t>
  </si>
  <si>
    <t>3)</t>
  </si>
  <si>
    <t>専修学校等入学者</t>
  </si>
  <si>
    <t>サービス職業従事者</t>
  </si>
  <si>
    <t>能力開発施
設等入学者</t>
  </si>
  <si>
    <t xml:space="preserve"> ・定置機関運転・建設機械運転・</t>
  </si>
  <si>
    <t xml:space="preserve"> ・製 造 ・ 制 作 作 業 者</t>
  </si>
  <si>
    <t>(1) 総          括</t>
  </si>
  <si>
    <t>学校基本調査（各年 3月卒業者の卒業後の状況調査）による。</t>
  </si>
  <si>
    <t>鉱業</t>
  </si>
  <si>
    <t>建設業</t>
  </si>
  <si>
    <t>製造業</t>
  </si>
  <si>
    <t>不動産業</t>
  </si>
  <si>
    <t>サービス業</t>
  </si>
  <si>
    <t xml:space="preserve"> 単位：人</t>
  </si>
  <si>
    <t>職業</t>
  </si>
  <si>
    <t>-</t>
  </si>
  <si>
    <t xml:space="preserve">     15</t>
  </si>
  <si>
    <t>-</t>
  </si>
  <si>
    <t>林業</t>
  </si>
  <si>
    <t>漁業</t>
  </si>
  <si>
    <t>運輸業</t>
  </si>
  <si>
    <t>卸売・小売業</t>
  </si>
  <si>
    <t>医療・福祉</t>
  </si>
  <si>
    <t>左記以外のもの</t>
  </si>
  <si>
    <r>
      <t>公務</t>
    </r>
    <r>
      <rPr>
        <sz val="10"/>
        <rFont val="ＭＳ 明朝"/>
        <family val="1"/>
      </rPr>
      <t>(他に分類されないもの)</t>
    </r>
  </si>
  <si>
    <t>総合学科</t>
  </si>
  <si>
    <t>-</t>
  </si>
  <si>
    <t>複合            サービス事業</t>
  </si>
  <si>
    <t>-</t>
  </si>
  <si>
    <t>電気・ガス・熱
供給・水道業</t>
  </si>
  <si>
    <t xml:space="preserve">   単位：人</t>
  </si>
  <si>
    <t>単位：人</t>
  </si>
  <si>
    <t>1)</t>
  </si>
  <si>
    <t>2)</t>
  </si>
  <si>
    <t>4)公共職業</t>
  </si>
  <si>
    <t>全　　　　　日　　　　　制</t>
  </si>
  <si>
    <t>定　　　　　時　　　　　制</t>
  </si>
  <si>
    <t>2)～4)のうち就職者</t>
  </si>
  <si>
    <t xml:space="preserve">     14</t>
  </si>
  <si>
    <t xml:space="preserve">     16</t>
  </si>
  <si>
    <t>（ 続 ）</t>
  </si>
  <si>
    <t xml:space="preserve"> (3) 学科別の産業別就職者数（就職進学者を含む）</t>
  </si>
  <si>
    <t xml:space="preserve"> (4) 都道府県別就職者数（就職進学者を含む）</t>
  </si>
  <si>
    <t>(5) 職業別就職者数（就職進学者を含む）</t>
  </si>
  <si>
    <t>(2) 進路別卒業者数</t>
  </si>
  <si>
    <t>…</t>
  </si>
  <si>
    <t xml:space="preserve">      14</t>
  </si>
  <si>
    <t xml:space="preserve">      15</t>
  </si>
  <si>
    <t xml:space="preserve">      16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</si>
  <si>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</si>
  <si>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</si>
  <si>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</si>
  <si>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 xml:space="preserve">  5)平成15年度までは左記以外の者に含む。</t>
  </si>
  <si>
    <t xml:space="preserve">  6) 左記1)～4)のうち就職している者を再掲。</t>
  </si>
  <si>
    <t>1)農業</t>
  </si>
  <si>
    <t>2)情報通信業</t>
  </si>
  <si>
    <t xml:space="preserve">  1)平成14年度までは農業、林業、漁業の合計。</t>
  </si>
  <si>
    <t xml:space="preserve">  2)平成14年度までは、情報通信業、運輸業の合計。</t>
  </si>
  <si>
    <t xml:space="preserve"> 注）学校基本調査に併せて区分を変更した。</t>
  </si>
  <si>
    <t>資料　文部科学省「学校基本調査報告書」、県教育庁総務課「学校一覧・教育統計」、県統計課「教育統計調査報告」</t>
  </si>
  <si>
    <t>大学等    進学者</t>
  </si>
  <si>
    <t>専修学校    進学者</t>
  </si>
  <si>
    <t>5)一時的な</t>
  </si>
  <si>
    <t>仕事に　　　　　就いた者</t>
  </si>
  <si>
    <t>死亡・　　　　　不詳の者</t>
  </si>
  <si>
    <t>1)のうち　　　就職者</t>
  </si>
  <si>
    <t>左記以外</t>
  </si>
  <si>
    <t>大学等 　　　進学者</t>
  </si>
  <si>
    <t>専修学校　　　進学者</t>
  </si>
  <si>
    <t>仕事に　　　就いた者</t>
  </si>
  <si>
    <t>死亡・　　　不詳の者</t>
  </si>
  <si>
    <t>6)　(再掲)</t>
  </si>
  <si>
    <t xml:space="preserve">     の     卒     業     後     の     状     況</t>
  </si>
  <si>
    <t xml:space="preserve">     の    卒    業    後    の    状    況</t>
  </si>
  <si>
    <t xml:space="preserve">       14</t>
  </si>
  <si>
    <t xml:space="preserve">       15</t>
  </si>
  <si>
    <t xml:space="preserve">  1)大学、短期大学、大学・短期大学の通信教育部(正規の課程）及び放送大学(全科履修生)、大学・短期大学(別科)、高等学校(専攻科)</t>
  </si>
  <si>
    <t>　　及び盲・聾・養護学校高等部(専攻科）に進学した者で就職した者も含む。</t>
  </si>
  <si>
    <t xml:space="preserve">     14</t>
  </si>
  <si>
    <t xml:space="preserve">     15</t>
  </si>
  <si>
    <t>教育・学習　　　支　援　業</t>
  </si>
  <si>
    <t>飲食店・宿泊業</t>
  </si>
  <si>
    <t>資料　文部科学省「学校基本調査報告書」、県教育庁総務課「学校一覧・教育統計」、県統計課「教育統計調査報告」、県統計課調べ</t>
  </si>
  <si>
    <t>　 電気作業者</t>
  </si>
  <si>
    <t xml:space="preserve"> ・農 林 業 作 業 者</t>
  </si>
  <si>
    <t xml:space="preserve"> ・漁 業 作 業 者</t>
  </si>
  <si>
    <t xml:space="preserve"> ・採 掘 ・ 建 設 ・ 労務作業者</t>
  </si>
  <si>
    <t>平成13年</t>
  </si>
  <si>
    <t xml:space="preserve">       16</t>
  </si>
  <si>
    <t xml:space="preserve">       17</t>
  </si>
  <si>
    <t>平 成 13 年</t>
  </si>
  <si>
    <t>平成 13 年</t>
  </si>
  <si>
    <t xml:space="preserve">     17</t>
  </si>
  <si>
    <t>-</t>
  </si>
  <si>
    <t>（ 平 成 17 年 ）</t>
  </si>
  <si>
    <t>青森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</si>
  <si>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</si>
  <si>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</si>
  <si>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</si>
  <si>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</si>
  <si>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</si>
  <si>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</si>
  <si>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</si>
  <si>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</si>
  <si>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</si>
  <si>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</si>
  <si>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</si>
  <si>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</si>
  <si>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</si>
  <si>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</si>
  <si>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</si>
  <si>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</si>
  <si>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</si>
  <si>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</si>
  <si>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</si>
  <si>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</si>
  <si>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</si>
  <si>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</si>
  <si>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</si>
  <si>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</si>
  <si>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</si>
  <si>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</si>
  <si>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</si>
  <si>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</si>
  <si>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佐賀</t>
  </si>
  <si>
    <t>熊本</t>
  </si>
  <si>
    <t>大分</t>
  </si>
  <si>
    <t>宮崎</t>
  </si>
  <si>
    <t>鹿児島</t>
  </si>
  <si>
    <t>沖縄</t>
  </si>
  <si>
    <t>-</t>
  </si>
  <si>
    <t xml:space="preserve">      17</t>
  </si>
  <si>
    <t>（ 平 成 17 年 ）</t>
  </si>
  <si>
    <t xml:space="preserve">              ２２６     高     等     学     校     卒     業     者</t>
  </si>
  <si>
    <t xml:space="preserve">                ２２６      高      等      学      校      卒      業      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</si>
</sst>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22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5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8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right"/>
    </xf>
    <xf numFmtId="181" fontId="5" fillId="0" borderId="3" xfId="15" applyFont="1" applyFill="1" applyBorder="1" applyAlignment="1">
      <alignment/>
    </xf>
    <xf numFmtId="181" fontId="5" fillId="0" borderId="15" xfId="15" applyFont="1" applyFill="1" applyBorder="1" applyAlignment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8" fillId="0" borderId="18" xfId="15" applyFont="1" applyFill="1" applyBorder="1" applyAlignment="1">
      <alignment horizontal="distributed" vertical="center"/>
    </xf>
    <xf numFmtId="181" fontId="8" fillId="0" borderId="19" xfId="15" applyFont="1" applyFill="1" applyBorder="1" applyAlignment="1">
      <alignment horizontal="distributed" vertical="center"/>
    </xf>
    <xf numFmtId="181" fontId="8" fillId="0" borderId="2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center" vertical="center" wrapText="1"/>
    </xf>
    <xf numFmtId="181" fontId="5" fillId="0" borderId="21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vertical="center"/>
    </xf>
    <xf numFmtId="181" fontId="5" fillId="0" borderId="16" xfId="15" applyFont="1" applyFill="1" applyBorder="1" applyAlignment="1">
      <alignment vertical="center"/>
    </xf>
    <xf numFmtId="181" fontId="5" fillId="0" borderId="16" xfId="15" applyFont="1" applyFill="1" applyBorder="1" applyAlignment="1">
      <alignment vertical="center" wrapText="1"/>
    </xf>
    <xf numFmtId="181" fontId="5" fillId="0" borderId="22" xfId="15" applyFont="1" applyFill="1" applyBorder="1" applyAlignment="1">
      <alignment horizontal="distributed" vertical="center"/>
    </xf>
    <xf numFmtId="181" fontId="11" fillId="0" borderId="0" xfId="15" applyFont="1" applyFill="1" applyAlignment="1">
      <alignment/>
    </xf>
    <xf numFmtId="181" fontId="12" fillId="0" borderId="0" xfId="15" applyFont="1" applyFill="1" applyAlignment="1">
      <alignment/>
    </xf>
    <xf numFmtId="181" fontId="5" fillId="0" borderId="23" xfId="15" applyFont="1" applyFill="1" applyBorder="1" applyAlignment="1">
      <alignment/>
    </xf>
    <xf numFmtId="181" fontId="5" fillId="0" borderId="24" xfId="15" applyFont="1" applyFill="1" applyBorder="1" applyAlignment="1">
      <alignment horizontal="distributed"/>
    </xf>
    <xf numFmtId="181" fontId="5" fillId="0" borderId="1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left"/>
    </xf>
    <xf numFmtId="181" fontId="5" fillId="0" borderId="25" xfId="15" applyFont="1" applyFill="1" applyBorder="1" applyAlignment="1">
      <alignment horizontal="distributed"/>
    </xf>
    <xf numFmtId="181" fontId="13" fillId="0" borderId="0" xfId="15" applyFont="1" applyFill="1" applyAlignment="1">
      <alignment horizontal="left"/>
    </xf>
    <xf numFmtId="181" fontId="13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181" fontId="5" fillId="0" borderId="4" xfId="15" applyFont="1" applyFill="1" applyBorder="1" applyAlignment="1" quotePrefix="1">
      <alignment horizontal="left"/>
    </xf>
    <xf numFmtId="181" fontId="8" fillId="0" borderId="0" xfId="15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centerContinuous"/>
    </xf>
    <xf numFmtId="181" fontId="9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center"/>
    </xf>
    <xf numFmtId="181" fontId="8" fillId="0" borderId="0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181" fontId="5" fillId="0" borderId="4" xfId="15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left"/>
    </xf>
    <xf numFmtId="0" fontId="0" fillId="0" borderId="0" xfId="0" applyAlignment="1">
      <alignment horizontal="left"/>
    </xf>
    <xf numFmtId="181" fontId="5" fillId="0" borderId="0" xfId="15" applyFont="1" applyFill="1" applyAlignment="1">
      <alignment horizontal="left"/>
    </xf>
    <xf numFmtId="181" fontId="5" fillId="0" borderId="26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8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1" xfId="15" applyFont="1" applyFill="1" applyBorder="1" applyAlignment="1" quotePrefix="1">
      <alignment horizontal="left"/>
    </xf>
    <xf numFmtId="0" fontId="0" fillId="0" borderId="1" xfId="0" applyBorder="1" applyAlignment="1">
      <alignment horizontal="left"/>
    </xf>
    <xf numFmtId="181" fontId="5" fillId="0" borderId="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left"/>
    </xf>
    <xf numFmtId="181" fontId="8" fillId="0" borderId="13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/>
    </xf>
    <xf numFmtId="0" fontId="7" fillId="0" borderId="14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1619250"/>
          <a:ext cx="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209925"/>
          <a:ext cx="0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3209925"/>
          <a:ext cx="0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1619250"/>
          <a:ext cx="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="85" zoomScaleNormal="8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1.75390625" style="2" customWidth="1"/>
    <col min="3" max="3" width="0.37109375" style="2" customWidth="1"/>
    <col min="4" max="13" width="13.75390625" style="2" customWidth="1"/>
    <col min="14" max="23" width="13.75390625" style="16" customWidth="1"/>
    <col min="24" max="16384" width="8.625" style="2" customWidth="1"/>
  </cols>
  <sheetData>
    <row r="1" spans="1:22" ht="24">
      <c r="A1" s="16"/>
      <c r="B1" s="17" t="s">
        <v>169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 t="s">
        <v>108</v>
      </c>
      <c r="V1" s="30" t="s">
        <v>130</v>
      </c>
    </row>
    <row r="2" spans="1:13" ht="31.5" customHeight="1">
      <c r="A2" s="16"/>
      <c r="B2" s="16" t="s">
        <v>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4" ht="16.5" customHeight="1" thickBot="1">
      <c r="A3" s="18"/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 t="s">
        <v>0</v>
      </c>
      <c r="X3" s="3"/>
    </row>
    <row r="4" spans="1:24" ht="31.5" customHeight="1">
      <c r="A4" s="19"/>
      <c r="B4" s="133" t="s">
        <v>14</v>
      </c>
      <c r="C4" s="19"/>
      <c r="D4" s="113" t="s">
        <v>23</v>
      </c>
      <c r="E4" s="114"/>
      <c r="F4" s="114"/>
      <c r="G4" s="114"/>
      <c r="H4" s="114"/>
      <c r="I4" s="114"/>
      <c r="J4" s="114"/>
      <c r="K4" s="114"/>
      <c r="L4" s="114"/>
      <c r="M4" s="114"/>
      <c r="N4" s="115" t="s">
        <v>15</v>
      </c>
      <c r="O4" s="115"/>
      <c r="P4" s="115"/>
      <c r="Q4" s="115"/>
      <c r="R4" s="115"/>
      <c r="S4" s="115"/>
      <c r="T4" s="115"/>
      <c r="U4" s="115"/>
      <c r="V4" s="115"/>
      <c r="W4" s="115"/>
      <c r="X4" s="3"/>
    </row>
    <row r="5" spans="1:24" ht="15.75" customHeight="1">
      <c r="A5" s="21"/>
      <c r="B5" s="106"/>
      <c r="C5" s="22"/>
      <c r="D5" s="121" t="s">
        <v>2</v>
      </c>
      <c r="E5" s="23" t="s">
        <v>68</v>
      </c>
      <c r="F5" s="25" t="s">
        <v>69</v>
      </c>
      <c r="G5" s="25" t="s">
        <v>36</v>
      </c>
      <c r="H5" s="26" t="s">
        <v>70</v>
      </c>
      <c r="I5" s="24"/>
      <c r="J5" s="23" t="s">
        <v>98</v>
      </c>
      <c r="K5" s="87" t="s">
        <v>102</v>
      </c>
      <c r="L5" s="119" t="s">
        <v>107</v>
      </c>
      <c r="M5" s="120"/>
      <c r="N5" s="127" t="s">
        <v>2</v>
      </c>
      <c r="O5" s="24" t="s">
        <v>68</v>
      </c>
      <c r="P5" s="89" t="s">
        <v>69</v>
      </c>
      <c r="Q5" s="89" t="s">
        <v>36</v>
      </c>
      <c r="R5" s="77" t="s">
        <v>70</v>
      </c>
      <c r="S5" s="24"/>
      <c r="T5" s="23" t="s">
        <v>98</v>
      </c>
      <c r="U5" s="90" t="s">
        <v>102</v>
      </c>
      <c r="V5" s="123" t="s">
        <v>107</v>
      </c>
      <c r="W5" s="124"/>
      <c r="X5" s="3"/>
    </row>
    <row r="6" spans="1:24" ht="31.5" customHeight="1">
      <c r="A6" s="27"/>
      <c r="B6" s="107"/>
      <c r="C6" s="27"/>
      <c r="D6" s="122"/>
      <c r="E6" s="34" t="s">
        <v>96</v>
      </c>
      <c r="F6" s="35" t="s">
        <v>97</v>
      </c>
      <c r="G6" s="35" t="s">
        <v>37</v>
      </c>
      <c r="H6" s="36" t="s">
        <v>39</v>
      </c>
      <c r="I6" s="28" t="s">
        <v>5</v>
      </c>
      <c r="J6" s="28" t="s">
        <v>99</v>
      </c>
      <c r="K6" s="37" t="s">
        <v>100</v>
      </c>
      <c r="L6" s="83" t="s">
        <v>101</v>
      </c>
      <c r="M6" s="88" t="s">
        <v>73</v>
      </c>
      <c r="N6" s="128"/>
      <c r="O6" s="28" t="s">
        <v>103</v>
      </c>
      <c r="P6" s="35" t="s">
        <v>104</v>
      </c>
      <c r="Q6" s="35" t="s">
        <v>37</v>
      </c>
      <c r="R6" s="78" t="s">
        <v>39</v>
      </c>
      <c r="S6" s="28" t="s">
        <v>5</v>
      </c>
      <c r="T6" s="28" t="s">
        <v>105</v>
      </c>
      <c r="U6" s="79" t="s">
        <v>106</v>
      </c>
      <c r="V6" s="83" t="s">
        <v>101</v>
      </c>
      <c r="W6" s="88" t="s">
        <v>73</v>
      </c>
      <c r="X6" s="3"/>
    </row>
    <row r="7" spans="1:13" ht="31.5" customHeight="1">
      <c r="A7" s="16"/>
      <c r="B7" s="16"/>
      <c r="C7" s="22"/>
      <c r="D7" s="65" t="s">
        <v>7</v>
      </c>
      <c r="E7" s="16"/>
      <c r="F7" s="16"/>
      <c r="G7" s="16"/>
      <c r="H7" s="16"/>
      <c r="I7" s="16"/>
      <c r="J7" s="16"/>
      <c r="K7" s="16"/>
      <c r="L7" s="16"/>
      <c r="M7" s="16"/>
    </row>
    <row r="8" spans="1:23" ht="24.75" customHeight="1">
      <c r="A8" s="118" t="s">
        <v>127</v>
      </c>
      <c r="B8" s="117"/>
      <c r="C8" s="22"/>
      <c r="D8" s="21">
        <v>19055</v>
      </c>
      <c r="E8" s="16">
        <v>7141</v>
      </c>
      <c r="F8" s="16">
        <v>3228</v>
      </c>
      <c r="G8" s="16">
        <v>1251</v>
      </c>
      <c r="H8" s="30">
        <v>217</v>
      </c>
      <c r="I8" s="16">
        <v>5100</v>
      </c>
      <c r="J8" s="30" t="s">
        <v>81</v>
      </c>
      <c r="K8" s="16">
        <v>2118</v>
      </c>
      <c r="L8" s="16">
        <v>33</v>
      </c>
      <c r="M8" s="16">
        <v>299</v>
      </c>
      <c r="N8" s="21">
        <v>9595</v>
      </c>
      <c r="O8" s="16">
        <v>3361</v>
      </c>
      <c r="P8" s="16">
        <v>1372</v>
      </c>
      <c r="Q8" s="16">
        <v>725</v>
      </c>
      <c r="R8" s="30">
        <v>196</v>
      </c>
      <c r="S8" s="16">
        <v>2940</v>
      </c>
      <c r="T8" s="30" t="s">
        <v>81</v>
      </c>
      <c r="U8" s="16">
        <v>1001</v>
      </c>
      <c r="V8" s="30" t="s">
        <v>8</v>
      </c>
      <c r="W8" s="16">
        <v>25</v>
      </c>
    </row>
    <row r="9" spans="1:23" ht="15.75" customHeight="1">
      <c r="A9" s="94" t="s">
        <v>74</v>
      </c>
      <c r="B9" s="95"/>
      <c r="C9" s="22"/>
      <c r="D9" s="21">
        <v>18998</v>
      </c>
      <c r="E9" s="16">
        <v>7094</v>
      </c>
      <c r="F9" s="16">
        <v>3496</v>
      </c>
      <c r="G9" s="16">
        <v>1232</v>
      </c>
      <c r="H9" s="30">
        <v>196</v>
      </c>
      <c r="I9" s="16">
        <v>4944</v>
      </c>
      <c r="J9" s="30" t="s">
        <v>81</v>
      </c>
      <c r="K9" s="16">
        <v>2036</v>
      </c>
      <c r="L9" s="16">
        <v>13</v>
      </c>
      <c r="M9" s="16">
        <v>231</v>
      </c>
      <c r="N9" s="21">
        <v>9612</v>
      </c>
      <c r="O9" s="16">
        <v>3401</v>
      </c>
      <c r="P9" s="16">
        <v>1428</v>
      </c>
      <c r="Q9" s="16">
        <v>770</v>
      </c>
      <c r="R9" s="30">
        <v>169</v>
      </c>
      <c r="S9" s="16">
        <v>2934</v>
      </c>
      <c r="T9" s="30" t="s">
        <v>81</v>
      </c>
      <c r="U9" s="16">
        <v>910</v>
      </c>
      <c r="V9" s="30">
        <v>1</v>
      </c>
      <c r="W9" s="30">
        <v>8</v>
      </c>
    </row>
    <row r="10" spans="1:23" s="16" customFormat="1" ht="15.75" customHeight="1">
      <c r="A10" s="116" t="s">
        <v>52</v>
      </c>
      <c r="B10" s="117"/>
      <c r="C10" s="22"/>
      <c r="D10" s="21">
        <v>18537</v>
      </c>
      <c r="E10" s="16">
        <v>6716</v>
      </c>
      <c r="F10" s="16">
        <v>3372</v>
      </c>
      <c r="G10" s="16">
        <v>1430</v>
      </c>
      <c r="H10" s="30">
        <v>212</v>
      </c>
      <c r="I10" s="16">
        <v>4692</v>
      </c>
      <c r="J10" s="30" t="s">
        <v>81</v>
      </c>
      <c r="K10" s="16">
        <v>2115</v>
      </c>
      <c r="L10" s="16">
        <v>21</v>
      </c>
      <c r="M10" s="16">
        <v>232</v>
      </c>
      <c r="N10" s="21">
        <v>9298</v>
      </c>
      <c r="O10" s="16">
        <v>3119</v>
      </c>
      <c r="P10" s="16">
        <v>1406</v>
      </c>
      <c r="Q10" s="16">
        <v>825</v>
      </c>
      <c r="R10" s="30">
        <v>192</v>
      </c>
      <c r="S10" s="16">
        <v>2699</v>
      </c>
      <c r="T10" s="30" t="s">
        <v>81</v>
      </c>
      <c r="U10" s="16">
        <v>1057</v>
      </c>
      <c r="V10" s="30" t="s">
        <v>8</v>
      </c>
      <c r="W10" s="30">
        <v>16</v>
      </c>
    </row>
    <row r="11" spans="1:23" ht="15.75" customHeight="1">
      <c r="A11" s="116" t="s">
        <v>75</v>
      </c>
      <c r="B11" s="117"/>
      <c r="C11" s="22"/>
      <c r="D11" s="21">
        <v>17444</v>
      </c>
      <c r="E11" s="16">
        <v>6544</v>
      </c>
      <c r="F11" s="16">
        <v>3251</v>
      </c>
      <c r="G11" s="16">
        <v>1192</v>
      </c>
      <c r="H11" s="30">
        <v>218</v>
      </c>
      <c r="I11" s="16">
        <v>4515</v>
      </c>
      <c r="J11" s="30">
        <v>230</v>
      </c>
      <c r="K11" s="16">
        <v>1494</v>
      </c>
      <c r="L11" s="16">
        <v>12</v>
      </c>
      <c r="M11" s="16">
        <v>227</v>
      </c>
      <c r="N11" s="21">
        <v>8795</v>
      </c>
      <c r="O11" s="16">
        <v>3089</v>
      </c>
      <c r="P11" s="16">
        <v>1287</v>
      </c>
      <c r="Q11" s="16">
        <v>765</v>
      </c>
      <c r="R11" s="30">
        <v>190</v>
      </c>
      <c r="S11" s="16">
        <v>2576</v>
      </c>
      <c r="T11" s="30">
        <v>117</v>
      </c>
      <c r="U11" s="16">
        <v>771</v>
      </c>
      <c r="V11" s="30">
        <v>1</v>
      </c>
      <c r="W11" s="30">
        <v>24</v>
      </c>
    </row>
    <row r="12" spans="1:23" ht="22.5" customHeight="1">
      <c r="A12" s="116" t="s">
        <v>128</v>
      </c>
      <c r="B12" s="117"/>
      <c r="C12" s="22"/>
      <c r="D12" s="21">
        <f>SUM(E12:K12)</f>
        <v>17383</v>
      </c>
      <c r="E12" s="16">
        <v>6780</v>
      </c>
      <c r="F12" s="16">
        <v>3496</v>
      </c>
      <c r="G12" s="16">
        <v>869</v>
      </c>
      <c r="H12" s="16">
        <v>229</v>
      </c>
      <c r="I12" s="16">
        <v>4698</v>
      </c>
      <c r="J12" s="16">
        <v>116</v>
      </c>
      <c r="K12" s="16">
        <v>1195</v>
      </c>
      <c r="L12" s="16">
        <v>19</v>
      </c>
      <c r="M12" s="16">
        <v>188</v>
      </c>
      <c r="N12" s="16">
        <f>SUM(O12:U12)</f>
        <v>8865</v>
      </c>
      <c r="O12" s="16">
        <v>3287</v>
      </c>
      <c r="P12" s="16">
        <v>1472</v>
      </c>
      <c r="Q12" s="16">
        <v>518</v>
      </c>
      <c r="R12" s="16">
        <v>202</v>
      </c>
      <c r="S12" s="16">
        <v>2742</v>
      </c>
      <c r="T12" s="16">
        <v>69</v>
      </c>
      <c r="U12" s="16">
        <v>575</v>
      </c>
      <c r="V12" s="30">
        <v>3</v>
      </c>
      <c r="W12" s="30">
        <v>20</v>
      </c>
    </row>
    <row r="13" spans="1:13" ht="31.5" customHeight="1">
      <c r="A13" s="16"/>
      <c r="B13" s="16"/>
      <c r="C13" s="22"/>
      <c r="D13" s="65" t="s">
        <v>10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23" ht="24.75" customHeight="1">
      <c r="A14" s="118" t="s">
        <v>127</v>
      </c>
      <c r="B14" s="117"/>
      <c r="C14" s="22"/>
      <c r="D14" s="21">
        <f>SUM(E14:K14)</f>
        <v>13714</v>
      </c>
      <c r="E14" s="21">
        <f aca="true" t="shared" si="0" ref="E14:W14">E8-E20</f>
        <v>4849</v>
      </c>
      <c r="F14" s="21">
        <f t="shared" si="0"/>
        <v>2487</v>
      </c>
      <c r="G14" s="21">
        <f t="shared" si="0"/>
        <v>935</v>
      </c>
      <c r="H14" s="21">
        <f t="shared" si="0"/>
        <v>150</v>
      </c>
      <c r="I14" s="21">
        <f t="shared" si="0"/>
        <v>4105</v>
      </c>
      <c r="J14" s="30" t="s">
        <v>81</v>
      </c>
      <c r="K14" s="21">
        <f t="shared" si="0"/>
        <v>1188</v>
      </c>
      <c r="L14" s="21">
        <v>28</v>
      </c>
      <c r="M14" s="21">
        <f t="shared" si="0"/>
        <v>253</v>
      </c>
      <c r="N14" s="21">
        <f t="shared" si="0"/>
        <v>7007</v>
      </c>
      <c r="O14" s="21">
        <f t="shared" si="0"/>
        <v>2260</v>
      </c>
      <c r="P14" s="21">
        <f t="shared" si="0"/>
        <v>1030</v>
      </c>
      <c r="Q14" s="21">
        <f t="shared" si="0"/>
        <v>557</v>
      </c>
      <c r="R14" s="21">
        <f t="shared" si="0"/>
        <v>133</v>
      </c>
      <c r="S14" s="21">
        <f t="shared" si="0"/>
        <v>2392</v>
      </c>
      <c r="T14" s="30" t="s">
        <v>81</v>
      </c>
      <c r="U14" s="21">
        <f t="shared" si="0"/>
        <v>635</v>
      </c>
      <c r="V14" s="38" t="s">
        <v>129</v>
      </c>
      <c r="W14" s="21">
        <f t="shared" si="0"/>
        <v>24</v>
      </c>
    </row>
    <row r="15" spans="1:23" ht="15.75" customHeight="1">
      <c r="A15" s="94" t="s">
        <v>74</v>
      </c>
      <c r="B15" s="95"/>
      <c r="C15" s="22"/>
      <c r="D15" s="21">
        <f>SUM(E15:K15)</f>
        <v>13556</v>
      </c>
      <c r="E15" s="21">
        <f aca="true" t="shared" si="1" ref="E15:U15">E9-E21</f>
        <v>4810</v>
      </c>
      <c r="F15" s="21">
        <f t="shared" si="1"/>
        <v>2607</v>
      </c>
      <c r="G15" s="21">
        <f t="shared" si="1"/>
        <v>926</v>
      </c>
      <c r="H15" s="21">
        <f t="shared" si="1"/>
        <v>142</v>
      </c>
      <c r="I15" s="21">
        <f t="shared" si="1"/>
        <v>3976</v>
      </c>
      <c r="J15" s="30" t="s">
        <v>81</v>
      </c>
      <c r="K15" s="21">
        <f t="shared" si="1"/>
        <v>1095</v>
      </c>
      <c r="L15" s="21">
        <f t="shared" si="1"/>
        <v>12</v>
      </c>
      <c r="M15" s="21">
        <v>188</v>
      </c>
      <c r="N15" s="21">
        <f t="shared" si="1"/>
        <v>6978</v>
      </c>
      <c r="O15" s="21">
        <f t="shared" si="1"/>
        <v>2327</v>
      </c>
      <c r="P15" s="21">
        <f t="shared" si="1"/>
        <v>1036</v>
      </c>
      <c r="Q15" s="21">
        <f t="shared" si="1"/>
        <v>565</v>
      </c>
      <c r="R15" s="21">
        <f t="shared" si="1"/>
        <v>121</v>
      </c>
      <c r="S15" s="21">
        <f t="shared" si="1"/>
        <v>2429</v>
      </c>
      <c r="T15" s="30" t="s">
        <v>81</v>
      </c>
      <c r="U15" s="21">
        <f t="shared" si="1"/>
        <v>500</v>
      </c>
      <c r="V15" s="21">
        <v>1</v>
      </c>
      <c r="W15" s="21">
        <v>8</v>
      </c>
    </row>
    <row r="16" spans="1:23" s="16" customFormat="1" ht="15.75" customHeight="1">
      <c r="A16" s="116" t="s">
        <v>52</v>
      </c>
      <c r="B16" s="117"/>
      <c r="C16" s="22"/>
      <c r="D16" s="21">
        <f>SUM(E16:K16)</f>
        <v>13375</v>
      </c>
      <c r="E16" s="21">
        <f aca="true" t="shared" si="2" ref="E16:U16">E10-E22</f>
        <v>4661</v>
      </c>
      <c r="F16" s="21">
        <f t="shared" si="2"/>
        <v>2561</v>
      </c>
      <c r="G16" s="21">
        <f t="shared" si="2"/>
        <v>1049</v>
      </c>
      <c r="H16" s="21">
        <f t="shared" si="2"/>
        <v>170</v>
      </c>
      <c r="I16" s="21">
        <f t="shared" si="2"/>
        <v>3758</v>
      </c>
      <c r="J16" s="30" t="s">
        <v>81</v>
      </c>
      <c r="K16" s="21">
        <f t="shared" si="2"/>
        <v>1176</v>
      </c>
      <c r="L16" s="21">
        <f t="shared" si="2"/>
        <v>15</v>
      </c>
      <c r="M16" s="21">
        <f t="shared" si="2"/>
        <v>183</v>
      </c>
      <c r="N16" s="21">
        <f t="shared" si="2"/>
        <v>6827</v>
      </c>
      <c r="O16" s="21">
        <f t="shared" si="2"/>
        <v>2183</v>
      </c>
      <c r="P16" s="21">
        <f t="shared" si="2"/>
        <v>1056</v>
      </c>
      <c r="Q16" s="21">
        <f t="shared" si="2"/>
        <v>593</v>
      </c>
      <c r="R16" s="21">
        <f t="shared" si="2"/>
        <v>154</v>
      </c>
      <c r="S16" s="21">
        <f t="shared" si="2"/>
        <v>2243</v>
      </c>
      <c r="T16" s="30" t="s">
        <v>81</v>
      </c>
      <c r="U16" s="21">
        <f t="shared" si="2"/>
        <v>598</v>
      </c>
      <c r="V16" s="38" t="s">
        <v>53</v>
      </c>
      <c r="W16" s="21">
        <v>15</v>
      </c>
    </row>
    <row r="17" spans="1:23" ht="15.75" customHeight="1">
      <c r="A17" s="116" t="s">
        <v>75</v>
      </c>
      <c r="B17" s="117"/>
      <c r="C17" s="22"/>
      <c r="D17" s="21">
        <f>SUM(E17:K17)</f>
        <v>12604</v>
      </c>
      <c r="E17" s="21">
        <f aca="true" t="shared" si="3" ref="E17:U17">E11-E23</f>
        <v>4543</v>
      </c>
      <c r="F17" s="21">
        <f t="shared" si="3"/>
        <v>2486</v>
      </c>
      <c r="G17" s="21">
        <f t="shared" si="3"/>
        <v>931</v>
      </c>
      <c r="H17" s="21">
        <f t="shared" si="3"/>
        <v>174</v>
      </c>
      <c r="I17" s="21">
        <f t="shared" si="3"/>
        <v>3557</v>
      </c>
      <c r="J17" s="30">
        <v>152</v>
      </c>
      <c r="K17" s="21">
        <f t="shared" si="3"/>
        <v>761</v>
      </c>
      <c r="L17" s="38">
        <f t="shared" si="3"/>
        <v>8</v>
      </c>
      <c r="M17" s="21">
        <f t="shared" si="3"/>
        <v>196</v>
      </c>
      <c r="N17" s="21">
        <f t="shared" si="3"/>
        <v>6442</v>
      </c>
      <c r="O17" s="21">
        <f t="shared" si="3"/>
        <v>2144</v>
      </c>
      <c r="P17" s="21">
        <f t="shared" si="3"/>
        <v>1009</v>
      </c>
      <c r="Q17" s="21">
        <f t="shared" si="3"/>
        <v>563</v>
      </c>
      <c r="R17" s="21">
        <f t="shared" si="3"/>
        <v>151</v>
      </c>
      <c r="S17" s="21">
        <f t="shared" si="3"/>
        <v>2110</v>
      </c>
      <c r="T17" s="30">
        <v>80</v>
      </c>
      <c r="U17" s="21">
        <f t="shared" si="3"/>
        <v>385</v>
      </c>
      <c r="V17" s="38" t="s">
        <v>53</v>
      </c>
      <c r="W17" s="21">
        <v>24</v>
      </c>
    </row>
    <row r="18" spans="1:23" ht="22.5" customHeight="1">
      <c r="A18" s="116" t="s">
        <v>128</v>
      </c>
      <c r="B18" s="117"/>
      <c r="C18" s="22"/>
      <c r="D18" s="21">
        <f>SUM(E18:K18)</f>
        <v>12540</v>
      </c>
      <c r="E18" s="16">
        <v>4706</v>
      </c>
      <c r="F18" s="16">
        <v>2563</v>
      </c>
      <c r="G18" s="21">
        <v>635</v>
      </c>
      <c r="H18" s="21">
        <v>166</v>
      </c>
      <c r="I18" s="21">
        <v>3739</v>
      </c>
      <c r="J18" s="21">
        <v>106</v>
      </c>
      <c r="K18" s="21">
        <v>625</v>
      </c>
      <c r="L18" s="38">
        <v>19</v>
      </c>
      <c r="M18" s="21">
        <v>163</v>
      </c>
      <c r="N18" s="21">
        <f>SUM(O18:U18)</f>
        <v>6402</v>
      </c>
      <c r="O18" s="21">
        <v>2279</v>
      </c>
      <c r="P18" s="21">
        <v>1056</v>
      </c>
      <c r="Q18" s="21">
        <v>341</v>
      </c>
      <c r="R18" s="21">
        <v>143</v>
      </c>
      <c r="S18" s="21">
        <v>2236</v>
      </c>
      <c r="T18" s="21">
        <v>64</v>
      </c>
      <c r="U18" s="21">
        <v>283</v>
      </c>
      <c r="V18" s="38">
        <v>3</v>
      </c>
      <c r="W18" s="38">
        <v>19</v>
      </c>
    </row>
    <row r="19" spans="1:13" ht="31.5" customHeight="1">
      <c r="A19" s="16"/>
      <c r="B19" s="16"/>
      <c r="C19" s="22"/>
      <c r="D19" s="65" t="s">
        <v>13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23" ht="24.75" customHeight="1">
      <c r="A20" s="118" t="s">
        <v>127</v>
      </c>
      <c r="B20" s="117"/>
      <c r="C20" s="22"/>
      <c r="D20" s="21">
        <f>SUM(E20:K20)</f>
        <v>5341</v>
      </c>
      <c r="E20" s="16">
        <v>2292</v>
      </c>
      <c r="F20" s="16">
        <v>741</v>
      </c>
      <c r="G20" s="16">
        <v>316</v>
      </c>
      <c r="H20" s="30">
        <v>67</v>
      </c>
      <c r="I20" s="16">
        <v>995</v>
      </c>
      <c r="J20" s="30" t="s">
        <v>81</v>
      </c>
      <c r="K20" s="16">
        <v>930</v>
      </c>
      <c r="L20" s="30">
        <v>5</v>
      </c>
      <c r="M20" s="16">
        <v>46</v>
      </c>
      <c r="N20" s="21">
        <v>2588</v>
      </c>
      <c r="O20" s="16">
        <v>1101</v>
      </c>
      <c r="P20" s="16">
        <v>342</v>
      </c>
      <c r="Q20" s="16">
        <v>168</v>
      </c>
      <c r="R20" s="30">
        <v>63</v>
      </c>
      <c r="S20" s="16">
        <v>548</v>
      </c>
      <c r="T20" s="30" t="s">
        <v>81</v>
      </c>
      <c r="U20" s="16">
        <v>366</v>
      </c>
      <c r="V20" s="30" t="s">
        <v>8</v>
      </c>
      <c r="W20" s="30">
        <v>1</v>
      </c>
    </row>
    <row r="21" spans="1:23" ht="15.75" customHeight="1">
      <c r="A21" s="94" t="s">
        <v>74</v>
      </c>
      <c r="B21" s="95"/>
      <c r="C21" s="22"/>
      <c r="D21" s="23">
        <f>SUM(E21:K21)</f>
        <v>5442</v>
      </c>
      <c r="E21" s="16">
        <v>2284</v>
      </c>
      <c r="F21" s="16">
        <v>889</v>
      </c>
      <c r="G21" s="16">
        <v>306</v>
      </c>
      <c r="H21" s="30">
        <v>54</v>
      </c>
      <c r="I21" s="16">
        <v>968</v>
      </c>
      <c r="J21" s="30" t="s">
        <v>81</v>
      </c>
      <c r="K21" s="16">
        <v>941</v>
      </c>
      <c r="L21" s="30">
        <v>1</v>
      </c>
      <c r="M21" s="30">
        <v>43</v>
      </c>
      <c r="N21" s="21">
        <v>2634</v>
      </c>
      <c r="O21" s="16">
        <v>1074</v>
      </c>
      <c r="P21" s="16">
        <v>392</v>
      </c>
      <c r="Q21" s="16">
        <v>205</v>
      </c>
      <c r="R21" s="30">
        <v>48</v>
      </c>
      <c r="S21" s="16">
        <v>505</v>
      </c>
      <c r="T21" s="30" t="s">
        <v>81</v>
      </c>
      <c r="U21" s="16">
        <v>410</v>
      </c>
      <c r="V21" s="30" t="s">
        <v>8</v>
      </c>
      <c r="W21" s="30" t="s">
        <v>129</v>
      </c>
    </row>
    <row r="22" spans="1:23" s="16" customFormat="1" ht="15.75" customHeight="1">
      <c r="A22" s="116" t="s">
        <v>52</v>
      </c>
      <c r="B22" s="117"/>
      <c r="C22" s="22"/>
      <c r="D22" s="23">
        <f>SUM(E22:K22)</f>
        <v>5162</v>
      </c>
      <c r="E22" s="16">
        <v>2055</v>
      </c>
      <c r="F22" s="16">
        <v>811</v>
      </c>
      <c r="G22" s="16">
        <v>381</v>
      </c>
      <c r="H22" s="30">
        <v>42</v>
      </c>
      <c r="I22" s="16">
        <v>934</v>
      </c>
      <c r="J22" s="30" t="s">
        <v>81</v>
      </c>
      <c r="K22" s="16">
        <v>939</v>
      </c>
      <c r="L22" s="30">
        <v>6</v>
      </c>
      <c r="M22" s="30">
        <v>49</v>
      </c>
      <c r="N22" s="21">
        <v>2471</v>
      </c>
      <c r="O22" s="16">
        <v>936</v>
      </c>
      <c r="P22" s="16">
        <v>350</v>
      </c>
      <c r="Q22" s="16">
        <v>232</v>
      </c>
      <c r="R22" s="30">
        <v>38</v>
      </c>
      <c r="S22" s="16">
        <v>456</v>
      </c>
      <c r="T22" s="30" t="s">
        <v>81</v>
      </c>
      <c r="U22" s="16">
        <v>459</v>
      </c>
      <c r="V22" s="30" t="s">
        <v>8</v>
      </c>
      <c r="W22" s="30">
        <v>1</v>
      </c>
    </row>
    <row r="23" spans="1:23" ht="15.75" customHeight="1">
      <c r="A23" s="116" t="s">
        <v>75</v>
      </c>
      <c r="B23" s="117"/>
      <c r="C23" s="22"/>
      <c r="D23" s="23">
        <f>SUM(E23:K23)</f>
        <v>4840</v>
      </c>
      <c r="E23" s="16">
        <v>2001</v>
      </c>
      <c r="F23" s="16">
        <v>765</v>
      </c>
      <c r="G23" s="16">
        <v>261</v>
      </c>
      <c r="H23" s="30">
        <v>44</v>
      </c>
      <c r="I23" s="16">
        <v>958</v>
      </c>
      <c r="J23" s="30">
        <v>78</v>
      </c>
      <c r="K23" s="16">
        <v>733</v>
      </c>
      <c r="L23" s="30">
        <v>4</v>
      </c>
      <c r="M23" s="30">
        <v>31</v>
      </c>
      <c r="N23" s="21">
        <v>2353</v>
      </c>
      <c r="O23" s="16">
        <v>945</v>
      </c>
      <c r="P23" s="16">
        <v>278</v>
      </c>
      <c r="Q23" s="16">
        <v>202</v>
      </c>
      <c r="R23" s="30">
        <v>39</v>
      </c>
      <c r="S23" s="16">
        <v>466</v>
      </c>
      <c r="T23" s="30">
        <v>37</v>
      </c>
      <c r="U23" s="16">
        <v>386</v>
      </c>
      <c r="V23" s="30">
        <v>1</v>
      </c>
      <c r="W23" s="30" t="s">
        <v>129</v>
      </c>
    </row>
    <row r="24" spans="1:23" ht="22.5" customHeight="1">
      <c r="A24" s="116" t="s">
        <v>128</v>
      </c>
      <c r="B24" s="117"/>
      <c r="C24" s="21"/>
      <c r="D24" s="23">
        <f>SUM(E24:K24)</f>
        <v>4843</v>
      </c>
      <c r="E24" s="21">
        <v>2074</v>
      </c>
      <c r="F24" s="21">
        <v>933</v>
      </c>
      <c r="G24" s="21">
        <v>234</v>
      </c>
      <c r="H24" s="21">
        <v>63</v>
      </c>
      <c r="I24" s="21">
        <v>959</v>
      </c>
      <c r="J24" s="21">
        <v>10</v>
      </c>
      <c r="K24" s="21">
        <v>570</v>
      </c>
      <c r="L24" s="38" t="s">
        <v>62</v>
      </c>
      <c r="M24" s="38">
        <v>25</v>
      </c>
      <c r="N24" s="21">
        <f>SUM(O24:U24)</f>
        <v>2463</v>
      </c>
      <c r="O24" s="21">
        <v>1008</v>
      </c>
      <c r="P24" s="21">
        <v>416</v>
      </c>
      <c r="Q24" s="21">
        <v>177</v>
      </c>
      <c r="R24" s="21">
        <v>59</v>
      </c>
      <c r="S24" s="21">
        <v>506</v>
      </c>
      <c r="T24" s="21">
        <v>5</v>
      </c>
      <c r="U24" s="21">
        <v>292</v>
      </c>
      <c r="V24" s="38" t="s">
        <v>62</v>
      </c>
      <c r="W24" s="38">
        <v>1</v>
      </c>
    </row>
    <row r="25" spans="1:23" ht="7.5" customHeight="1" thickBot="1">
      <c r="A25" s="131"/>
      <c r="B25" s="132"/>
      <c r="C25" s="31"/>
      <c r="D25" s="46"/>
      <c r="E25" s="18"/>
      <c r="F25" s="18"/>
      <c r="G25" s="18"/>
      <c r="H25" s="18"/>
      <c r="I25" s="18"/>
      <c r="J25" s="18"/>
      <c r="K25" s="18"/>
      <c r="L25" s="32"/>
      <c r="M25" s="32"/>
      <c r="N25" s="18"/>
      <c r="O25" s="18"/>
      <c r="P25" s="18"/>
      <c r="Q25" s="18"/>
      <c r="R25" s="18"/>
      <c r="S25" s="18"/>
      <c r="T25" s="18"/>
      <c r="U25" s="18"/>
      <c r="V25" s="32"/>
      <c r="W25" s="32"/>
    </row>
    <row r="26" spans="1:13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23" ht="15" customHeight="1">
      <c r="A32" s="21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.75" customHeight="1">
      <c r="A33" s="3"/>
      <c r="B33" s="3"/>
      <c r="C33" s="3"/>
      <c r="D33" s="5"/>
      <c r="E33" s="4"/>
      <c r="F33" s="4"/>
      <c r="G33" s="4"/>
      <c r="H33" s="4"/>
      <c r="I33" s="5"/>
      <c r="J33" s="5"/>
      <c r="K33" s="5"/>
      <c r="L33" s="5"/>
      <c r="M33" s="4"/>
      <c r="N33" s="77"/>
      <c r="O33" s="93"/>
      <c r="P33" s="93"/>
      <c r="Q33" s="93"/>
      <c r="R33" s="93"/>
      <c r="S33" s="77"/>
      <c r="T33" s="77"/>
      <c r="U33" s="77"/>
      <c r="V33" s="77"/>
      <c r="W33" s="93"/>
    </row>
    <row r="34" spans="1:23" ht="15.75" customHeight="1">
      <c r="A34" s="3"/>
      <c r="B34" s="3"/>
      <c r="C34" s="3"/>
      <c r="D34" s="5"/>
      <c r="E34" s="4"/>
      <c r="F34" s="4"/>
      <c r="G34" s="4"/>
      <c r="H34" s="4"/>
      <c r="I34" s="5"/>
      <c r="J34" s="5"/>
      <c r="K34" s="5"/>
      <c r="L34" s="5"/>
      <c r="M34" s="4"/>
      <c r="N34" s="77"/>
      <c r="O34" s="93"/>
      <c r="P34" s="93"/>
      <c r="Q34" s="93"/>
      <c r="R34" s="93"/>
      <c r="S34" s="77"/>
      <c r="T34" s="77"/>
      <c r="U34" s="77"/>
      <c r="V34" s="77"/>
      <c r="W34" s="93"/>
    </row>
    <row r="35" spans="1:23" ht="15.75" customHeight="1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5.7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5.7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.75" customHeight="1">
      <c r="A38" s="3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5.75" customHeight="1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5.75" customHeight="1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5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5.75" customHeight="1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5.75" customHeight="1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5.75" customHeight="1">
      <c r="A45" s="3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5.75" customHeight="1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5.75" customHeight="1">
      <c r="A47" s="3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5.75" customHeight="1">
      <c r="A48" s="3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5.75" customHeight="1">
      <c r="A49" s="3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5.75" customHeight="1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8"/>
      <c r="O50" s="38"/>
      <c r="P50" s="38"/>
      <c r="Q50" s="38"/>
      <c r="R50" s="38"/>
      <c r="S50" s="21"/>
      <c r="T50" s="21"/>
      <c r="U50" s="21"/>
      <c r="V50" s="21"/>
      <c r="W50" s="21"/>
    </row>
    <row r="51" spans="1:23" ht="15.75" customHeight="1">
      <c r="A51" s="3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.75" customHeight="1">
      <c r="A52" s="3"/>
      <c r="B52" s="6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38"/>
      <c r="O52" s="38"/>
      <c r="P52" s="38"/>
      <c r="Q52" s="38"/>
      <c r="R52" s="38"/>
      <c r="S52" s="21"/>
      <c r="T52" s="21"/>
      <c r="U52" s="21"/>
      <c r="V52" s="21"/>
      <c r="W52" s="38"/>
    </row>
    <row r="53" spans="1:23" ht="15.75" customHeight="1">
      <c r="A53" s="3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1"/>
      <c r="O53" s="38"/>
      <c r="P53" s="38"/>
      <c r="Q53" s="38"/>
      <c r="R53" s="38"/>
      <c r="S53" s="21"/>
      <c r="T53" s="21"/>
      <c r="U53" s="21"/>
      <c r="V53" s="21"/>
      <c r="W53" s="38"/>
    </row>
    <row r="54" spans="1:23" ht="15.75" customHeight="1">
      <c r="A54" s="3"/>
      <c r="B54" s="6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ht="15.75" customHeight="1">
      <c r="A55" s="3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5.75" customHeight="1">
      <c r="A56" s="3"/>
      <c r="B56" s="6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38"/>
      <c r="O56" s="38"/>
      <c r="P56" s="38"/>
      <c r="Q56" s="38"/>
      <c r="R56" s="38"/>
      <c r="S56" s="21"/>
      <c r="T56" s="21"/>
      <c r="U56" s="21"/>
      <c r="V56" s="21"/>
      <c r="W56" s="38"/>
    </row>
    <row r="57" spans="1:23" ht="15.75" customHeight="1">
      <c r="A57" s="3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5.75" customHeight="1">
      <c r="A58" s="3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5.75" customHeight="1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4.25">
      <c r="A60" s="3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4.25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4" spans="2:23" ht="14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4.25">
      <c r="B65" s="129"/>
      <c r="C65" s="130"/>
      <c r="D65" s="10"/>
      <c r="E65" s="10"/>
      <c r="F65" s="10"/>
      <c r="G65" s="10"/>
      <c r="H65" s="10"/>
      <c r="I65" s="129"/>
      <c r="J65" s="129"/>
      <c r="K65" s="129"/>
      <c r="L65" s="129"/>
      <c r="M65" s="130"/>
      <c r="N65" s="125"/>
      <c r="O65" s="126"/>
      <c r="P65" s="99"/>
      <c r="Q65" s="99"/>
      <c r="R65" s="99"/>
      <c r="S65" s="100"/>
      <c r="T65" s="100"/>
      <c r="U65" s="100"/>
      <c r="V65" s="100"/>
      <c r="W65" s="100"/>
    </row>
    <row r="66" spans="2:23" ht="14.25">
      <c r="B66" s="130"/>
      <c r="C66" s="130"/>
      <c r="D66" s="10"/>
      <c r="E66" s="10"/>
      <c r="F66" s="10"/>
      <c r="G66" s="10"/>
      <c r="H66" s="10"/>
      <c r="I66" s="130"/>
      <c r="J66" s="130"/>
      <c r="K66" s="130"/>
      <c r="L66" s="130"/>
      <c r="M66" s="130"/>
      <c r="N66" s="126"/>
      <c r="O66" s="126"/>
      <c r="P66" s="99"/>
      <c r="Q66" s="99"/>
      <c r="R66" s="99"/>
      <c r="S66" s="101"/>
      <c r="T66" s="101"/>
      <c r="U66" s="101"/>
      <c r="V66" s="101"/>
      <c r="W66" s="101"/>
    </row>
    <row r="67" spans="2:23" ht="14.25">
      <c r="B67" s="12"/>
      <c r="C67" s="13"/>
      <c r="D67" s="12"/>
      <c r="E67" s="13"/>
      <c r="F67" s="13"/>
      <c r="G67" s="13"/>
      <c r="H67" s="13"/>
      <c r="I67" s="12"/>
      <c r="J67" s="12"/>
      <c r="K67" s="12"/>
      <c r="L67" s="12"/>
      <c r="M67" s="13"/>
      <c r="N67" s="102"/>
      <c r="O67" s="103"/>
      <c r="P67" s="103"/>
      <c r="Q67" s="103"/>
      <c r="R67" s="103"/>
      <c r="S67" s="102"/>
      <c r="T67" s="102"/>
      <c r="U67" s="102"/>
      <c r="V67" s="102"/>
      <c r="W67" s="103"/>
    </row>
    <row r="68" spans="2:23" ht="14.25">
      <c r="B68" s="12"/>
      <c r="C68" s="13"/>
      <c r="D68" s="12"/>
      <c r="E68" s="13"/>
      <c r="F68" s="13"/>
      <c r="G68" s="13"/>
      <c r="H68" s="13"/>
      <c r="I68" s="12"/>
      <c r="J68" s="12"/>
      <c r="K68" s="12"/>
      <c r="L68" s="12"/>
      <c r="M68" s="13"/>
      <c r="N68" s="102"/>
      <c r="O68" s="103"/>
      <c r="P68" s="103"/>
      <c r="Q68" s="103"/>
      <c r="R68" s="103"/>
      <c r="S68" s="102"/>
      <c r="T68" s="102"/>
      <c r="U68" s="102"/>
      <c r="V68" s="102"/>
      <c r="W68" s="104"/>
    </row>
    <row r="69" spans="2:23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2:23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2:23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2:23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2:23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2:23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2:23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2:23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2:23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2:23" ht="14.25">
      <c r="B78" s="11"/>
      <c r="C78" s="11"/>
      <c r="D78" s="11"/>
      <c r="E78" s="11"/>
      <c r="F78" s="11"/>
      <c r="G78" s="11"/>
      <c r="H78" s="11"/>
      <c r="I78" s="14"/>
      <c r="J78" s="14"/>
      <c r="K78" s="14"/>
      <c r="L78" s="14"/>
      <c r="M78" s="14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2:23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2:23" ht="14.25">
      <c r="B80" s="11"/>
      <c r="C80" s="11"/>
      <c r="D80" s="11"/>
      <c r="E80" s="11"/>
      <c r="F80" s="11"/>
      <c r="G80" s="11"/>
      <c r="H80" s="11"/>
      <c r="I80" s="14"/>
      <c r="J80" s="14"/>
      <c r="K80" s="14"/>
      <c r="L80" s="14"/>
      <c r="M80" s="14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2:23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4.25">
      <c r="B84" s="11"/>
      <c r="C84" s="11"/>
      <c r="D84" s="11"/>
      <c r="E84" s="11"/>
      <c r="F84" s="11"/>
      <c r="G84" s="11"/>
      <c r="H84" s="11"/>
      <c r="I84" s="14"/>
      <c r="J84" s="14"/>
      <c r="K84" s="14"/>
      <c r="L84" s="14"/>
      <c r="M84" s="14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2:23" ht="14.25">
      <c r="B85" s="11"/>
      <c r="C85" s="11"/>
      <c r="D85" s="11"/>
      <c r="E85" s="11"/>
      <c r="F85" s="11"/>
      <c r="G85" s="11"/>
      <c r="H85" s="11"/>
      <c r="I85" s="14"/>
      <c r="J85" s="14"/>
      <c r="K85" s="14"/>
      <c r="L85" s="14"/>
      <c r="M85" s="14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2:23" ht="14.25">
      <c r="B86" s="11"/>
      <c r="C86" s="14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43"/>
      <c r="O86" s="44"/>
      <c r="P86" s="44"/>
      <c r="Q86" s="44"/>
      <c r="R86" s="44"/>
      <c r="S86" s="44"/>
      <c r="T86" s="44"/>
      <c r="U86" s="44"/>
      <c r="V86" s="44"/>
      <c r="W86" s="44"/>
    </row>
    <row r="87" spans="2:23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4"/>
      <c r="N87" s="43"/>
      <c r="O87" s="43"/>
      <c r="P87" s="43"/>
      <c r="Q87" s="43"/>
      <c r="R87" s="43"/>
      <c r="S87" s="43"/>
      <c r="T87" s="43"/>
      <c r="U87" s="43"/>
      <c r="V87" s="43"/>
      <c r="W87" s="44"/>
    </row>
    <row r="88" spans="2:23" ht="14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43"/>
      <c r="O88" s="44"/>
      <c r="P88" s="44"/>
      <c r="Q88" s="44"/>
      <c r="R88" s="44"/>
      <c r="S88" s="44"/>
      <c r="T88" s="44"/>
      <c r="U88" s="44"/>
      <c r="V88" s="44"/>
      <c r="W88" s="44"/>
    </row>
    <row r="89" spans="2:23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4"/>
      <c r="N89" s="43"/>
      <c r="O89" s="43"/>
      <c r="P89" s="43"/>
      <c r="Q89" s="43"/>
      <c r="R89" s="43"/>
      <c r="S89" s="44"/>
      <c r="T89" s="44"/>
      <c r="U89" s="44"/>
      <c r="V89" s="44"/>
      <c r="W89" s="44"/>
    </row>
    <row r="90" spans="2:23" ht="14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43"/>
      <c r="O90" s="44"/>
      <c r="P90" s="44"/>
      <c r="Q90" s="44"/>
      <c r="R90" s="44"/>
      <c r="S90" s="44"/>
      <c r="T90" s="44"/>
      <c r="U90" s="44"/>
      <c r="V90" s="44"/>
      <c r="W90" s="44"/>
    </row>
    <row r="91" spans="2:23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4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2:23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2:23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2:23" ht="14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05"/>
      <c r="O96" s="105"/>
      <c r="P96" s="105"/>
      <c r="Q96" s="105"/>
      <c r="R96" s="105"/>
      <c r="S96" s="105"/>
      <c r="T96" s="105"/>
      <c r="U96" s="105"/>
      <c r="V96" s="105"/>
      <c r="W96" s="105"/>
    </row>
  </sheetData>
  <mergeCells count="23">
    <mergeCell ref="A11:B11"/>
    <mergeCell ref="A12:B12"/>
    <mergeCell ref="A16:B16"/>
    <mergeCell ref="A24:B24"/>
    <mergeCell ref="N65:O66"/>
    <mergeCell ref="N5:N6"/>
    <mergeCell ref="A20:B20"/>
    <mergeCell ref="B65:C66"/>
    <mergeCell ref="I65:M66"/>
    <mergeCell ref="A23:B23"/>
    <mergeCell ref="A22:B22"/>
    <mergeCell ref="A25:B25"/>
    <mergeCell ref="B4:B6"/>
    <mergeCell ref="D4:M4"/>
    <mergeCell ref="N4:W4"/>
    <mergeCell ref="A18:B18"/>
    <mergeCell ref="A8:B8"/>
    <mergeCell ref="L5:M5"/>
    <mergeCell ref="A10:B10"/>
    <mergeCell ref="D5:D6"/>
    <mergeCell ref="V5:W5"/>
    <mergeCell ref="A17:B17"/>
    <mergeCell ref="A14:B1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="85" zoomScaleNormal="85" zoomScaleSheetLayoutView="75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7" sqref="W7"/>
    </sheetView>
  </sheetViews>
  <sheetFormatPr defaultColWidth="8.625" defaultRowHeight="12.75"/>
  <cols>
    <col min="1" max="1" width="0.875" style="16" customWidth="1"/>
    <col min="2" max="2" width="11.75390625" style="16" customWidth="1"/>
    <col min="3" max="3" width="0.875" style="16" customWidth="1"/>
    <col min="4" max="23" width="13.75390625" style="16" customWidth="1"/>
    <col min="24" max="16384" width="8.625" style="16" customWidth="1"/>
  </cols>
  <sheetData>
    <row r="1" spans="1:23" ht="15.75" customHeight="1" thickBot="1">
      <c r="A1" s="18"/>
      <c r="B1" s="18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 t="s">
        <v>0</v>
      </c>
    </row>
    <row r="2" spans="1:24" ht="33" customHeight="1">
      <c r="A2" s="19"/>
      <c r="B2" s="133" t="s">
        <v>14</v>
      </c>
      <c r="C2" s="86"/>
      <c r="D2" s="112" t="s">
        <v>71</v>
      </c>
      <c r="E2" s="134"/>
      <c r="F2" s="134"/>
      <c r="G2" s="134"/>
      <c r="H2" s="134"/>
      <c r="I2" s="134"/>
      <c r="J2" s="134"/>
      <c r="K2" s="134"/>
      <c r="L2" s="134"/>
      <c r="M2" s="134"/>
      <c r="N2" s="135" t="s">
        <v>72</v>
      </c>
      <c r="O2" s="135"/>
      <c r="P2" s="135"/>
      <c r="Q2" s="135"/>
      <c r="R2" s="135"/>
      <c r="S2" s="135"/>
      <c r="T2" s="135"/>
      <c r="U2" s="135"/>
      <c r="V2" s="135"/>
      <c r="W2" s="135"/>
      <c r="X2" s="21"/>
    </row>
    <row r="3" spans="1:24" ht="15.75" customHeight="1">
      <c r="A3" s="21"/>
      <c r="B3" s="106"/>
      <c r="C3" s="22"/>
      <c r="D3" s="121" t="s">
        <v>2</v>
      </c>
      <c r="E3" s="23" t="s">
        <v>68</v>
      </c>
      <c r="F3" s="25" t="s">
        <v>69</v>
      </c>
      <c r="G3" s="25" t="s">
        <v>36</v>
      </c>
      <c r="H3" s="26" t="s">
        <v>70</v>
      </c>
      <c r="I3" s="24"/>
      <c r="J3" s="23" t="s">
        <v>98</v>
      </c>
      <c r="K3" s="87" t="s">
        <v>102</v>
      </c>
      <c r="L3" s="119" t="s">
        <v>107</v>
      </c>
      <c r="M3" s="120"/>
      <c r="N3" s="110" t="s">
        <v>2</v>
      </c>
      <c r="O3" s="23" t="s">
        <v>68</v>
      </c>
      <c r="P3" s="25" t="s">
        <v>69</v>
      </c>
      <c r="Q3" s="25" t="s">
        <v>36</v>
      </c>
      <c r="R3" s="26" t="s">
        <v>70</v>
      </c>
      <c r="S3" s="24"/>
      <c r="T3" s="23" t="s">
        <v>98</v>
      </c>
      <c r="U3" s="90" t="s">
        <v>102</v>
      </c>
      <c r="V3" s="123" t="s">
        <v>107</v>
      </c>
      <c r="W3" s="124"/>
      <c r="X3" s="21"/>
    </row>
    <row r="4" spans="1:24" ht="31.5" customHeight="1">
      <c r="A4" s="27"/>
      <c r="B4" s="107"/>
      <c r="C4" s="40"/>
      <c r="D4" s="122"/>
      <c r="E4" s="28" t="s">
        <v>103</v>
      </c>
      <c r="F4" s="35" t="s">
        <v>104</v>
      </c>
      <c r="G4" s="35" t="s">
        <v>37</v>
      </c>
      <c r="H4" s="36" t="s">
        <v>39</v>
      </c>
      <c r="I4" s="28" t="s">
        <v>5</v>
      </c>
      <c r="J4" s="28" t="s">
        <v>105</v>
      </c>
      <c r="K4" s="79" t="s">
        <v>106</v>
      </c>
      <c r="L4" s="83" t="s">
        <v>101</v>
      </c>
      <c r="M4" s="88" t="s">
        <v>73</v>
      </c>
      <c r="N4" s="111"/>
      <c r="O4" s="28" t="s">
        <v>103</v>
      </c>
      <c r="P4" s="35" t="s">
        <v>104</v>
      </c>
      <c r="Q4" s="35" t="s">
        <v>37</v>
      </c>
      <c r="R4" s="36" t="s">
        <v>39</v>
      </c>
      <c r="S4" s="28" t="s">
        <v>5</v>
      </c>
      <c r="T4" s="28" t="s">
        <v>105</v>
      </c>
      <c r="U4" s="79" t="s">
        <v>106</v>
      </c>
      <c r="V4" s="83" t="s">
        <v>101</v>
      </c>
      <c r="W4" s="88" t="s">
        <v>73</v>
      </c>
      <c r="X4" s="21"/>
    </row>
    <row r="5" spans="3:10" ht="31.5" customHeight="1">
      <c r="C5" s="22"/>
      <c r="D5" s="21" t="s">
        <v>25</v>
      </c>
      <c r="E5" s="80"/>
      <c r="F5" s="80"/>
      <c r="G5" s="81"/>
      <c r="H5" s="81"/>
      <c r="I5" s="82"/>
      <c r="J5" s="81"/>
    </row>
    <row r="6" spans="2:23" ht="23.25" customHeight="1">
      <c r="B6" s="136" t="s">
        <v>127</v>
      </c>
      <c r="C6" s="109"/>
      <c r="D6" s="65">
        <f aca="true" t="shared" si="0" ref="D6:U6">SUM(D12,D18)</f>
        <v>18759</v>
      </c>
      <c r="E6" s="65">
        <f t="shared" si="0"/>
        <v>7120</v>
      </c>
      <c r="F6" s="65">
        <f t="shared" si="0"/>
        <v>3220</v>
      </c>
      <c r="G6" s="65">
        <f t="shared" si="0"/>
        <v>1222</v>
      </c>
      <c r="H6" s="65">
        <f t="shared" si="0"/>
        <v>216</v>
      </c>
      <c r="I6" s="65">
        <f t="shared" si="0"/>
        <v>5004</v>
      </c>
      <c r="J6" s="30" t="s">
        <v>81</v>
      </c>
      <c r="K6" s="65">
        <f t="shared" si="0"/>
        <v>1977</v>
      </c>
      <c r="L6" s="65">
        <f t="shared" si="0"/>
        <v>33</v>
      </c>
      <c r="M6" s="65">
        <f t="shared" si="0"/>
        <v>295</v>
      </c>
      <c r="N6" s="65">
        <f t="shared" si="0"/>
        <v>296</v>
      </c>
      <c r="O6" s="65">
        <f t="shared" si="0"/>
        <v>21</v>
      </c>
      <c r="P6" s="65">
        <f t="shared" si="0"/>
        <v>8</v>
      </c>
      <c r="Q6" s="65">
        <f t="shared" si="0"/>
        <v>29</v>
      </c>
      <c r="R6" s="65">
        <f t="shared" si="0"/>
        <v>1</v>
      </c>
      <c r="S6" s="65">
        <f t="shared" si="0"/>
        <v>96</v>
      </c>
      <c r="T6" s="30" t="s">
        <v>81</v>
      </c>
      <c r="U6" s="65">
        <f t="shared" si="0"/>
        <v>141</v>
      </c>
      <c r="V6" s="30" t="s">
        <v>62</v>
      </c>
      <c r="W6" s="30">
        <v>4</v>
      </c>
    </row>
    <row r="7" spans="2:23" ht="15.75" customHeight="1">
      <c r="B7" s="66" t="s">
        <v>74</v>
      </c>
      <c r="C7" s="96"/>
      <c r="D7" s="65">
        <f aca="true" t="shared" si="1" ref="D7:I7">SUM(D13,D19)</f>
        <v>18689</v>
      </c>
      <c r="E7" s="65">
        <f t="shared" si="1"/>
        <v>7061</v>
      </c>
      <c r="F7" s="65">
        <f t="shared" si="1"/>
        <v>3462</v>
      </c>
      <c r="G7" s="65">
        <f t="shared" si="1"/>
        <v>1226</v>
      </c>
      <c r="H7" s="65">
        <f t="shared" si="1"/>
        <v>190</v>
      </c>
      <c r="I7" s="65">
        <f t="shared" si="1"/>
        <v>4853</v>
      </c>
      <c r="J7" s="30" t="s">
        <v>81</v>
      </c>
      <c r="K7" s="65">
        <f aca="true" t="shared" si="2" ref="K7:S7">SUM(K13,K19)</f>
        <v>1897</v>
      </c>
      <c r="L7" s="65">
        <f t="shared" si="2"/>
        <v>13</v>
      </c>
      <c r="M7" s="65">
        <f t="shared" si="2"/>
        <v>230</v>
      </c>
      <c r="N7" s="65">
        <f t="shared" si="2"/>
        <v>309</v>
      </c>
      <c r="O7" s="65">
        <f t="shared" si="2"/>
        <v>33</v>
      </c>
      <c r="P7" s="65">
        <f t="shared" si="2"/>
        <v>34</v>
      </c>
      <c r="Q7" s="65">
        <f t="shared" si="2"/>
        <v>6</v>
      </c>
      <c r="R7" s="65">
        <f t="shared" si="2"/>
        <v>6</v>
      </c>
      <c r="S7" s="65">
        <f t="shared" si="2"/>
        <v>91</v>
      </c>
      <c r="T7" s="30" t="s">
        <v>81</v>
      </c>
      <c r="U7" s="65">
        <f>SUM(U13,U19)</f>
        <v>139</v>
      </c>
      <c r="V7" s="30" t="s">
        <v>62</v>
      </c>
      <c r="W7" s="65">
        <f>SUM(W13,W19)</f>
        <v>1</v>
      </c>
    </row>
    <row r="8" spans="2:23" ht="15.75" customHeight="1">
      <c r="B8" s="108" t="s">
        <v>52</v>
      </c>
      <c r="C8" s="109"/>
      <c r="D8" s="65">
        <f aca="true" t="shared" si="3" ref="D8:S8">SUM(D14,D20)</f>
        <v>18124</v>
      </c>
      <c r="E8" s="65">
        <f t="shared" si="3"/>
        <v>6672</v>
      </c>
      <c r="F8" s="65">
        <f t="shared" si="3"/>
        <v>3331</v>
      </c>
      <c r="G8" s="65">
        <f t="shared" si="3"/>
        <v>1396</v>
      </c>
      <c r="H8" s="65">
        <f t="shared" si="3"/>
        <v>208</v>
      </c>
      <c r="I8" s="65">
        <f t="shared" si="3"/>
        <v>4579</v>
      </c>
      <c r="J8" s="30" t="s">
        <v>81</v>
      </c>
      <c r="K8" s="65">
        <f t="shared" si="3"/>
        <v>1938</v>
      </c>
      <c r="L8" s="65">
        <f t="shared" si="3"/>
        <v>21</v>
      </c>
      <c r="M8" s="65">
        <v>231</v>
      </c>
      <c r="N8" s="65">
        <f t="shared" si="3"/>
        <v>413</v>
      </c>
      <c r="O8" s="65">
        <f t="shared" si="3"/>
        <v>44</v>
      </c>
      <c r="P8" s="65">
        <f t="shared" si="3"/>
        <v>41</v>
      </c>
      <c r="Q8" s="65">
        <f t="shared" si="3"/>
        <v>34</v>
      </c>
      <c r="R8" s="65">
        <f t="shared" si="3"/>
        <v>4</v>
      </c>
      <c r="S8" s="65">
        <f t="shared" si="3"/>
        <v>113</v>
      </c>
      <c r="T8" s="30" t="s">
        <v>81</v>
      </c>
      <c r="U8" s="65">
        <f>SUM(U14,U20)</f>
        <v>177</v>
      </c>
      <c r="V8" s="30" t="s">
        <v>62</v>
      </c>
      <c r="W8" s="65">
        <f>SUM(W14,W20)</f>
        <v>1</v>
      </c>
    </row>
    <row r="9" spans="2:23" ht="15.75" customHeight="1">
      <c r="B9" s="108" t="s">
        <v>75</v>
      </c>
      <c r="C9" s="109"/>
      <c r="D9" s="65">
        <f aca="true" t="shared" si="4" ref="D9:W9">SUM(D15,D21)</f>
        <v>17046</v>
      </c>
      <c r="E9" s="65">
        <f t="shared" si="4"/>
        <v>6503</v>
      </c>
      <c r="F9" s="65">
        <f t="shared" si="4"/>
        <v>3217</v>
      </c>
      <c r="G9" s="65">
        <f t="shared" si="4"/>
        <v>1159</v>
      </c>
      <c r="H9" s="65">
        <f t="shared" si="4"/>
        <v>216</v>
      </c>
      <c r="I9" s="65">
        <f t="shared" si="4"/>
        <v>4400</v>
      </c>
      <c r="J9" s="30">
        <f t="shared" si="4"/>
        <v>144</v>
      </c>
      <c r="K9" s="65">
        <f t="shared" si="4"/>
        <v>1407</v>
      </c>
      <c r="L9" s="65">
        <f t="shared" si="4"/>
        <v>11</v>
      </c>
      <c r="M9" s="65">
        <f t="shared" si="4"/>
        <v>221</v>
      </c>
      <c r="N9" s="65">
        <f t="shared" si="4"/>
        <v>398</v>
      </c>
      <c r="O9" s="65">
        <f t="shared" si="4"/>
        <v>41</v>
      </c>
      <c r="P9" s="65">
        <f t="shared" si="4"/>
        <v>34</v>
      </c>
      <c r="Q9" s="65">
        <f t="shared" si="4"/>
        <v>33</v>
      </c>
      <c r="R9" s="65">
        <f t="shared" si="4"/>
        <v>2</v>
      </c>
      <c r="S9" s="65">
        <f t="shared" si="4"/>
        <v>115</v>
      </c>
      <c r="T9" s="65">
        <f t="shared" si="4"/>
        <v>86</v>
      </c>
      <c r="U9" s="65">
        <f t="shared" si="4"/>
        <v>87</v>
      </c>
      <c r="V9" s="65">
        <f t="shared" si="4"/>
        <v>1</v>
      </c>
      <c r="W9" s="65">
        <f t="shared" si="4"/>
        <v>6</v>
      </c>
    </row>
    <row r="10" spans="2:23" ht="22.5" customHeight="1">
      <c r="B10" s="108" t="s">
        <v>128</v>
      </c>
      <c r="C10" s="109"/>
      <c r="D10" s="65">
        <f>SUM(D16,D22)</f>
        <v>16940</v>
      </c>
      <c r="E10" s="65">
        <f aca="true" t="shared" si="5" ref="E10:W10">SUM(E16,E22)</f>
        <v>6713</v>
      </c>
      <c r="F10" s="65">
        <f t="shared" si="5"/>
        <v>3457</v>
      </c>
      <c r="G10" s="65">
        <f t="shared" si="5"/>
        <v>840</v>
      </c>
      <c r="H10" s="65">
        <f t="shared" si="5"/>
        <v>222</v>
      </c>
      <c r="I10" s="65">
        <f t="shared" si="5"/>
        <v>4540</v>
      </c>
      <c r="J10" s="65">
        <f t="shared" si="5"/>
        <v>58</v>
      </c>
      <c r="K10" s="65">
        <f t="shared" si="5"/>
        <v>1110</v>
      </c>
      <c r="L10" s="65">
        <f t="shared" si="5"/>
        <v>19</v>
      </c>
      <c r="M10" s="65">
        <f t="shared" si="5"/>
        <v>187</v>
      </c>
      <c r="N10" s="65">
        <f t="shared" si="5"/>
        <v>443</v>
      </c>
      <c r="O10" s="65">
        <f t="shared" si="5"/>
        <v>67</v>
      </c>
      <c r="P10" s="65">
        <f t="shared" si="5"/>
        <v>39</v>
      </c>
      <c r="Q10" s="65">
        <f t="shared" si="5"/>
        <v>29</v>
      </c>
      <c r="R10" s="65">
        <f t="shared" si="5"/>
        <v>7</v>
      </c>
      <c r="S10" s="65">
        <f t="shared" si="5"/>
        <v>158</v>
      </c>
      <c r="T10" s="65">
        <f t="shared" si="5"/>
        <v>58</v>
      </c>
      <c r="U10" s="65">
        <f t="shared" si="5"/>
        <v>85</v>
      </c>
      <c r="V10" s="38" t="s">
        <v>62</v>
      </c>
      <c r="W10" s="65">
        <f t="shared" si="5"/>
        <v>1</v>
      </c>
    </row>
    <row r="11" spans="2:4" ht="32.25" customHeight="1">
      <c r="B11" s="21"/>
      <c r="C11" s="22"/>
      <c r="D11" s="21" t="s">
        <v>29</v>
      </c>
    </row>
    <row r="12" spans="2:23" ht="23.25" customHeight="1">
      <c r="B12" s="136" t="s">
        <v>127</v>
      </c>
      <c r="C12" s="109"/>
      <c r="D12" s="21">
        <f>SUM(E12:K12)</f>
        <v>9420</v>
      </c>
      <c r="E12" s="16">
        <v>3355</v>
      </c>
      <c r="F12" s="16">
        <v>1369</v>
      </c>
      <c r="G12" s="16">
        <v>714</v>
      </c>
      <c r="H12" s="30">
        <v>195</v>
      </c>
      <c r="I12" s="16">
        <v>2875</v>
      </c>
      <c r="J12" s="30" t="s">
        <v>81</v>
      </c>
      <c r="K12" s="16">
        <v>912</v>
      </c>
      <c r="L12" s="30" t="s">
        <v>62</v>
      </c>
      <c r="M12" s="16">
        <v>24</v>
      </c>
      <c r="N12" s="21">
        <f>SUM(O12:U12)</f>
        <v>175</v>
      </c>
      <c r="O12" s="16">
        <v>6</v>
      </c>
      <c r="P12" s="16">
        <v>3</v>
      </c>
      <c r="Q12" s="16">
        <v>11</v>
      </c>
      <c r="R12" s="30">
        <v>1</v>
      </c>
      <c r="S12" s="16">
        <v>65</v>
      </c>
      <c r="T12" s="30" t="s">
        <v>81</v>
      </c>
      <c r="U12" s="16">
        <v>89</v>
      </c>
      <c r="V12" s="30" t="s">
        <v>8</v>
      </c>
      <c r="W12" s="30">
        <v>1</v>
      </c>
    </row>
    <row r="13" spans="2:23" ht="15.75" customHeight="1">
      <c r="B13" s="66" t="s">
        <v>74</v>
      </c>
      <c r="C13" s="96"/>
      <c r="D13" s="21">
        <f>SUM(E13:K13)</f>
        <v>9444</v>
      </c>
      <c r="E13" s="16">
        <v>3386</v>
      </c>
      <c r="F13" s="16">
        <v>1412</v>
      </c>
      <c r="G13" s="16">
        <v>765</v>
      </c>
      <c r="H13" s="30">
        <v>165</v>
      </c>
      <c r="I13" s="16">
        <v>2881</v>
      </c>
      <c r="J13" s="30" t="s">
        <v>81</v>
      </c>
      <c r="K13" s="16">
        <v>835</v>
      </c>
      <c r="L13" s="30">
        <v>1</v>
      </c>
      <c r="M13" s="16">
        <v>7</v>
      </c>
      <c r="N13" s="21">
        <f>SUM(O13:U13)</f>
        <v>168</v>
      </c>
      <c r="O13" s="16">
        <v>15</v>
      </c>
      <c r="P13" s="16">
        <v>16</v>
      </c>
      <c r="Q13" s="16">
        <v>5</v>
      </c>
      <c r="R13" s="30">
        <v>4</v>
      </c>
      <c r="S13" s="16">
        <v>53</v>
      </c>
      <c r="T13" s="30" t="s">
        <v>81</v>
      </c>
      <c r="U13" s="16">
        <v>75</v>
      </c>
      <c r="V13" s="30" t="s">
        <v>8</v>
      </c>
      <c r="W13" s="30">
        <v>1</v>
      </c>
    </row>
    <row r="14" spans="2:23" ht="15.75" customHeight="1">
      <c r="B14" s="108" t="s">
        <v>52</v>
      </c>
      <c r="C14" s="109"/>
      <c r="D14" s="21">
        <f>SUM(E14:K14)</f>
        <v>9065</v>
      </c>
      <c r="E14" s="16">
        <v>3098</v>
      </c>
      <c r="F14" s="16">
        <v>1390</v>
      </c>
      <c r="G14" s="16">
        <v>807</v>
      </c>
      <c r="H14" s="30">
        <v>189</v>
      </c>
      <c r="I14" s="16">
        <v>2625</v>
      </c>
      <c r="J14" s="30" t="s">
        <v>81</v>
      </c>
      <c r="K14" s="16">
        <v>956</v>
      </c>
      <c r="L14" s="30" t="s">
        <v>8</v>
      </c>
      <c r="M14" s="16">
        <v>15</v>
      </c>
      <c r="N14" s="21">
        <f>SUM(O14:U14)</f>
        <v>233</v>
      </c>
      <c r="O14" s="16">
        <v>21</v>
      </c>
      <c r="P14" s="16">
        <v>16</v>
      </c>
      <c r="Q14" s="16">
        <v>18</v>
      </c>
      <c r="R14" s="30">
        <v>3</v>
      </c>
      <c r="S14" s="16">
        <v>74</v>
      </c>
      <c r="T14" s="30" t="s">
        <v>81</v>
      </c>
      <c r="U14" s="16">
        <v>101</v>
      </c>
      <c r="V14" s="30" t="s">
        <v>8</v>
      </c>
      <c r="W14" s="30">
        <v>1</v>
      </c>
    </row>
    <row r="15" spans="2:23" ht="15.75" customHeight="1">
      <c r="B15" s="108" t="s">
        <v>75</v>
      </c>
      <c r="C15" s="109"/>
      <c r="D15" s="21">
        <f>SUM(E15:K15)</f>
        <v>8566</v>
      </c>
      <c r="E15" s="21">
        <v>3067</v>
      </c>
      <c r="F15" s="16">
        <v>1272</v>
      </c>
      <c r="G15" s="21">
        <v>751</v>
      </c>
      <c r="H15" s="21">
        <v>188</v>
      </c>
      <c r="I15" s="21">
        <v>2500</v>
      </c>
      <c r="J15" s="16">
        <v>64</v>
      </c>
      <c r="K15" s="21">
        <v>724</v>
      </c>
      <c r="L15" s="38">
        <v>1</v>
      </c>
      <c r="M15" s="16">
        <v>23</v>
      </c>
      <c r="N15" s="21">
        <f>SUM(O15:U15)</f>
        <v>229</v>
      </c>
      <c r="O15" s="21">
        <v>22</v>
      </c>
      <c r="P15" s="16">
        <v>15</v>
      </c>
      <c r="Q15" s="21">
        <v>14</v>
      </c>
      <c r="R15" s="21">
        <v>2</v>
      </c>
      <c r="S15" s="21">
        <v>76</v>
      </c>
      <c r="T15" s="16">
        <v>53</v>
      </c>
      <c r="U15" s="21">
        <v>47</v>
      </c>
      <c r="V15" s="38" t="s">
        <v>51</v>
      </c>
      <c r="W15" s="30">
        <v>1</v>
      </c>
    </row>
    <row r="16" spans="2:23" ht="22.5" customHeight="1">
      <c r="B16" s="108" t="s">
        <v>128</v>
      </c>
      <c r="C16" s="109"/>
      <c r="D16" s="21">
        <f>SUM(E16:K16)</f>
        <v>8610</v>
      </c>
      <c r="E16" s="21">
        <v>3261</v>
      </c>
      <c r="F16" s="16">
        <v>1450</v>
      </c>
      <c r="G16" s="21">
        <v>505</v>
      </c>
      <c r="H16" s="21">
        <v>198</v>
      </c>
      <c r="I16" s="21">
        <v>2638</v>
      </c>
      <c r="J16" s="16">
        <v>29</v>
      </c>
      <c r="K16" s="21">
        <v>529</v>
      </c>
      <c r="L16" s="38">
        <v>3</v>
      </c>
      <c r="M16" s="16">
        <v>20</v>
      </c>
      <c r="N16" s="21">
        <f>SUM(O16:U16)</f>
        <v>255</v>
      </c>
      <c r="O16" s="21">
        <v>26</v>
      </c>
      <c r="P16" s="16">
        <v>22</v>
      </c>
      <c r="Q16" s="21">
        <v>13</v>
      </c>
      <c r="R16" s="21">
        <v>4</v>
      </c>
      <c r="S16" s="21">
        <v>104</v>
      </c>
      <c r="T16" s="16">
        <v>40</v>
      </c>
      <c r="U16" s="21">
        <v>46</v>
      </c>
      <c r="V16" s="38" t="s">
        <v>62</v>
      </c>
      <c r="W16" s="30" t="s">
        <v>62</v>
      </c>
    </row>
    <row r="17" spans="3:23" ht="32.25" customHeight="1">
      <c r="C17" s="22"/>
      <c r="D17" s="21" t="s">
        <v>32</v>
      </c>
      <c r="E17" s="21"/>
      <c r="G17" s="21"/>
      <c r="H17" s="21"/>
      <c r="I17" s="21"/>
      <c r="K17" s="21"/>
      <c r="L17" s="38"/>
      <c r="N17" s="21"/>
      <c r="O17" s="21"/>
      <c r="Q17" s="21"/>
      <c r="R17" s="21"/>
      <c r="S17" s="21"/>
      <c r="U17" s="21"/>
      <c r="V17" s="21"/>
      <c r="W17" s="30"/>
    </row>
    <row r="18" spans="2:23" ht="23.25" customHeight="1">
      <c r="B18" s="136" t="s">
        <v>127</v>
      </c>
      <c r="C18" s="109"/>
      <c r="D18" s="21">
        <f>SUM(E18:K18)</f>
        <v>9339</v>
      </c>
      <c r="E18" s="21">
        <v>3765</v>
      </c>
      <c r="F18" s="16">
        <v>1851</v>
      </c>
      <c r="G18" s="21">
        <v>508</v>
      </c>
      <c r="H18" s="30">
        <v>21</v>
      </c>
      <c r="I18" s="21">
        <v>2129</v>
      </c>
      <c r="J18" s="30" t="s">
        <v>81</v>
      </c>
      <c r="K18" s="21">
        <v>1065</v>
      </c>
      <c r="L18" s="38">
        <v>33</v>
      </c>
      <c r="M18" s="16">
        <v>271</v>
      </c>
      <c r="N18" s="21">
        <f>SUM(O18:U18)</f>
        <v>121</v>
      </c>
      <c r="O18" s="21">
        <v>15</v>
      </c>
      <c r="P18" s="16">
        <v>5</v>
      </c>
      <c r="Q18" s="21">
        <v>18</v>
      </c>
      <c r="R18" s="30" t="s">
        <v>8</v>
      </c>
      <c r="S18" s="21">
        <v>31</v>
      </c>
      <c r="T18" s="30" t="s">
        <v>81</v>
      </c>
      <c r="U18" s="21">
        <v>52</v>
      </c>
      <c r="V18" s="38" t="s">
        <v>8</v>
      </c>
      <c r="W18" s="30">
        <v>3</v>
      </c>
    </row>
    <row r="19" spans="2:23" ht="15.75" customHeight="1">
      <c r="B19" s="66" t="s">
        <v>74</v>
      </c>
      <c r="C19" s="96"/>
      <c r="D19" s="21">
        <f>SUM(E19:K19)</f>
        <v>9245</v>
      </c>
      <c r="E19" s="21">
        <v>3675</v>
      </c>
      <c r="F19" s="16">
        <v>2050</v>
      </c>
      <c r="G19" s="21">
        <v>461</v>
      </c>
      <c r="H19" s="30">
        <v>25</v>
      </c>
      <c r="I19" s="21">
        <v>1972</v>
      </c>
      <c r="J19" s="30" t="s">
        <v>81</v>
      </c>
      <c r="K19" s="21">
        <v>1062</v>
      </c>
      <c r="L19" s="38">
        <v>12</v>
      </c>
      <c r="M19" s="16">
        <v>223</v>
      </c>
      <c r="N19" s="21">
        <f>SUM(O19:U19)</f>
        <v>141</v>
      </c>
      <c r="O19" s="21">
        <v>18</v>
      </c>
      <c r="P19" s="16">
        <v>18</v>
      </c>
      <c r="Q19" s="21">
        <v>1</v>
      </c>
      <c r="R19" s="30">
        <v>2</v>
      </c>
      <c r="S19" s="21">
        <v>38</v>
      </c>
      <c r="T19" s="30" t="s">
        <v>81</v>
      </c>
      <c r="U19" s="21">
        <v>64</v>
      </c>
      <c r="V19" s="38" t="s">
        <v>8</v>
      </c>
      <c r="W19" s="30" t="s">
        <v>62</v>
      </c>
    </row>
    <row r="20" spans="2:23" ht="15.75" customHeight="1">
      <c r="B20" s="108" t="s">
        <v>52</v>
      </c>
      <c r="C20" s="109"/>
      <c r="D20" s="21">
        <f>SUM(E20:K20)</f>
        <v>9059</v>
      </c>
      <c r="E20" s="21">
        <v>3574</v>
      </c>
      <c r="F20" s="16">
        <v>1941</v>
      </c>
      <c r="G20" s="21">
        <v>589</v>
      </c>
      <c r="H20" s="30">
        <v>19</v>
      </c>
      <c r="I20" s="21">
        <v>1954</v>
      </c>
      <c r="J20" s="30" t="s">
        <v>81</v>
      </c>
      <c r="K20" s="21">
        <v>982</v>
      </c>
      <c r="L20" s="38">
        <v>21</v>
      </c>
      <c r="M20" s="16">
        <v>216</v>
      </c>
      <c r="N20" s="21">
        <f>SUM(O20:U20)</f>
        <v>180</v>
      </c>
      <c r="O20" s="21">
        <v>23</v>
      </c>
      <c r="P20" s="16">
        <v>25</v>
      </c>
      <c r="Q20" s="21">
        <v>16</v>
      </c>
      <c r="R20" s="30">
        <v>1</v>
      </c>
      <c r="S20" s="21">
        <v>39</v>
      </c>
      <c r="T20" s="30" t="s">
        <v>81</v>
      </c>
      <c r="U20" s="21">
        <v>76</v>
      </c>
      <c r="V20" s="38" t="s">
        <v>8</v>
      </c>
      <c r="W20" s="30" t="s">
        <v>62</v>
      </c>
    </row>
    <row r="21" spans="2:23" ht="15.75" customHeight="1">
      <c r="B21" s="108" t="s">
        <v>75</v>
      </c>
      <c r="C21" s="109"/>
      <c r="D21" s="21">
        <f>SUM(E21:K21)</f>
        <v>8480</v>
      </c>
      <c r="E21" s="21">
        <v>3436</v>
      </c>
      <c r="F21" s="16">
        <v>1945</v>
      </c>
      <c r="G21" s="21">
        <v>408</v>
      </c>
      <c r="H21" s="21">
        <v>28</v>
      </c>
      <c r="I21" s="21">
        <v>1900</v>
      </c>
      <c r="J21" s="16">
        <v>80</v>
      </c>
      <c r="K21" s="21">
        <v>683</v>
      </c>
      <c r="L21" s="38">
        <v>10</v>
      </c>
      <c r="M21" s="16">
        <v>198</v>
      </c>
      <c r="N21" s="21">
        <f>SUM(O21:U21)</f>
        <v>169</v>
      </c>
      <c r="O21" s="21">
        <v>19</v>
      </c>
      <c r="P21" s="16">
        <v>19</v>
      </c>
      <c r="Q21" s="21">
        <v>19</v>
      </c>
      <c r="R21" s="38" t="s">
        <v>62</v>
      </c>
      <c r="S21" s="21">
        <v>39</v>
      </c>
      <c r="T21" s="16">
        <v>33</v>
      </c>
      <c r="U21" s="21">
        <v>40</v>
      </c>
      <c r="V21" s="38">
        <v>1</v>
      </c>
      <c r="W21" s="30">
        <v>5</v>
      </c>
    </row>
    <row r="22" spans="2:23" ht="22.5" customHeight="1">
      <c r="B22" s="108" t="s">
        <v>128</v>
      </c>
      <c r="C22" s="109"/>
      <c r="D22" s="21">
        <f>SUM(E22:K22)</f>
        <v>8330</v>
      </c>
      <c r="E22" s="21">
        <v>3452</v>
      </c>
      <c r="F22" s="16">
        <v>2007</v>
      </c>
      <c r="G22" s="21">
        <v>335</v>
      </c>
      <c r="H22" s="21">
        <v>24</v>
      </c>
      <c r="I22" s="21">
        <v>1902</v>
      </c>
      <c r="J22" s="16">
        <v>29</v>
      </c>
      <c r="K22" s="21">
        <v>581</v>
      </c>
      <c r="L22" s="38">
        <v>16</v>
      </c>
      <c r="M22" s="16">
        <v>167</v>
      </c>
      <c r="N22" s="21">
        <f>SUM(O22:U22)</f>
        <v>188</v>
      </c>
      <c r="O22" s="21">
        <v>41</v>
      </c>
      <c r="P22" s="16">
        <v>17</v>
      </c>
      <c r="Q22" s="21">
        <v>16</v>
      </c>
      <c r="R22" s="38">
        <v>3</v>
      </c>
      <c r="S22" s="21">
        <v>54</v>
      </c>
      <c r="T22" s="16">
        <v>18</v>
      </c>
      <c r="U22" s="21">
        <v>39</v>
      </c>
      <c r="V22" s="38" t="s">
        <v>62</v>
      </c>
      <c r="W22" s="30">
        <v>1</v>
      </c>
    </row>
    <row r="23" spans="1:23" ht="15.75" customHeight="1" thickBot="1">
      <c r="A23" s="18"/>
      <c r="B23" s="18"/>
      <c r="C23" s="3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5.75" customHeight="1">
      <c r="A24" s="21"/>
      <c r="B24" s="21" t="s">
        <v>94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ht="15.75" customHeight="1">
      <c r="B25" s="16" t="s">
        <v>112</v>
      </c>
    </row>
    <row r="26" ht="15.75" customHeight="1">
      <c r="B26" s="16" t="s">
        <v>113</v>
      </c>
    </row>
    <row r="27" ht="15.75" customHeight="1">
      <c r="B27" s="16" t="s">
        <v>86</v>
      </c>
    </row>
    <row r="28" ht="15.75" customHeight="1">
      <c r="B28" s="16" t="s">
        <v>85</v>
      </c>
    </row>
    <row r="29" ht="15.75" customHeight="1">
      <c r="B29" s="16" t="s">
        <v>87</v>
      </c>
    </row>
    <row r="30" ht="15.75" customHeight="1">
      <c r="B30" s="16" t="s">
        <v>88</v>
      </c>
    </row>
    <row r="31" ht="15.75" customHeight="1">
      <c r="B31" s="16" t="s">
        <v>89</v>
      </c>
    </row>
    <row r="32" ht="15.75" customHeight="1">
      <c r="B32" s="16" t="s">
        <v>118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9">
    <mergeCell ref="B10:C10"/>
    <mergeCell ref="B12:C12"/>
    <mergeCell ref="B6:C6"/>
    <mergeCell ref="B8:C8"/>
    <mergeCell ref="B20:C20"/>
    <mergeCell ref="B22:C22"/>
    <mergeCell ref="B14:C14"/>
    <mergeCell ref="B16:C16"/>
    <mergeCell ref="B18:C18"/>
    <mergeCell ref="B15:C15"/>
    <mergeCell ref="B21:C21"/>
    <mergeCell ref="V3:W3"/>
    <mergeCell ref="B9:C9"/>
    <mergeCell ref="B2:B4"/>
    <mergeCell ref="D3:D4"/>
    <mergeCell ref="L3:M3"/>
    <mergeCell ref="N3:N4"/>
    <mergeCell ref="D2:M2"/>
    <mergeCell ref="N2:W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"/>
  <sheetViews>
    <sheetView showGridLines="0" tabSelected="1" zoomScale="85" zoomScaleNormal="85" zoomScaleSheetLayoutView="75" workbookViewId="0" topLeftCell="A1">
      <selection activeCell="B2" sqref="B2"/>
    </sheetView>
  </sheetViews>
  <sheetFormatPr defaultColWidth="8.625" defaultRowHeight="12.75"/>
  <cols>
    <col min="1" max="1" width="1.75390625" style="16" customWidth="1"/>
    <col min="2" max="2" width="11.375" style="16" customWidth="1"/>
    <col min="3" max="3" width="1.75390625" style="16" customWidth="1"/>
    <col min="4" max="5" width="8.75390625" style="16" customWidth="1"/>
    <col min="6" max="6" width="8.25390625" style="16" customWidth="1"/>
    <col min="7" max="7" width="8.125" style="16" customWidth="1"/>
    <col min="8" max="13" width="6.75390625" style="16" customWidth="1"/>
    <col min="14" max="18" width="8.75390625" style="16" customWidth="1"/>
    <col min="19" max="19" width="11.25390625" style="16" customWidth="1"/>
    <col min="20" max="23" width="8.75390625" style="16" customWidth="1"/>
    <col min="24" max="24" width="9.125" style="16" customWidth="1"/>
    <col min="25" max="29" width="8.75390625" style="16" customWidth="1"/>
    <col min="30" max="30" width="9.625" style="16" customWidth="1"/>
    <col min="31" max="31" width="9.125" style="16" customWidth="1"/>
    <col min="32" max="33" width="8.75390625" style="16" customWidth="1"/>
    <col min="34" max="35" width="8.125" style="16" customWidth="1"/>
    <col min="36" max="39" width="8.75390625" style="16" customWidth="1"/>
    <col min="40" max="40" width="10.125" style="16" customWidth="1"/>
    <col min="41" max="41" width="8.75390625" style="16" customWidth="1"/>
    <col min="42" max="42" width="9.375" style="16" customWidth="1"/>
    <col min="43" max="43" width="8.75390625" style="16" customWidth="1"/>
    <col min="44" max="16384" width="8.625" style="16" customWidth="1"/>
  </cols>
  <sheetData>
    <row r="1" spans="2:40" ht="34.5" customHeight="1">
      <c r="B1" s="84" t="s">
        <v>170</v>
      </c>
      <c r="X1" s="85" t="s">
        <v>109</v>
      </c>
      <c r="AJ1" s="91" t="s">
        <v>168</v>
      </c>
      <c r="AN1" s="92" t="s">
        <v>76</v>
      </c>
    </row>
    <row r="2" spans="1:42" ht="22.5" customHeight="1" thickBo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 t="s">
        <v>66</v>
      </c>
    </row>
    <row r="3" spans="2:44" ht="31.5" customHeight="1">
      <c r="B3" s="133" t="s">
        <v>14</v>
      </c>
      <c r="C3" s="22"/>
      <c r="D3" s="113" t="s">
        <v>23</v>
      </c>
      <c r="E3" s="151"/>
      <c r="F3" s="141" t="s">
        <v>90</v>
      </c>
      <c r="G3" s="142"/>
      <c r="H3" s="113" t="s">
        <v>54</v>
      </c>
      <c r="I3" s="143"/>
      <c r="J3" s="113" t="s">
        <v>55</v>
      </c>
      <c r="K3" s="143"/>
      <c r="L3" s="113" t="s">
        <v>44</v>
      </c>
      <c r="M3" s="143"/>
      <c r="N3" s="113" t="s">
        <v>45</v>
      </c>
      <c r="O3" s="143"/>
      <c r="P3" s="113" t="s">
        <v>46</v>
      </c>
      <c r="Q3" s="143"/>
      <c r="R3" s="139" t="s">
        <v>65</v>
      </c>
      <c r="S3" s="140"/>
      <c r="T3" s="146" t="s">
        <v>91</v>
      </c>
      <c r="U3" s="145"/>
      <c r="V3" s="146" t="s">
        <v>56</v>
      </c>
      <c r="W3" s="147"/>
      <c r="X3" s="137" t="s">
        <v>57</v>
      </c>
      <c r="Y3" s="138"/>
      <c r="Z3" s="146" t="s">
        <v>33</v>
      </c>
      <c r="AA3" s="145"/>
      <c r="AB3" s="146" t="s">
        <v>47</v>
      </c>
      <c r="AC3" s="145"/>
      <c r="AD3" s="146" t="s">
        <v>117</v>
      </c>
      <c r="AE3" s="145"/>
      <c r="AF3" s="146" t="s">
        <v>58</v>
      </c>
      <c r="AG3" s="145"/>
      <c r="AH3" s="144" t="s">
        <v>116</v>
      </c>
      <c r="AI3" s="148"/>
      <c r="AJ3" s="144" t="s">
        <v>63</v>
      </c>
      <c r="AK3" s="148"/>
      <c r="AL3" s="146" t="s">
        <v>48</v>
      </c>
      <c r="AM3" s="145"/>
      <c r="AN3" s="144" t="s">
        <v>60</v>
      </c>
      <c r="AO3" s="145"/>
      <c r="AP3" s="146" t="s">
        <v>59</v>
      </c>
      <c r="AQ3" s="147"/>
      <c r="AR3" s="21"/>
    </row>
    <row r="4" spans="1:44" ht="15.75" customHeight="1">
      <c r="A4" s="27"/>
      <c r="B4" s="107"/>
      <c r="C4" s="40"/>
      <c r="D4" s="49" t="s">
        <v>2</v>
      </c>
      <c r="E4" s="50" t="s">
        <v>15</v>
      </c>
      <c r="F4" s="50" t="s">
        <v>2</v>
      </c>
      <c r="G4" s="50" t="s">
        <v>15</v>
      </c>
      <c r="H4" s="50" t="s">
        <v>2</v>
      </c>
      <c r="I4" s="50" t="s">
        <v>15</v>
      </c>
      <c r="J4" s="50" t="s">
        <v>2</v>
      </c>
      <c r="K4" s="50" t="s">
        <v>15</v>
      </c>
      <c r="L4" s="50" t="s">
        <v>2</v>
      </c>
      <c r="M4" s="50" t="s">
        <v>15</v>
      </c>
      <c r="N4" s="50" t="s">
        <v>2</v>
      </c>
      <c r="O4" s="50" t="s">
        <v>15</v>
      </c>
      <c r="P4" s="50" t="s">
        <v>2</v>
      </c>
      <c r="Q4" s="50" t="s">
        <v>15</v>
      </c>
      <c r="R4" s="50" t="s">
        <v>2</v>
      </c>
      <c r="S4" s="50" t="s">
        <v>15</v>
      </c>
      <c r="T4" s="76" t="s">
        <v>2</v>
      </c>
      <c r="U4" s="52" t="s">
        <v>15</v>
      </c>
      <c r="V4" s="51" t="s">
        <v>2</v>
      </c>
      <c r="W4" s="74" t="s">
        <v>15</v>
      </c>
      <c r="X4" s="75" t="s">
        <v>2</v>
      </c>
      <c r="Y4" s="52" t="s">
        <v>15</v>
      </c>
      <c r="Z4" s="51" t="s">
        <v>2</v>
      </c>
      <c r="AA4" s="52" t="s">
        <v>15</v>
      </c>
      <c r="AB4" s="51" t="s">
        <v>2</v>
      </c>
      <c r="AC4" s="52" t="s">
        <v>15</v>
      </c>
      <c r="AD4" s="51" t="s">
        <v>2</v>
      </c>
      <c r="AE4" s="52" t="s">
        <v>15</v>
      </c>
      <c r="AF4" s="51" t="s">
        <v>2</v>
      </c>
      <c r="AG4" s="52" t="s">
        <v>15</v>
      </c>
      <c r="AH4" s="51" t="s">
        <v>2</v>
      </c>
      <c r="AI4" s="52" t="s">
        <v>15</v>
      </c>
      <c r="AJ4" s="51" t="s">
        <v>2</v>
      </c>
      <c r="AK4" s="52" t="s">
        <v>15</v>
      </c>
      <c r="AL4" s="51" t="s">
        <v>2</v>
      </c>
      <c r="AM4" s="52" t="s">
        <v>15</v>
      </c>
      <c r="AN4" s="51" t="s">
        <v>2</v>
      </c>
      <c r="AO4" s="52" t="s">
        <v>15</v>
      </c>
      <c r="AP4" s="53" t="s">
        <v>2</v>
      </c>
      <c r="AQ4" s="53" t="s">
        <v>15</v>
      </c>
      <c r="AR4" s="21"/>
    </row>
    <row r="5" spans="2:44" ht="30" customHeight="1">
      <c r="B5" s="149" t="s">
        <v>127</v>
      </c>
      <c r="C5" s="150"/>
      <c r="D5" s="21">
        <v>5432</v>
      </c>
      <c r="E5" s="16">
        <v>2965</v>
      </c>
      <c r="F5" s="16">
        <v>94</v>
      </c>
      <c r="G5" s="16">
        <v>90</v>
      </c>
      <c r="H5" s="30" t="s">
        <v>8</v>
      </c>
      <c r="I5" s="30" t="s">
        <v>8</v>
      </c>
      <c r="J5" s="30" t="s">
        <v>8</v>
      </c>
      <c r="K5" s="30" t="s">
        <v>8</v>
      </c>
      <c r="L5" s="30">
        <v>4</v>
      </c>
      <c r="M5" s="30">
        <v>4</v>
      </c>
      <c r="N5" s="16">
        <v>507</v>
      </c>
      <c r="O5" s="16">
        <v>458</v>
      </c>
      <c r="P5" s="16">
        <v>1358</v>
      </c>
      <c r="Q5" s="16">
        <v>957</v>
      </c>
      <c r="R5" s="16">
        <v>53</v>
      </c>
      <c r="S5" s="16">
        <v>44</v>
      </c>
      <c r="T5" s="41">
        <v>134</v>
      </c>
      <c r="U5" s="41">
        <v>73</v>
      </c>
      <c r="V5" s="42" t="s">
        <v>8</v>
      </c>
      <c r="W5" s="42" t="s">
        <v>8</v>
      </c>
      <c r="X5" s="41">
        <v>865</v>
      </c>
      <c r="Y5" s="41">
        <v>410</v>
      </c>
      <c r="Z5" s="41">
        <v>51</v>
      </c>
      <c r="AA5" s="41">
        <v>6</v>
      </c>
      <c r="AB5" s="41">
        <v>5</v>
      </c>
      <c r="AC5" s="42" t="s">
        <v>8</v>
      </c>
      <c r="AD5" s="42" t="s">
        <v>8</v>
      </c>
      <c r="AE5" s="42" t="s">
        <v>8</v>
      </c>
      <c r="AF5" s="42" t="s">
        <v>8</v>
      </c>
      <c r="AG5" s="42" t="s">
        <v>8</v>
      </c>
      <c r="AH5" s="42" t="s">
        <v>8</v>
      </c>
      <c r="AI5" s="42" t="s">
        <v>8</v>
      </c>
      <c r="AJ5" s="42" t="s">
        <v>8</v>
      </c>
      <c r="AK5" s="42" t="s">
        <v>8</v>
      </c>
      <c r="AL5" s="41">
        <v>1795</v>
      </c>
      <c r="AM5" s="41">
        <v>519</v>
      </c>
      <c r="AN5" s="41">
        <v>402</v>
      </c>
      <c r="AO5" s="41">
        <v>344</v>
      </c>
      <c r="AP5" s="43">
        <v>164</v>
      </c>
      <c r="AQ5" s="43">
        <v>60</v>
      </c>
      <c r="AR5" s="21"/>
    </row>
    <row r="6" spans="2:44" ht="15.75" customHeight="1">
      <c r="B6" s="108" t="s">
        <v>114</v>
      </c>
      <c r="C6" s="109"/>
      <c r="D6" s="21">
        <v>5188</v>
      </c>
      <c r="E6" s="16">
        <v>2943</v>
      </c>
      <c r="F6" s="16">
        <v>133</v>
      </c>
      <c r="G6" s="16">
        <v>117</v>
      </c>
      <c r="H6" s="30" t="s">
        <v>8</v>
      </c>
      <c r="I6" s="30" t="s">
        <v>8</v>
      </c>
      <c r="J6" s="30" t="s">
        <v>8</v>
      </c>
      <c r="K6" s="30" t="s">
        <v>8</v>
      </c>
      <c r="L6" s="30" t="s">
        <v>8</v>
      </c>
      <c r="M6" s="30" t="s">
        <v>8</v>
      </c>
      <c r="N6" s="16">
        <v>509</v>
      </c>
      <c r="O6" s="16">
        <v>470</v>
      </c>
      <c r="P6" s="16">
        <v>1169</v>
      </c>
      <c r="Q6" s="16">
        <v>898</v>
      </c>
      <c r="R6" s="16">
        <v>40</v>
      </c>
      <c r="S6" s="16">
        <v>32</v>
      </c>
      <c r="T6" s="41">
        <v>144</v>
      </c>
      <c r="U6" s="41">
        <v>78</v>
      </c>
      <c r="V6" s="42" t="s">
        <v>8</v>
      </c>
      <c r="W6" s="42" t="s">
        <v>8</v>
      </c>
      <c r="X6" s="41">
        <v>845</v>
      </c>
      <c r="Y6" s="41">
        <v>394</v>
      </c>
      <c r="Z6" s="41">
        <v>25</v>
      </c>
      <c r="AA6" s="41">
        <v>1</v>
      </c>
      <c r="AB6" s="41">
        <v>9</v>
      </c>
      <c r="AC6" s="42">
        <v>2</v>
      </c>
      <c r="AD6" s="42" t="s">
        <v>8</v>
      </c>
      <c r="AE6" s="42" t="s">
        <v>8</v>
      </c>
      <c r="AF6" s="42" t="s">
        <v>8</v>
      </c>
      <c r="AG6" s="42" t="s">
        <v>8</v>
      </c>
      <c r="AH6" s="42" t="s">
        <v>8</v>
      </c>
      <c r="AI6" s="42" t="s">
        <v>8</v>
      </c>
      <c r="AJ6" s="42" t="s">
        <v>8</v>
      </c>
      <c r="AK6" s="42" t="s">
        <v>8</v>
      </c>
      <c r="AL6" s="41">
        <v>1700</v>
      </c>
      <c r="AM6" s="41">
        <v>506</v>
      </c>
      <c r="AN6" s="41">
        <v>456</v>
      </c>
      <c r="AO6" s="41">
        <v>399</v>
      </c>
      <c r="AP6" s="43">
        <v>158</v>
      </c>
      <c r="AQ6" s="43">
        <v>46</v>
      </c>
      <c r="AR6" s="21"/>
    </row>
    <row r="7" spans="2:44" ht="15.75" customHeight="1">
      <c r="B7" s="108" t="s">
        <v>115</v>
      </c>
      <c r="C7" s="109"/>
      <c r="D7" s="21">
        <v>4945</v>
      </c>
      <c r="E7" s="16">
        <v>2715</v>
      </c>
      <c r="F7" s="16">
        <v>64</v>
      </c>
      <c r="G7" s="16">
        <v>49</v>
      </c>
      <c r="H7" s="38" t="s">
        <v>8</v>
      </c>
      <c r="I7" s="38" t="s">
        <v>8</v>
      </c>
      <c r="J7" s="30">
        <v>67</v>
      </c>
      <c r="K7" s="30">
        <v>55</v>
      </c>
      <c r="L7" s="30">
        <v>10</v>
      </c>
      <c r="M7" s="30">
        <v>8</v>
      </c>
      <c r="N7" s="16">
        <v>459</v>
      </c>
      <c r="O7" s="16">
        <v>425</v>
      </c>
      <c r="P7" s="16">
        <v>1052</v>
      </c>
      <c r="Q7" s="16">
        <v>775</v>
      </c>
      <c r="R7" s="16">
        <v>20</v>
      </c>
      <c r="S7" s="16">
        <v>19</v>
      </c>
      <c r="T7" s="41">
        <v>34</v>
      </c>
      <c r="U7" s="41">
        <v>29</v>
      </c>
      <c r="V7" s="42">
        <v>124</v>
      </c>
      <c r="W7" s="42">
        <v>54</v>
      </c>
      <c r="X7" s="41">
        <v>672</v>
      </c>
      <c r="Y7" s="41">
        <v>319</v>
      </c>
      <c r="Z7" s="41">
        <v>46</v>
      </c>
      <c r="AA7" s="41">
        <v>4</v>
      </c>
      <c r="AB7" s="41">
        <v>7</v>
      </c>
      <c r="AC7" s="42">
        <v>3</v>
      </c>
      <c r="AD7" s="42">
        <v>352</v>
      </c>
      <c r="AE7" s="42">
        <v>124</v>
      </c>
      <c r="AF7" s="42">
        <v>499</v>
      </c>
      <c r="AG7" s="42">
        <v>47</v>
      </c>
      <c r="AH7" s="42">
        <v>21</v>
      </c>
      <c r="AI7" s="42">
        <v>8</v>
      </c>
      <c r="AJ7" s="42">
        <v>37</v>
      </c>
      <c r="AK7" s="42">
        <v>15</v>
      </c>
      <c r="AL7" s="41">
        <v>916</v>
      </c>
      <c r="AM7" s="41">
        <v>368</v>
      </c>
      <c r="AN7" s="41">
        <v>463</v>
      </c>
      <c r="AO7" s="41">
        <v>388</v>
      </c>
      <c r="AP7" s="43">
        <v>102</v>
      </c>
      <c r="AQ7" s="43">
        <v>25</v>
      </c>
      <c r="AR7" s="21"/>
    </row>
    <row r="8" spans="2:44" ht="15.75" customHeight="1">
      <c r="B8" s="108" t="s">
        <v>75</v>
      </c>
      <c r="C8" s="109"/>
      <c r="D8" s="21">
        <v>4754</v>
      </c>
      <c r="E8" s="16">
        <v>2601</v>
      </c>
      <c r="F8" s="16">
        <v>64</v>
      </c>
      <c r="G8" s="16">
        <v>52</v>
      </c>
      <c r="H8" s="38">
        <v>2</v>
      </c>
      <c r="I8" s="38">
        <v>2</v>
      </c>
      <c r="J8" s="30">
        <v>49</v>
      </c>
      <c r="K8" s="30">
        <v>43</v>
      </c>
      <c r="L8" s="30">
        <v>1</v>
      </c>
      <c r="M8" s="30">
        <v>1</v>
      </c>
      <c r="N8" s="16">
        <v>358</v>
      </c>
      <c r="O8" s="16">
        <v>312</v>
      </c>
      <c r="P8" s="16">
        <v>1137</v>
      </c>
      <c r="Q8" s="16">
        <v>876</v>
      </c>
      <c r="R8" s="16">
        <v>25</v>
      </c>
      <c r="S8" s="16">
        <v>21</v>
      </c>
      <c r="T8" s="41">
        <v>34</v>
      </c>
      <c r="U8" s="41">
        <v>22</v>
      </c>
      <c r="V8" s="42">
        <v>130</v>
      </c>
      <c r="W8" s="42">
        <v>71</v>
      </c>
      <c r="X8" s="41">
        <v>644</v>
      </c>
      <c r="Y8" s="41">
        <v>256</v>
      </c>
      <c r="Z8" s="41">
        <v>51</v>
      </c>
      <c r="AA8" s="41">
        <v>3</v>
      </c>
      <c r="AB8" s="41">
        <v>6</v>
      </c>
      <c r="AC8" s="42">
        <v>4</v>
      </c>
      <c r="AD8" s="42">
        <v>406</v>
      </c>
      <c r="AE8" s="42">
        <v>124</v>
      </c>
      <c r="AF8" s="42">
        <v>524</v>
      </c>
      <c r="AG8" s="42">
        <v>56</v>
      </c>
      <c r="AH8" s="42">
        <v>13</v>
      </c>
      <c r="AI8" s="42">
        <v>1</v>
      </c>
      <c r="AJ8" s="42">
        <v>175</v>
      </c>
      <c r="AK8" s="42">
        <v>66</v>
      </c>
      <c r="AL8" s="41">
        <v>710</v>
      </c>
      <c r="AM8" s="41">
        <v>333</v>
      </c>
      <c r="AN8" s="41">
        <v>388</v>
      </c>
      <c r="AO8" s="41">
        <v>331</v>
      </c>
      <c r="AP8" s="43">
        <v>37</v>
      </c>
      <c r="AQ8" s="43">
        <v>27</v>
      </c>
      <c r="AR8" s="21"/>
    </row>
    <row r="9" spans="2:44" ht="30.75" customHeight="1">
      <c r="B9" s="108" t="s">
        <v>128</v>
      </c>
      <c r="C9" s="109"/>
      <c r="D9" s="21">
        <f>SUM(D10:D18)</f>
        <v>4905</v>
      </c>
      <c r="E9" s="21">
        <f aca="true" t="shared" si="0" ref="E9:AQ9">SUM(E10:E18)</f>
        <v>2765</v>
      </c>
      <c r="F9" s="21">
        <f t="shared" si="0"/>
        <v>59</v>
      </c>
      <c r="G9" s="21">
        <f>SUM(G10:G18)</f>
        <v>52</v>
      </c>
      <c r="H9" s="21">
        <f t="shared" si="0"/>
        <v>1</v>
      </c>
      <c r="I9" s="21">
        <f t="shared" si="0"/>
        <v>1</v>
      </c>
      <c r="J9" s="21">
        <f t="shared" si="0"/>
        <v>44</v>
      </c>
      <c r="K9" s="21">
        <f t="shared" si="0"/>
        <v>38</v>
      </c>
      <c r="L9" s="21">
        <f t="shared" si="0"/>
        <v>2</v>
      </c>
      <c r="M9" s="21">
        <f t="shared" si="0"/>
        <v>2</v>
      </c>
      <c r="N9" s="21">
        <f t="shared" si="0"/>
        <v>277</v>
      </c>
      <c r="O9" s="21">
        <f t="shared" si="0"/>
        <v>249</v>
      </c>
      <c r="P9" s="21">
        <f t="shared" si="0"/>
        <v>1371</v>
      </c>
      <c r="Q9" s="21">
        <f t="shared" si="0"/>
        <v>1065</v>
      </c>
      <c r="R9" s="21">
        <f t="shared" si="0"/>
        <v>82</v>
      </c>
      <c r="S9" s="21">
        <f t="shared" si="0"/>
        <v>72</v>
      </c>
      <c r="T9" s="21">
        <f t="shared" si="0"/>
        <v>58</v>
      </c>
      <c r="U9" s="21">
        <f t="shared" si="0"/>
        <v>38</v>
      </c>
      <c r="V9" s="21">
        <f t="shared" si="0"/>
        <v>141</v>
      </c>
      <c r="W9" s="21">
        <f t="shared" si="0"/>
        <v>92</v>
      </c>
      <c r="X9" s="21">
        <f t="shared" si="0"/>
        <v>650</v>
      </c>
      <c r="Y9" s="21">
        <f t="shared" si="0"/>
        <v>273</v>
      </c>
      <c r="Z9" s="21">
        <f t="shared" si="0"/>
        <v>76</v>
      </c>
      <c r="AA9" s="21">
        <f t="shared" si="0"/>
        <v>1</v>
      </c>
      <c r="AB9" s="21">
        <f t="shared" si="0"/>
        <v>9</v>
      </c>
      <c r="AC9" s="21">
        <f t="shared" si="0"/>
        <v>2</v>
      </c>
      <c r="AD9" s="21">
        <f t="shared" si="0"/>
        <v>397</v>
      </c>
      <c r="AE9" s="21">
        <f t="shared" si="0"/>
        <v>144</v>
      </c>
      <c r="AF9" s="21">
        <f t="shared" si="0"/>
        <v>581</v>
      </c>
      <c r="AG9" s="21">
        <f t="shared" si="0"/>
        <v>75</v>
      </c>
      <c r="AH9" s="21">
        <f t="shared" si="0"/>
        <v>16</v>
      </c>
      <c r="AI9" s="21">
        <f t="shared" si="0"/>
        <v>3</v>
      </c>
      <c r="AJ9" s="21">
        <f t="shared" si="0"/>
        <v>120</v>
      </c>
      <c r="AK9" s="21">
        <f t="shared" si="0"/>
        <v>46</v>
      </c>
      <c r="AL9" s="21">
        <f t="shared" si="0"/>
        <v>630</v>
      </c>
      <c r="AM9" s="21">
        <f t="shared" si="0"/>
        <v>278</v>
      </c>
      <c r="AN9" s="21">
        <f t="shared" si="0"/>
        <v>346</v>
      </c>
      <c r="AO9" s="21">
        <f t="shared" si="0"/>
        <v>311</v>
      </c>
      <c r="AP9" s="21">
        <f t="shared" si="0"/>
        <v>45</v>
      </c>
      <c r="AQ9" s="21">
        <f t="shared" si="0"/>
        <v>23</v>
      </c>
      <c r="AR9" s="21"/>
    </row>
    <row r="10" spans="2:44" ht="27.75" customHeight="1">
      <c r="B10" s="29" t="s">
        <v>16</v>
      </c>
      <c r="C10" s="22"/>
      <c r="D10" s="21">
        <f aca="true" t="shared" si="1" ref="D10:E14">SUM(F10,H10,J10,L10,N10,P10,R10,T10,V10,X10,Z10,AB10,AD10,AF10,AH10,AJ10,AL10,AN10,AP10)</f>
        <v>1465</v>
      </c>
      <c r="E10" s="21">
        <f>SUM(G10,I10,K10,M10,O10,Q10,S10,U10,W10,Y10,AA10,AC10,AE10,AG10,AI10,AK10,AM10,AO10,AQ10)</f>
        <v>791</v>
      </c>
      <c r="F10" s="16">
        <v>11</v>
      </c>
      <c r="G10" s="16">
        <v>10</v>
      </c>
      <c r="H10" s="38">
        <v>1</v>
      </c>
      <c r="I10" s="38">
        <v>1</v>
      </c>
      <c r="J10" s="16">
        <v>15</v>
      </c>
      <c r="K10" s="16">
        <v>13</v>
      </c>
      <c r="L10" s="30">
        <v>1</v>
      </c>
      <c r="M10" s="30">
        <v>1</v>
      </c>
      <c r="N10" s="16">
        <v>58</v>
      </c>
      <c r="O10" s="16">
        <v>52</v>
      </c>
      <c r="P10" s="16">
        <v>313</v>
      </c>
      <c r="Q10" s="16">
        <v>219</v>
      </c>
      <c r="R10" s="16">
        <v>6</v>
      </c>
      <c r="S10" s="16">
        <v>5</v>
      </c>
      <c r="T10" s="41">
        <v>14</v>
      </c>
      <c r="U10" s="41">
        <v>7</v>
      </c>
      <c r="V10" s="41">
        <v>34</v>
      </c>
      <c r="W10" s="41">
        <v>23</v>
      </c>
      <c r="X10" s="42">
        <v>177</v>
      </c>
      <c r="Y10" s="42">
        <v>86</v>
      </c>
      <c r="Z10" s="42">
        <v>18</v>
      </c>
      <c r="AA10" s="42">
        <v>1</v>
      </c>
      <c r="AB10" s="42">
        <v>2</v>
      </c>
      <c r="AC10" s="42">
        <v>1</v>
      </c>
      <c r="AD10" s="42">
        <v>162</v>
      </c>
      <c r="AE10" s="42">
        <v>65</v>
      </c>
      <c r="AF10" s="42">
        <v>228</v>
      </c>
      <c r="AG10" s="42">
        <v>34</v>
      </c>
      <c r="AH10" s="42">
        <v>2</v>
      </c>
      <c r="AI10" s="42" t="s">
        <v>62</v>
      </c>
      <c r="AJ10" s="42">
        <v>46</v>
      </c>
      <c r="AK10" s="42">
        <v>17</v>
      </c>
      <c r="AL10" s="41">
        <v>185</v>
      </c>
      <c r="AM10" s="41">
        <v>89</v>
      </c>
      <c r="AN10" s="41">
        <v>176</v>
      </c>
      <c r="AO10" s="41">
        <v>158</v>
      </c>
      <c r="AP10" s="43">
        <v>16</v>
      </c>
      <c r="AQ10" s="43">
        <v>9</v>
      </c>
      <c r="AR10" s="21"/>
    </row>
    <row r="11" spans="2:44" ht="27.75" customHeight="1">
      <c r="B11" s="29" t="s">
        <v>17</v>
      </c>
      <c r="C11" s="22"/>
      <c r="D11" s="21">
        <f t="shared" si="1"/>
        <v>546</v>
      </c>
      <c r="E11" s="21">
        <f>SUM(G11,I11,K11,M11,O11,Q11,S11,U11,W11,Y11,AA11,AC11,AE11,AG11,AI11,AK11,AM11,AO11,AQ11)</f>
        <v>293</v>
      </c>
      <c r="F11" s="16">
        <v>37</v>
      </c>
      <c r="G11" s="16">
        <v>32</v>
      </c>
      <c r="H11" s="38" t="s">
        <v>62</v>
      </c>
      <c r="I11" s="38" t="s">
        <v>62</v>
      </c>
      <c r="J11" s="16">
        <v>4</v>
      </c>
      <c r="K11" s="16">
        <v>4</v>
      </c>
      <c r="L11" s="30" t="s">
        <v>62</v>
      </c>
      <c r="M11" s="30" t="s">
        <v>62</v>
      </c>
      <c r="N11" s="16">
        <v>26</v>
      </c>
      <c r="O11" s="16">
        <v>23</v>
      </c>
      <c r="P11" s="16">
        <v>140</v>
      </c>
      <c r="Q11" s="16">
        <v>92</v>
      </c>
      <c r="R11" s="16">
        <v>1</v>
      </c>
      <c r="S11" s="16">
        <v>1</v>
      </c>
      <c r="T11" s="42">
        <v>1</v>
      </c>
      <c r="U11" s="42">
        <v>1</v>
      </c>
      <c r="V11" s="41">
        <v>13</v>
      </c>
      <c r="W11" s="41">
        <v>6</v>
      </c>
      <c r="X11" s="42">
        <v>54</v>
      </c>
      <c r="Y11" s="42">
        <v>25</v>
      </c>
      <c r="Z11" s="42" t="s">
        <v>53</v>
      </c>
      <c r="AA11" s="42" t="s">
        <v>53</v>
      </c>
      <c r="AB11" s="42" t="s">
        <v>62</v>
      </c>
      <c r="AC11" s="42" t="s">
        <v>62</v>
      </c>
      <c r="AD11" s="42">
        <v>64</v>
      </c>
      <c r="AE11" s="42">
        <v>18</v>
      </c>
      <c r="AF11" s="42">
        <v>50</v>
      </c>
      <c r="AG11" s="42">
        <v>6</v>
      </c>
      <c r="AH11" s="42">
        <v>2</v>
      </c>
      <c r="AI11" s="42">
        <v>1</v>
      </c>
      <c r="AJ11" s="42">
        <v>31</v>
      </c>
      <c r="AK11" s="42">
        <v>16</v>
      </c>
      <c r="AL11" s="41">
        <v>61</v>
      </c>
      <c r="AM11" s="41">
        <v>18</v>
      </c>
      <c r="AN11" s="41">
        <v>40</v>
      </c>
      <c r="AO11" s="41">
        <v>40</v>
      </c>
      <c r="AP11" s="43">
        <v>22</v>
      </c>
      <c r="AQ11" s="43">
        <v>10</v>
      </c>
      <c r="AR11" s="21"/>
    </row>
    <row r="12" spans="2:44" ht="27.75" customHeight="1">
      <c r="B12" s="29" t="s">
        <v>18</v>
      </c>
      <c r="C12" s="22"/>
      <c r="D12" s="21">
        <f t="shared" si="1"/>
        <v>1166</v>
      </c>
      <c r="E12" s="21">
        <f t="shared" si="1"/>
        <v>1098</v>
      </c>
      <c r="F12" s="16">
        <v>4</v>
      </c>
      <c r="G12" s="16">
        <v>4</v>
      </c>
      <c r="H12" s="38" t="s">
        <v>62</v>
      </c>
      <c r="I12" s="38" t="s">
        <v>62</v>
      </c>
      <c r="J12" s="16">
        <v>5</v>
      </c>
      <c r="K12" s="16">
        <v>5</v>
      </c>
      <c r="L12" s="30">
        <v>1</v>
      </c>
      <c r="M12" s="30">
        <v>1</v>
      </c>
      <c r="N12" s="16">
        <v>138</v>
      </c>
      <c r="O12" s="16">
        <v>134</v>
      </c>
      <c r="P12" s="16">
        <v>638</v>
      </c>
      <c r="Q12" s="16">
        <v>614</v>
      </c>
      <c r="R12" s="16">
        <v>24</v>
      </c>
      <c r="S12" s="16">
        <v>24</v>
      </c>
      <c r="T12" s="41">
        <v>25</v>
      </c>
      <c r="U12" s="41">
        <v>22</v>
      </c>
      <c r="V12" s="41">
        <v>43</v>
      </c>
      <c r="W12" s="41">
        <v>41</v>
      </c>
      <c r="X12" s="42">
        <v>76</v>
      </c>
      <c r="Y12" s="42">
        <v>69</v>
      </c>
      <c r="Z12" s="42" t="s">
        <v>62</v>
      </c>
      <c r="AA12" s="42" t="s">
        <v>62</v>
      </c>
      <c r="AB12" s="42">
        <v>1</v>
      </c>
      <c r="AC12" s="42">
        <v>1</v>
      </c>
      <c r="AD12" s="42">
        <v>16</v>
      </c>
      <c r="AE12" s="42">
        <v>10</v>
      </c>
      <c r="AF12" s="42">
        <v>11</v>
      </c>
      <c r="AG12" s="42">
        <v>9</v>
      </c>
      <c r="AH12" s="42" t="s">
        <v>62</v>
      </c>
      <c r="AI12" s="42" t="s">
        <v>62</v>
      </c>
      <c r="AJ12" s="42">
        <v>5</v>
      </c>
      <c r="AK12" s="42">
        <v>4</v>
      </c>
      <c r="AL12" s="41">
        <v>118</v>
      </c>
      <c r="AM12" s="41">
        <v>101</v>
      </c>
      <c r="AN12" s="41">
        <v>58</v>
      </c>
      <c r="AO12" s="41">
        <v>56</v>
      </c>
      <c r="AP12" s="44">
        <v>3</v>
      </c>
      <c r="AQ12" s="44">
        <v>3</v>
      </c>
      <c r="AR12" s="21"/>
    </row>
    <row r="13" spans="2:44" ht="27.75" customHeight="1">
      <c r="B13" s="29" t="s">
        <v>19</v>
      </c>
      <c r="C13" s="22"/>
      <c r="D13" s="21">
        <f t="shared" si="1"/>
        <v>1246</v>
      </c>
      <c r="E13" s="21">
        <f t="shared" si="1"/>
        <v>414</v>
      </c>
      <c r="F13" s="16">
        <v>6</v>
      </c>
      <c r="G13" s="16">
        <v>6</v>
      </c>
      <c r="H13" s="38" t="s">
        <v>62</v>
      </c>
      <c r="I13" s="38" t="s">
        <v>62</v>
      </c>
      <c r="J13" s="16">
        <v>10</v>
      </c>
      <c r="K13" s="16">
        <v>6</v>
      </c>
      <c r="L13" s="30" t="s">
        <v>62</v>
      </c>
      <c r="M13" s="30" t="s">
        <v>62</v>
      </c>
      <c r="N13" s="16">
        <v>50</v>
      </c>
      <c r="O13" s="16">
        <v>37</v>
      </c>
      <c r="P13" s="16">
        <v>219</v>
      </c>
      <c r="Q13" s="16">
        <v>116</v>
      </c>
      <c r="R13" s="16">
        <v>12</v>
      </c>
      <c r="S13" s="30">
        <v>5</v>
      </c>
      <c r="T13" s="41">
        <v>16</v>
      </c>
      <c r="U13" s="41">
        <v>7</v>
      </c>
      <c r="V13" s="41">
        <v>35</v>
      </c>
      <c r="W13" s="41">
        <v>13</v>
      </c>
      <c r="X13" s="42">
        <v>279</v>
      </c>
      <c r="Y13" s="42">
        <v>79</v>
      </c>
      <c r="Z13" s="42">
        <v>52</v>
      </c>
      <c r="AA13" s="42" t="s">
        <v>62</v>
      </c>
      <c r="AB13" s="42">
        <v>6</v>
      </c>
      <c r="AC13" s="42" t="s">
        <v>62</v>
      </c>
      <c r="AD13" s="42">
        <v>108</v>
      </c>
      <c r="AE13" s="42">
        <v>34</v>
      </c>
      <c r="AF13" s="42">
        <v>186</v>
      </c>
      <c r="AG13" s="42">
        <v>19</v>
      </c>
      <c r="AH13" s="42">
        <v>8</v>
      </c>
      <c r="AI13" s="42">
        <v>1</v>
      </c>
      <c r="AJ13" s="42">
        <v>28</v>
      </c>
      <c r="AK13" s="42">
        <v>4</v>
      </c>
      <c r="AL13" s="41">
        <v>178</v>
      </c>
      <c r="AM13" s="41">
        <v>50</v>
      </c>
      <c r="AN13" s="41">
        <v>51</v>
      </c>
      <c r="AO13" s="41">
        <v>37</v>
      </c>
      <c r="AP13" s="43">
        <v>2</v>
      </c>
      <c r="AQ13" s="44" t="s">
        <v>62</v>
      </c>
      <c r="AR13" s="21"/>
    </row>
    <row r="14" spans="2:44" ht="27.75" customHeight="1">
      <c r="B14" s="29" t="s">
        <v>20</v>
      </c>
      <c r="C14" s="22"/>
      <c r="D14" s="21">
        <f t="shared" si="1"/>
        <v>116</v>
      </c>
      <c r="E14" s="21">
        <f t="shared" si="1"/>
        <v>104</v>
      </c>
      <c r="F14" s="30" t="s">
        <v>64</v>
      </c>
      <c r="G14" s="30" t="s">
        <v>62</v>
      </c>
      <c r="H14" s="38" t="s">
        <v>62</v>
      </c>
      <c r="I14" s="38" t="s">
        <v>62</v>
      </c>
      <c r="J14" s="16">
        <v>10</v>
      </c>
      <c r="K14" s="16">
        <v>10</v>
      </c>
      <c r="L14" s="30" t="s">
        <v>53</v>
      </c>
      <c r="M14" s="30" t="s">
        <v>62</v>
      </c>
      <c r="N14" s="30" t="s">
        <v>62</v>
      </c>
      <c r="O14" s="30" t="s">
        <v>62</v>
      </c>
      <c r="P14" s="16">
        <v>13</v>
      </c>
      <c r="Q14" s="16">
        <v>13</v>
      </c>
      <c r="R14" s="30">
        <v>37</v>
      </c>
      <c r="S14" s="30">
        <v>35</v>
      </c>
      <c r="T14" s="30" t="s">
        <v>62</v>
      </c>
      <c r="U14" s="30" t="s">
        <v>62</v>
      </c>
      <c r="V14" s="42">
        <v>9</v>
      </c>
      <c r="W14" s="42">
        <v>8</v>
      </c>
      <c r="X14" s="42">
        <v>10</v>
      </c>
      <c r="Y14" s="42">
        <v>7</v>
      </c>
      <c r="Z14" s="42" t="s">
        <v>62</v>
      </c>
      <c r="AA14" s="42" t="s">
        <v>62</v>
      </c>
      <c r="AB14" s="42" t="s">
        <v>62</v>
      </c>
      <c r="AC14" s="42" t="s">
        <v>62</v>
      </c>
      <c r="AD14" s="42">
        <v>13</v>
      </c>
      <c r="AE14" s="42">
        <v>9</v>
      </c>
      <c r="AF14" s="42">
        <v>5</v>
      </c>
      <c r="AG14" s="42">
        <v>3</v>
      </c>
      <c r="AH14" s="42" t="s">
        <v>62</v>
      </c>
      <c r="AI14" s="42" t="s">
        <v>62</v>
      </c>
      <c r="AJ14" s="42">
        <v>4</v>
      </c>
      <c r="AK14" s="42">
        <v>4</v>
      </c>
      <c r="AL14" s="42">
        <v>11</v>
      </c>
      <c r="AM14" s="42">
        <v>11</v>
      </c>
      <c r="AN14" s="42">
        <v>4</v>
      </c>
      <c r="AO14" s="42">
        <v>4</v>
      </c>
      <c r="AP14" s="44" t="s">
        <v>62</v>
      </c>
      <c r="AQ14" s="44" t="s">
        <v>62</v>
      </c>
      <c r="AR14" s="21"/>
    </row>
    <row r="15" spans="2:44" ht="27.75" customHeight="1">
      <c r="B15" s="29" t="s">
        <v>21</v>
      </c>
      <c r="C15" s="22"/>
      <c r="D15" s="21">
        <f aca="true" t="shared" si="2" ref="D15:D20">SUM(F15,H15,J15,L15,N15,P15,R15,T15,V15,X15,Z15,AB15,AD15,AF15,AH15,AJ15,AL15,AN15,AP15)</f>
        <v>145</v>
      </c>
      <c r="E15" s="38">
        <v>3</v>
      </c>
      <c r="F15" s="30" t="s">
        <v>62</v>
      </c>
      <c r="G15" s="30" t="s">
        <v>62</v>
      </c>
      <c r="H15" s="38" t="s">
        <v>62</v>
      </c>
      <c r="I15" s="38" t="s">
        <v>62</v>
      </c>
      <c r="J15" s="30" t="s">
        <v>53</v>
      </c>
      <c r="K15" s="30" t="s">
        <v>62</v>
      </c>
      <c r="L15" s="30" t="s">
        <v>62</v>
      </c>
      <c r="M15" s="30" t="s">
        <v>62</v>
      </c>
      <c r="N15" s="30" t="s">
        <v>62</v>
      </c>
      <c r="O15" s="30" t="s">
        <v>62</v>
      </c>
      <c r="P15" s="16">
        <v>23</v>
      </c>
      <c r="Q15" s="30" t="s">
        <v>62</v>
      </c>
      <c r="R15" s="30" t="s">
        <v>62</v>
      </c>
      <c r="S15" s="30" t="s">
        <v>62</v>
      </c>
      <c r="T15" s="42" t="s">
        <v>62</v>
      </c>
      <c r="U15" s="42" t="s">
        <v>62</v>
      </c>
      <c r="V15" s="42">
        <v>3</v>
      </c>
      <c r="W15" s="42" t="s">
        <v>62</v>
      </c>
      <c r="X15" s="42">
        <v>19</v>
      </c>
      <c r="Y15" s="42" t="s">
        <v>53</v>
      </c>
      <c r="Z15" s="42">
        <v>3</v>
      </c>
      <c r="AA15" s="42" t="s">
        <v>62</v>
      </c>
      <c r="AB15" s="42" t="s">
        <v>62</v>
      </c>
      <c r="AC15" s="42" t="s">
        <v>62</v>
      </c>
      <c r="AD15" s="42">
        <v>17</v>
      </c>
      <c r="AE15" s="42">
        <v>1</v>
      </c>
      <c r="AF15" s="42">
        <v>35</v>
      </c>
      <c r="AG15" s="42">
        <v>1</v>
      </c>
      <c r="AH15" s="42">
        <v>2</v>
      </c>
      <c r="AI15" s="42" t="s">
        <v>62</v>
      </c>
      <c r="AJ15" s="42">
        <v>1</v>
      </c>
      <c r="AK15" s="42" t="s">
        <v>62</v>
      </c>
      <c r="AL15" s="41">
        <v>40</v>
      </c>
      <c r="AM15" s="42" t="s">
        <v>62</v>
      </c>
      <c r="AN15" s="42">
        <v>2</v>
      </c>
      <c r="AO15" s="42">
        <v>1</v>
      </c>
      <c r="AP15" s="44" t="s">
        <v>62</v>
      </c>
      <c r="AQ15" s="44" t="s">
        <v>62</v>
      </c>
      <c r="AR15" s="21"/>
    </row>
    <row r="16" spans="2:44" ht="27.75" customHeight="1">
      <c r="B16" s="29" t="s">
        <v>22</v>
      </c>
      <c r="C16" s="22"/>
      <c r="D16" s="21">
        <f t="shared" si="2"/>
        <v>11</v>
      </c>
      <c r="E16" s="38" t="s">
        <v>51</v>
      </c>
      <c r="F16" s="30" t="s">
        <v>62</v>
      </c>
      <c r="G16" s="30" t="s">
        <v>62</v>
      </c>
      <c r="H16" s="38" t="s">
        <v>62</v>
      </c>
      <c r="I16" s="38" t="s">
        <v>62</v>
      </c>
      <c r="J16" s="30" t="s">
        <v>62</v>
      </c>
      <c r="K16" s="30" t="s">
        <v>62</v>
      </c>
      <c r="L16" s="30" t="s">
        <v>62</v>
      </c>
      <c r="M16" s="30" t="s">
        <v>62</v>
      </c>
      <c r="N16" s="30" t="s">
        <v>62</v>
      </c>
      <c r="O16" s="30" t="s">
        <v>62</v>
      </c>
      <c r="P16" s="30" t="s">
        <v>62</v>
      </c>
      <c r="Q16" s="30" t="s">
        <v>62</v>
      </c>
      <c r="R16" s="30" t="s">
        <v>62</v>
      </c>
      <c r="S16" s="30" t="s">
        <v>62</v>
      </c>
      <c r="T16" s="42" t="s">
        <v>62</v>
      </c>
      <c r="U16" s="42" t="s">
        <v>62</v>
      </c>
      <c r="V16" s="42" t="s">
        <v>62</v>
      </c>
      <c r="W16" s="42" t="s">
        <v>62</v>
      </c>
      <c r="X16" s="42" t="s">
        <v>62</v>
      </c>
      <c r="Y16" s="42" t="s">
        <v>53</v>
      </c>
      <c r="Z16" s="42" t="s">
        <v>62</v>
      </c>
      <c r="AA16" s="42" t="s">
        <v>62</v>
      </c>
      <c r="AB16" s="42" t="s">
        <v>62</v>
      </c>
      <c r="AC16" s="42" t="s">
        <v>62</v>
      </c>
      <c r="AD16" s="42" t="s">
        <v>62</v>
      </c>
      <c r="AE16" s="42" t="s">
        <v>62</v>
      </c>
      <c r="AF16" s="42">
        <v>11</v>
      </c>
      <c r="AG16" s="42" t="s">
        <v>62</v>
      </c>
      <c r="AH16" s="42" t="s">
        <v>62</v>
      </c>
      <c r="AI16" s="42" t="s">
        <v>62</v>
      </c>
      <c r="AJ16" s="42" t="s">
        <v>62</v>
      </c>
      <c r="AK16" s="42" t="s">
        <v>62</v>
      </c>
      <c r="AL16" s="42" t="s">
        <v>62</v>
      </c>
      <c r="AM16" s="42" t="s">
        <v>62</v>
      </c>
      <c r="AN16" s="42" t="s">
        <v>62</v>
      </c>
      <c r="AO16" s="42" t="s">
        <v>62</v>
      </c>
      <c r="AP16" s="44" t="s">
        <v>62</v>
      </c>
      <c r="AQ16" s="44" t="s">
        <v>62</v>
      </c>
      <c r="AR16" s="21"/>
    </row>
    <row r="17" spans="2:44" ht="27.75" customHeight="1">
      <c r="B17" s="29" t="s">
        <v>6</v>
      </c>
      <c r="C17" s="22"/>
      <c r="D17" s="21">
        <f t="shared" si="2"/>
        <v>21</v>
      </c>
      <c r="E17" s="21">
        <f>SUM(G17,I17,K17,M17,O17,Q17,S17,U17,W17,Y17,AA17,AC17,AE17,AG17,AI17,AK17,AM17,AO17,AQ17)</f>
        <v>7</v>
      </c>
      <c r="F17" s="30" t="s">
        <v>62</v>
      </c>
      <c r="G17" s="30" t="s">
        <v>62</v>
      </c>
      <c r="H17" s="38" t="s">
        <v>62</v>
      </c>
      <c r="I17" s="38" t="s">
        <v>62</v>
      </c>
      <c r="J17" s="30" t="s">
        <v>62</v>
      </c>
      <c r="K17" s="30" t="s">
        <v>62</v>
      </c>
      <c r="L17" s="30" t="s">
        <v>62</v>
      </c>
      <c r="M17" s="30" t="s">
        <v>62</v>
      </c>
      <c r="N17" s="30" t="s">
        <v>62</v>
      </c>
      <c r="O17" s="30" t="s">
        <v>62</v>
      </c>
      <c r="P17" s="16">
        <v>7</v>
      </c>
      <c r="Q17" s="30">
        <v>2</v>
      </c>
      <c r="R17" s="30" t="s">
        <v>62</v>
      </c>
      <c r="S17" s="30" t="s">
        <v>62</v>
      </c>
      <c r="T17" s="42" t="s">
        <v>62</v>
      </c>
      <c r="U17" s="42" t="s">
        <v>62</v>
      </c>
      <c r="V17" s="42" t="s">
        <v>62</v>
      </c>
      <c r="W17" s="42" t="s">
        <v>62</v>
      </c>
      <c r="X17" s="42">
        <v>2</v>
      </c>
      <c r="Y17" s="42">
        <v>1</v>
      </c>
      <c r="Z17" s="42" t="s">
        <v>62</v>
      </c>
      <c r="AA17" s="42" t="s">
        <v>62</v>
      </c>
      <c r="AB17" s="42" t="s">
        <v>62</v>
      </c>
      <c r="AC17" s="42" t="s">
        <v>62</v>
      </c>
      <c r="AD17" s="42">
        <v>1</v>
      </c>
      <c r="AE17" s="42">
        <v>1</v>
      </c>
      <c r="AF17" s="42">
        <v>7</v>
      </c>
      <c r="AG17" s="42" t="s">
        <v>62</v>
      </c>
      <c r="AH17" s="42" t="s">
        <v>62</v>
      </c>
      <c r="AI17" s="42" t="s">
        <v>62</v>
      </c>
      <c r="AJ17" s="42" t="s">
        <v>62</v>
      </c>
      <c r="AK17" s="42" t="s">
        <v>62</v>
      </c>
      <c r="AL17" s="41">
        <v>1</v>
      </c>
      <c r="AM17" s="42" t="s">
        <v>62</v>
      </c>
      <c r="AN17" s="42">
        <v>3</v>
      </c>
      <c r="AO17" s="42">
        <v>3</v>
      </c>
      <c r="AP17" s="44" t="s">
        <v>62</v>
      </c>
      <c r="AQ17" s="44" t="s">
        <v>62</v>
      </c>
      <c r="AR17" s="21"/>
    </row>
    <row r="18" spans="2:44" ht="27.75" customHeight="1">
      <c r="B18" s="29" t="s">
        <v>61</v>
      </c>
      <c r="C18" s="22"/>
      <c r="D18" s="21">
        <f t="shared" si="2"/>
        <v>189</v>
      </c>
      <c r="E18" s="21">
        <f>SUM(G18,I18,K18,M18,O18,Q18,S18,U18,W18,Y18,AA18,AC18,AE18,AG18,AI18,AK18,AM18,AO18,AQ18)</f>
        <v>55</v>
      </c>
      <c r="F18" s="30">
        <v>1</v>
      </c>
      <c r="G18" s="30" t="s">
        <v>62</v>
      </c>
      <c r="H18" s="38" t="s">
        <v>62</v>
      </c>
      <c r="I18" s="38" t="s">
        <v>62</v>
      </c>
      <c r="J18" s="30" t="s">
        <v>62</v>
      </c>
      <c r="K18" s="30" t="s">
        <v>62</v>
      </c>
      <c r="L18" s="30" t="s">
        <v>62</v>
      </c>
      <c r="M18" s="30" t="s">
        <v>62</v>
      </c>
      <c r="N18" s="30">
        <v>5</v>
      </c>
      <c r="O18" s="30">
        <v>3</v>
      </c>
      <c r="P18" s="16">
        <v>18</v>
      </c>
      <c r="Q18" s="30">
        <v>9</v>
      </c>
      <c r="R18" s="30">
        <v>2</v>
      </c>
      <c r="S18" s="30">
        <v>2</v>
      </c>
      <c r="T18" s="42">
        <v>2</v>
      </c>
      <c r="U18" s="42">
        <v>1</v>
      </c>
      <c r="V18" s="42">
        <v>4</v>
      </c>
      <c r="W18" s="42">
        <v>1</v>
      </c>
      <c r="X18" s="42">
        <v>33</v>
      </c>
      <c r="Y18" s="42">
        <v>6</v>
      </c>
      <c r="Z18" s="42">
        <v>3</v>
      </c>
      <c r="AA18" s="42" t="s">
        <v>62</v>
      </c>
      <c r="AB18" s="42" t="s">
        <v>62</v>
      </c>
      <c r="AC18" s="42" t="s">
        <v>62</v>
      </c>
      <c r="AD18" s="42">
        <v>16</v>
      </c>
      <c r="AE18" s="42">
        <v>6</v>
      </c>
      <c r="AF18" s="42">
        <v>48</v>
      </c>
      <c r="AG18" s="42">
        <v>3</v>
      </c>
      <c r="AH18" s="42">
        <v>2</v>
      </c>
      <c r="AI18" s="42">
        <v>1</v>
      </c>
      <c r="AJ18" s="42">
        <v>5</v>
      </c>
      <c r="AK18" s="42">
        <v>1</v>
      </c>
      <c r="AL18" s="41">
        <v>36</v>
      </c>
      <c r="AM18" s="42">
        <v>9</v>
      </c>
      <c r="AN18" s="42">
        <v>12</v>
      </c>
      <c r="AO18" s="42">
        <v>12</v>
      </c>
      <c r="AP18" s="44">
        <v>2</v>
      </c>
      <c r="AQ18" s="44">
        <v>1</v>
      </c>
      <c r="AR18" s="21"/>
    </row>
    <row r="19" spans="2:44" ht="27.75" customHeight="1">
      <c r="B19" s="29" t="s">
        <v>9</v>
      </c>
      <c r="C19" s="22"/>
      <c r="D19" s="21">
        <f t="shared" si="2"/>
        <v>2826</v>
      </c>
      <c r="E19" s="21">
        <f>SUM(G19,I19,K19,M19,O19,Q19,S19,U19,W19,Y19,AA19,AC19,AE19,AG19,AI19,AK19,AM19,AO19,AQ19)</f>
        <v>1375</v>
      </c>
      <c r="F19" s="21">
        <f aca="true" t="shared" si="3" ref="F19:AQ19">F9-F20</f>
        <v>52</v>
      </c>
      <c r="G19" s="21">
        <f t="shared" si="3"/>
        <v>45</v>
      </c>
      <c r="H19" s="38">
        <v>1</v>
      </c>
      <c r="I19" s="38">
        <v>1</v>
      </c>
      <c r="J19" s="21">
        <f t="shared" si="3"/>
        <v>39</v>
      </c>
      <c r="K19" s="21">
        <f t="shared" si="3"/>
        <v>33</v>
      </c>
      <c r="L19" s="21">
        <f t="shared" si="3"/>
        <v>1</v>
      </c>
      <c r="M19" s="21">
        <f t="shared" si="3"/>
        <v>1</v>
      </c>
      <c r="N19" s="21">
        <f t="shared" si="3"/>
        <v>168</v>
      </c>
      <c r="O19" s="21">
        <f t="shared" si="3"/>
        <v>143</v>
      </c>
      <c r="P19" s="21">
        <f t="shared" si="3"/>
        <v>577</v>
      </c>
      <c r="Q19" s="21">
        <f t="shared" si="3"/>
        <v>415</v>
      </c>
      <c r="R19" s="21">
        <f t="shared" si="3"/>
        <v>46</v>
      </c>
      <c r="S19" s="21">
        <f t="shared" si="3"/>
        <v>37</v>
      </c>
      <c r="T19" s="21">
        <f t="shared" si="3"/>
        <v>36</v>
      </c>
      <c r="U19" s="21">
        <f t="shared" si="3"/>
        <v>22</v>
      </c>
      <c r="V19" s="21">
        <f t="shared" si="3"/>
        <v>66</v>
      </c>
      <c r="W19" s="21">
        <f t="shared" si="3"/>
        <v>34</v>
      </c>
      <c r="X19" s="38">
        <f t="shared" si="3"/>
        <v>433</v>
      </c>
      <c r="Y19" s="38">
        <f t="shared" si="3"/>
        <v>150</v>
      </c>
      <c r="Z19" s="38">
        <f t="shared" si="3"/>
        <v>74</v>
      </c>
      <c r="AA19" s="38">
        <v>1</v>
      </c>
      <c r="AB19" s="38">
        <f t="shared" si="3"/>
        <v>6</v>
      </c>
      <c r="AC19" s="38" t="s">
        <v>62</v>
      </c>
      <c r="AD19" s="38">
        <f t="shared" si="3"/>
        <v>274</v>
      </c>
      <c r="AE19" s="38">
        <f t="shared" si="3"/>
        <v>72</v>
      </c>
      <c r="AF19" s="38">
        <f t="shared" si="3"/>
        <v>355</v>
      </c>
      <c r="AG19" s="38">
        <f t="shared" si="3"/>
        <v>37</v>
      </c>
      <c r="AH19" s="21">
        <f t="shared" si="3"/>
        <v>15</v>
      </c>
      <c r="AI19" s="21">
        <v>3</v>
      </c>
      <c r="AJ19" s="21">
        <f t="shared" si="3"/>
        <v>87</v>
      </c>
      <c r="AK19" s="21">
        <f t="shared" si="3"/>
        <v>30</v>
      </c>
      <c r="AL19" s="21">
        <f t="shared" si="3"/>
        <v>353</v>
      </c>
      <c r="AM19" s="21">
        <f t="shared" si="3"/>
        <v>145</v>
      </c>
      <c r="AN19" s="21">
        <f t="shared" si="3"/>
        <v>217</v>
      </c>
      <c r="AO19" s="21">
        <f t="shared" si="3"/>
        <v>194</v>
      </c>
      <c r="AP19" s="21">
        <f t="shared" si="3"/>
        <v>26</v>
      </c>
      <c r="AQ19" s="21">
        <f t="shared" si="3"/>
        <v>12</v>
      </c>
      <c r="AR19" s="21"/>
    </row>
    <row r="20" spans="1:44" ht="27.75" customHeight="1" thickBot="1">
      <c r="A20" s="18"/>
      <c r="B20" s="45" t="s">
        <v>11</v>
      </c>
      <c r="C20" s="31"/>
      <c r="D20" s="46">
        <f t="shared" si="2"/>
        <v>2079</v>
      </c>
      <c r="E20" s="18">
        <f>SUM(G20,I20,K20,M20,O20,Q20,S20,U20,W20,Y20,AA20,AC20,AE20,AG20,AI20,AK20,AM20,AO20,AQ20)</f>
        <v>1390</v>
      </c>
      <c r="F20" s="18">
        <v>7</v>
      </c>
      <c r="G20" s="18">
        <v>7</v>
      </c>
      <c r="H20" s="32" t="s">
        <v>64</v>
      </c>
      <c r="I20" s="32" t="s">
        <v>64</v>
      </c>
      <c r="J20" s="18">
        <v>5</v>
      </c>
      <c r="K20" s="18">
        <v>5</v>
      </c>
      <c r="L20" s="32">
        <v>1</v>
      </c>
      <c r="M20" s="32">
        <v>1</v>
      </c>
      <c r="N20" s="18">
        <v>109</v>
      </c>
      <c r="O20" s="18">
        <v>106</v>
      </c>
      <c r="P20" s="18">
        <v>794</v>
      </c>
      <c r="Q20" s="18">
        <v>650</v>
      </c>
      <c r="R20" s="18">
        <v>36</v>
      </c>
      <c r="S20" s="18">
        <v>35</v>
      </c>
      <c r="T20" s="47">
        <v>22</v>
      </c>
      <c r="U20" s="47">
        <v>16</v>
      </c>
      <c r="V20" s="47">
        <v>75</v>
      </c>
      <c r="W20" s="47">
        <v>58</v>
      </c>
      <c r="X20" s="48">
        <v>217</v>
      </c>
      <c r="Y20" s="48">
        <v>123</v>
      </c>
      <c r="Z20" s="48">
        <v>2</v>
      </c>
      <c r="AA20" s="48" t="s">
        <v>62</v>
      </c>
      <c r="AB20" s="48">
        <v>3</v>
      </c>
      <c r="AC20" s="48">
        <v>2</v>
      </c>
      <c r="AD20" s="48">
        <v>123</v>
      </c>
      <c r="AE20" s="48">
        <v>72</v>
      </c>
      <c r="AF20" s="48">
        <v>226</v>
      </c>
      <c r="AG20" s="48">
        <v>38</v>
      </c>
      <c r="AH20" s="48">
        <v>1</v>
      </c>
      <c r="AI20" s="48" t="s">
        <v>62</v>
      </c>
      <c r="AJ20" s="48">
        <v>33</v>
      </c>
      <c r="AK20" s="48">
        <v>16</v>
      </c>
      <c r="AL20" s="47">
        <v>277</v>
      </c>
      <c r="AM20" s="47">
        <v>133</v>
      </c>
      <c r="AN20" s="47">
        <v>129</v>
      </c>
      <c r="AO20" s="47">
        <v>117</v>
      </c>
      <c r="AP20" s="47">
        <v>19</v>
      </c>
      <c r="AQ20" s="47">
        <v>11</v>
      </c>
      <c r="AR20" s="21"/>
    </row>
    <row r="21" ht="15.75" customHeight="1">
      <c r="B21" s="16" t="s">
        <v>92</v>
      </c>
    </row>
    <row r="22" ht="15.75" customHeight="1">
      <c r="B22" s="16" t="s">
        <v>93</v>
      </c>
    </row>
    <row r="23" ht="15.75" customHeight="1">
      <c r="B23" s="16" t="s">
        <v>95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6">
    <mergeCell ref="AH3:AI3"/>
    <mergeCell ref="AJ3:AK3"/>
    <mergeCell ref="AD3:AE3"/>
    <mergeCell ref="B9:C9"/>
    <mergeCell ref="B5:C5"/>
    <mergeCell ref="B6:C6"/>
    <mergeCell ref="B7:C7"/>
    <mergeCell ref="B8:C8"/>
    <mergeCell ref="D3:E3"/>
    <mergeCell ref="B3:B4"/>
    <mergeCell ref="AN3:AO3"/>
    <mergeCell ref="N3:O3"/>
    <mergeCell ref="AP3:AQ3"/>
    <mergeCell ref="P3:Q3"/>
    <mergeCell ref="T3:U3"/>
    <mergeCell ref="Z3:AA3"/>
    <mergeCell ref="AB3:AC3"/>
    <mergeCell ref="AL3:AM3"/>
    <mergeCell ref="V3:W3"/>
    <mergeCell ref="AF3:AG3"/>
    <mergeCell ref="X3:Y3"/>
    <mergeCell ref="R3:S3"/>
    <mergeCell ref="F3:G3"/>
    <mergeCell ref="L3:M3"/>
    <mergeCell ref="H3:I3"/>
    <mergeCell ref="J3:K3"/>
  </mergeCells>
  <printOptions/>
  <pageMargins left="0.29" right="0.19" top="0.3937007874015748" bottom="0" header="0.5118110236220472" footer="0.5118110236220472"/>
  <pageSetup horizontalDpi="600" verticalDpi="600" orientation="portrait" pageOrder="overThenDown" paperSize="9" scale="62" r:id="rId1"/>
  <colBreaks count="1" manualBreakCount="1">
    <brk id="2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5" zoomScaleNormal="85" workbookViewId="0" topLeftCell="A1">
      <selection activeCell="D7" sqref="D7"/>
    </sheetView>
  </sheetViews>
  <sheetFormatPr defaultColWidth="8.625" defaultRowHeight="12.75"/>
  <cols>
    <col min="1" max="1" width="2.00390625" style="16" customWidth="1"/>
    <col min="2" max="2" width="13.75390625" style="16" customWidth="1"/>
    <col min="3" max="3" width="2.00390625" style="16" customWidth="1"/>
    <col min="4" max="6" width="11.125" style="16" customWidth="1"/>
    <col min="7" max="7" width="1.12109375" style="16" customWidth="1"/>
    <col min="8" max="8" width="2.00390625" style="16" customWidth="1"/>
    <col min="9" max="9" width="13.75390625" style="16" customWidth="1"/>
    <col min="10" max="10" width="2.00390625" style="16" customWidth="1"/>
    <col min="11" max="13" width="11.125" style="16" customWidth="1"/>
    <col min="14" max="14" width="1.12109375" style="16" customWidth="1"/>
    <col min="15" max="15" width="2.00390625" style="16" customWidth="1"/>
    <col min="16" max="16" width="13.75390625" style="16" customWidth="1"/>
    <col min="17" max="17" width="2.00390625" style="16" customWidth="1"/>
    <col min="18" max="20" width="11.125" style="16" customWidth="1"/>
    <col min="21" max="21" width="1.12109375" style="16" customWidth="1"/>
    <col min="22" max="16384" width="8.625" style="16" customWidth="1"/>
  </cols>
  <sheetData>
    <row r="1" spans="1:20" ht="25.5" customHeight="1" thickBot="1">
      <c r="A1" s="18" t="s">
        <v>78</v>
      </c>
      <c r="B1" s="18"/>
      <c r="C1" s="18"/>
      <c r="D1" s="18"/>
      <c r="E1" s="18"/>
      <c r="F1" s="18"/>
      <c r="G1" s="18"/>
      <c r="S1" s="39"/>
      <c r="T1" s="39" t="s">
        <v>67</v>
      </c>
    </row>
    <row r="2" spans="1:20" ht="32.25" customHeight="1">
      <c r="A2" s="54"/>
      <c r="B2" s="55" t="s">
        <v>1</v>
      </c>
      <c r="C2" s="56"/>
      <c r="D2" s="57" t="s">
        <v>2</v>
      </c>
      <c r="E2" s="57" t="s">
        <v>3</v>
      </c>
      <c r="F2" s="33" t="s">
        <v>4</v>
      </c>
      <c r="G2" s="56"/>
      <c r="H2" s="60"/>
      <c r="I2" s="55" t="s">
        <v>1</v>
      </c>
      <c r="J2" s="56"/>
      <c r="K2" s="57" t="s">
        <v>2</v>
      </c>
      <c r="L2" s="57" t="s">
        <v>3</v>
      </c>
      <c r="M2" s="33" t="s">
        <v>4</v>
      </c>
      <c r="N2" s="56"/>
      <c r="O2" s="60"/>
      <c r="P2" s="55" t="s">
        <v>1</v>
      </c>
      <c r="Q2" s="56"/>
      <c r="R2" s="57" t="s">
        <v>2</v>
      </c>
      <c r="S2" s="57" t="s">
        <v>3</v>
      </c>
      <c r="T2" s="33" t="s">
        <v>4</v>
      </c>
    </row>
    <row r="3" spans="1:20" ht="12.75" customHeight="1">
      <c r="A3" s="21"/>
      <c r="B3" s="70"/>
      <c r="C3" s="71"/>
      <c r="D3" s="69"/>
      <c r="E3" s="69"/>
      <c r="F3" s="69"/>
      <c r="G3" s="22"/>
      <c r="H3" s="23"/>
      <c r="I3" s="69"/>
      <c r="J3" s="22"/>
      <c r="K3" s="69"/>
      <c r="L3" s="69"/>
      <c r="M3" s="69"/>
      <c r="N3" s="22"/>
      <c r="O3" s="23"/>
      <c r="P3" s="69"/>
      <c r="Q3" s="22"/>
      <c r="R3" s="69"/>
      <c r="S3" s="69"/>
      <c r="T3" s="69"/>
    </row>
    <row r="4" spans="1:20" ht="16.5" customHeight="1">
      <c r="A4" s="21"/>
      <c r="B4" s="136" t="s">
        <v>126</v>
      </c>
      <c r="C4" s="109"/>
      <c r="D4" s="21">
        <v>5432</v>
      </c>
      <c r="E4" s="16">
        <v>2965</v>
      </c>
      <c r="F4" s="16">
        <v>2467</v>
      </c>
      <c r="G4" s="22"/>
      <c r="H4" s="23"/>
      <c r="I4" s="58" t="s">
        <v>135</v>
      </c>
      <c r="J4" s="22"/>
      <c r="K4" s="21">
        <f aca="true" t="shared" si="0" ref="K4:K10">SUM(L4:M4)</f>
        <v>8</v>
      </c>
      <c r="L4" s="16">
        <v>5</v>
      </c>
      <c r="M4" s="30">
        <v>3</v>
      </c>
      <c r="N4" s="22"/>
      <c r="O4" s="23"/>
      <c r="P4" s="58" t="s">
        <v>151</v>
      </c>
      <c r="Q4" s="22"/>
      <c r="R4" s="21">
        <f aca="true" t="shared" si="1" ref="R4:R12">SUM(S4:T4)</f>
        <v>18</v>
      </c>
      <c r="S4" s="30">
        <v>4</v>
      </c>
      <c r="T4" s="30">
        <v>14</v>
      </c>
    </row>
    <row r="5" spans="1:20" ht="16.5" customHeight="1">
      <c r="A5" s="21"/>
      <c r="B5" s="66" t="s">
        <v>82</v>
      </c>
      <c r="C5" s="97"/>
      <c r="D5" s="21">
        <v>5188</v>
      </c>
      <c r="E5" s="16">
        <v>2943</v>
      </c>
      <c r="F5" s="16">
        <v>2245</v>
      </c>
      <c r="G5" s="22"/>
      <c r="H5" s="23"/>
      <c r="I5" s="58" t="s">
        <v>136</v>
      </c>
      <c r="J5" s="22"/>
      <c r="K5" s="21">
        <f t="shared" si="0"/>
        <v>37</v>
      </c>
      <c r="L5" s="16">
        <v>25</v>
      </c>
      <c r="M5" s="30">
        <v>12</v>
      </c>
      <c r="N5" s="22"/>
      <c r="O5" s="23"/>
      <c r="P5" s="58" t="s">
        <v>152</v>
      </c>
      <c r="Q5" s="22"/>
      <c r="R5" s="38">
        <f t="shared" si="1"/>
        <v>2</v>
      </c>
      <c r="S5" s="30">
        <v>2</v>
      </c>
      <c r="T5" s="30" t="s">
        <v>166</v>
      </c>
    </row>
    <row r="6" spans="1:20" ht="16.5" customHeight="1">
      <c r="A6" s="21"/>
      <c r="B6" s="108" t="s">
        <v>83</v>
      </c>
      <c r="C6" s="109"/>
      <c r="D6" s="21">
        <v>4945</v>
      </c>
      <c r="E6" s="16">
        <v>2715</v>
      </c>
      <c r="F6" s="16">
        <v>2230</v>
      </c>
      <c r="G6" s="22"/>
      <c r="H6" s="23"/>
      <c r="I6" s="58" t="s">
        <v>137</v>
      </c>
      <c r="J6" s="22"/>
      <c r="K6" s="21">
        <f t="shared" si="0"/>
        <v>16</v>
      </c>
      <c r="L6" s="16">
        <v>14</v>
      </c>
      <c r="M6" s="30">
        <v>2</v>
      </c>
      <c r="N6" s="22"/>
      <c r="O6" s="23"/>
      <c r="P6" s="58" t="s">
        <v>153</v>
      </c>
      <c r="Q6" s="22"/>
      <c r="R6" s="38">
        <f t="shared" si="1"/>
        <v>10</v>
      </c>
      <c r="S6" s="30">
        <v>4</v>
      </c>
      <c r="T6" s="30">
        <v>6</v>
      </c>
    </row>
    <row r="7" spans="1:20" ht="16.5" customHeight="1">
      <c r="A7" s="21"/>
      <c r="B7" s="108" t="s">
        <v>84</v>
      </c>
      <c r="C7" s="109"/>
      <c r="D7" s="38">
        <v>4754</v>
      </c>
      <c r="E7" s="21">
        <v>2601</v>
      </c>
      <c r="F7" s="21">
        <v>2153</v>
      </c>
      <c r="G7" s="22"/>
      <c r="H7" s="23"/>
      <c r="I7" s="58" t="s">
        <v>138</v>
      </c>
      <c r="J7" s="22"/>
      <c r="K7" s="21">
        <f t="shared" si="0"/>
        <v>298</v>
      </c>
      <c r="L7" s="16">
        <v>216</v>
      </c>
      <c r="M7" s="30">
        <v>82</v>
      </c>
      <c r="N7" s="22"/>
      <c r="O7" s="23"/>
      <c r="P7" s="58" t="s">
        <v>154</v>
      </c>
      <c r="Q7" s="22"/>
      <c r="R7" s="38">
        <f t="shared" si="1"/>
        <v>92</v>
      </c>
      <c r="S7" s="16">
        <v>82</v>
      </c>
      <c r="T7" s="30">
        <v>10</v>
      </c>
    </row>
    <row r="8" spans="1:20" ht="16.5" customHeight="1">
      <c r="A8" s="21"/>
      <c r="B8" s="66"/>
      <c r="C8" s="67"/>
      <c r="D8" s="21"/>
      <c r="G8" s="22"/>
      <c r="H8" s="23"/>
      <c r="I8" s="58" t="s">
        <v>139</v>
      </c>
      <c r="J8" s="22"/>
      <c r="K8" s="21">
        <f t="shared" si="0"/>
        <v>98</v>
      </c>
      <c r="L8" s="30">
        <v>86</v>
      </c>
      <c r="M8" s="30">
        <v>12</v>
      </c>
      <c r="N8" s="59"/>
      <c r="O8" s="23"/>
      <c r="P8" s="58" t="s">
        <v>155</v>
      </c>
      <c r="Q8" s="22"/>
      <c r="R8" s="38">
        <f t="shared" si="1"/>
        <v>26</v>
      </c>
      <c r="S8" s="16">
        <v>24</v>
      </c>
      <c r="T8" s="30">
        <v>2</v>
      </c>
    </row>
    <row r="9" spans="1:20" ht="16.5" customHeight="1">
      <c r="A9" s="21"/>
      <c r="B9" s="108" t="s">
        <v>167</v>
      </c>
      <c r="C9" s="109"/>
      <c r="D9" s="38">
        <f>SUM(E9:F9)</f>
        <v>4905</v>
      </c>
      <c r="E9" s="21">
        <f>SUM(E11,E13)</f>
        <v>2765</v>
      </c>
      <c r="F9" s="21">
        <f>SUM(F11,F13)</f>
        <v>2140</v>
      </c>
      <c r="G9" s="22"/>
      <c r="H9" s="23"/>
      <c r="I9" s="58" t="s">
        <v>140</v>
      </c>
      <c r="J9" s="22"/>
      <c r="K9" s="38">
        <f t="shared" si="0"/>
        <v>2</v>
      </c>
      <c r="L9" s="30">
        <v>2</v>
      </c>
      <c r="M9" s="30" t="s">
        <v>62</v>
      </c>
      <c r="N9" s="59"/>
      <c r="O9" s="23"/>
      <c r="P9" s="58" t="s">
        <v>156</v>
      </c>
      <c r="Q9" s="22"/>
      <c r="R9" s="38">
        <f t="shared" si="1"/>
        <v>2</v>
      </c>
      <c r="S9" s="16">
        <v>1</v>
      </c>
      <c r="T9" s="30">
        <v>1</v>
      </c>
    </row>
    <row r="10" spans="1:20" ht="16.5" customHeight="1">
      <c r="A10" s="21"/>
      <c r="B10" s="66"/>
      <c r="C10" s="67"/>
      <c r="D10" s="21"/>
      <c r="E10" s="21"/>
      <c r="F10" s="21"/>
      <c r="G10" s="22"/>
      <c r="H10" s="23"/>
      <c r="I10" s="58" t="s">
        <v>141</v>
      </c>
      <c r="J10" s="22"/>
      <c r="K10" s="38">
        <f t="shared" si="0"/>
        <v>1</v>
      </c>
      <c r="L10" s="30" t="s">
        <v>62</v>
      </c>
      <c r="M10" s="30">
        <v>1</v>
      </c>
      <c r="N10" s="59"/>
      <c r="O10" s="23"/>
      <c r="P10" s="58" t="s">
        <v>157</v>
      </c>
      <c r="Q10" s="22"/>
      <c r="R10" s="38">
        <f t="shared" si="1"/>
        <v>4</v>
      </c>
      <c r="S10" s="30">
        <v>3</v>
      </c>
      <c r="T10" s="30">
        <v>1</v>
      </c>
    </row>
    <row r="11" spans="1:20" ht="16.5" customHeight="1">
      <c r="A11" s="21"/>
      <c r="B11" s="58" t="s">
        <v>9</v>
      </c>
      <c r="C11" s="22"/>
      <c r="D11" s="38">
        <f>SUM(E11:F11)</f>
        <v>2826</v>
      </c>
      <c r="E11" s="16">
        <v>1375</v>
      </c>
      <c r="F11" s="16">
        <v>1451</v>
      </c>
      <c r="G11" s="22"/>
      <c r="H11" s="23"/>
      <c r="I11" s="58" t="s">
        <v>142</v>
      </c>
      <c r="J11" s="22"/>
      <c r="K11" s="21">
        <f aca="true" t="shared" si="2" ref="K11:K18">SUM(L11:M11)</f>
        <v>1</v>
      </c>
      <c r="L11" s="30">
        <v>1</v>
      </c>
      <c r="M11" s="30" t="s">
        <v>62</v>
      </c>
      <c r="N11" s="59"/>
      <c r="O11" s="23"/>
      <c r="P11" s="58" t="s">
        <v>158</v>
      </c>
      <c r="Q11" s="22"/>
      <c r="R11" s="38">
        <f t="shared" si="1"/>
        <v>3</v>
      </c>
      <c r="S11" s="30">
        <v>3</v>
      </c>
      <c r="T11" s="30" t="s">
        <v>64</v>
      </c>
    </row>
    <row r="12" spans="1:20" ht="16.5" customHeight="1">
      <c r="A12" s="21"/>
      <c r="B12" s="58"/>
      <c r="C12" s="22"/>
      <c r="D12" s="21"/>
      <c r="G12" s="22"/>
      <c r="H12" s="23"/>
      <c r="I12" s="58" t="s">
        <v>143</v>
      </c>
      <c r="J12" s="22"/>
      <c r="K12" s="21">
        <f t="shared" si="2"/>
        <v>13</v>
      </c>
      <c r="L12" s="16">
        <v>12</v>
      </c>
      <c r="M12" s="30">
        <v>1</v>
      </c>
      <c r="N12" s="59"/>
      <c r="O12" s="23"/>
      <c r="P12" s="58" t="s">
        <v>159</v>
      </c>
      <c r="Q12" s="22"/>
      <c r="R12" s="38">
        <f t="shared" si="1"/>
        <v>453</v>
      </c>
      <c r="S12" s="30">
        <v>281</v>
      </c>
      <c r="T12" s="30">
        <v>172</v>
      </c>
    </row>
    <row r="13" spans="1:20" ht="16.5" customHeight="1">
      <c r="A13" s="21"/>
      <c r="B13" s="58" t="s">
        <v>11</v>
      </c>
      <c r="C13" s="22"/>
      <c r="D13" s="38">
        <f>SUM(E13:F13)</f>
        <v>2079</v>
      </c>
      <c r="E13" s="21">
        <f>SUM(E15:E19,L4:L20,S4:S20)</f>
        <v>1390</v>
      </c>
      <c r="F13" s="21">
        <f>SUM(F15:F19,M4:M20,T4:T20)</f>
        <v>689</v>
      </c>
      <c r="G13" s="21"/>
      <c r="H13" s="23"/>
      <c r="I13" s="58" t="s">
        <v>144</v>
      </c>
      <c r="J13" s="22"/>
      <c r="K13" s="21">
        <f t="shared" si="2"/>
        <v>13</v>
      </c>
      <c r="L13" s="16">
        <v>11</v>
      </c>
      <c r="M13" s="30">
        <v>2</v>
      </c>
      <c r="N13" s="59"/>
      <c r="O13" s="23"/>
      <c r="P13" s="58" t="s">
        <v>160</v>
      </c>
      <c r="Q13" s="22"/>
      <c r="R13" s="38">
        <f aca="true" t="shared" si="3" ref="R13:R19">SUM(S13:T13)</f>
        <v>57</v>
      </c>
      <c r="S13" s="30">
        <v>27</v>
      </c>
      <c r="T13" s="30">
        <v>30</v>
      </c>
    </row>
    <row r="14" spans="1:20" ht="16.5" customHeight="1">
      <c r="A14" s="21"/>
      <c r="B14" s="58"/>
      <c r="C14" s="22"/>
      <c r="D14" s="21"/>
      <c r="E14" s="21"/>
      <c r="F14" s="21"/>
      <c r="G14" s="22"/>
      <c r="H14" s="23"/>
      <c r="I14" s="58" t="s">
        <v>145</v>
      </c>
      <c r="J14" s="22"/>
      <c r="K14" s="21">
        <f t="shared" si="2"/>
        <v>473</v>
      </c>
      <c r="L14" s="16">
        <v>283</v>
      </c>
      <c r="M14" s="30">
        <v>190</v>
      </c>
      <c r="N14" s="59"/>
      <c r="O14" s="23"/>
      <c r="P14" s="58" t="s">
        <v>161</v>
      </c>
      <c r="Q14" s="22"/>
      <c r="R14" s="38">
        <f t="shared" si="3"/>
        <v>8</v>
      </c>
      <c r="S14" s="16">
        <v>5</v>
      </c>
      <c r="T14" s="30">
        <v>3</v>
      </c>
    </row>
    <row r="15" spans="1:20" ht="16.5" customHeight="1">
      <c r="A15" s="21"/>
      <c r="B15" s="58" t="s">
        <v>12</v>
      </c>
      <c r="C15" s="22"/>
      <c r="D15" s="38">
        <f>SUM(E15:F15)</f>
        <v>2</v>
      </c>
      <c r="E15" s="30">
        <v>2</v>
      </c>
      <c r="F15" s="30" t="s">
        <v>64</v>
      </c>
      <c r="G15" s="59"/>
      <c r="H15" s="23"/>
      <c r="I15" s="58" t="s">
        <v>146</v>
      </c>
      <c r="J15" s="22"/>
      <c r="K15" s="21">
        <f t="shared" si="2"/>
        <v>11</v>
      </c>
      <c r="L15" s="16">
        <v>6</v>
      </c>
      <c r="M15" s="30">
        <v>5</v>
      </c>
      <c r="N15" s="59"/>
      <c r="O15" s="23"/>
      <c r="P15" s="58" t="s">
        <v>162</v>
      </c>
      <c r="Q15" s="22"/>
      <c r="R15" s="38">
        <f t="shared" si="3"/>
        <v>82</v>
      </c>
      <c r="S15" s="16">
        <v>58</v>
      </c>
      <c r="T15" s="30">
        <v>24</v>
      </c>
    </row>
    <row r="16" spans="1:20" ht="16.5" customHeight="1">
      <c r="A16" s="21"/>
      <c r="B16" s="58" t="s">
        <v>131</v>
      </c>
      <c r="C16" s="22"/>
      <c r="D16" s="38">
        <f>SUM(E16:F16)</f>
        <v>1</v>
      </c>
      <c r="E16" s="30">
        <v>1</v>
      </c>
      <c r="F16" s="30" t="s">
        <v>64</v>
      </c>
      <c r="G16" s="59"/>
      <c r="H16" s="23"/>
      <c r="I16" s="58" t="s">
        <v>147</v>
      </c>
      <c r="J16" s="22"/>
      <c r="K16" s="21">
        <f t="shared" si="2"/>
        <v>13</v>
      </c>
      <c r="L16" s="16">
        <v>9</v>
      </c>
      <c r="M16" s="30">
        <v>4</v>
      </c>
      <c r="N16" s="22"/>
      <c r="O16" s="23"/>
      <c r="P16" s="58" t="s">
        <v>163</v>
      </c>
      <c r="Q16" s="22"/>
      <c r="R16" s="38">
        <f t="shared" si="3"/>
        <v>2</v>
      </c>
      <c r="S16" s="16">
        <v>2</v>
      </c>
      <c r="T16" s="30" t="s">
        <v>64</v>
      </c>
    </row>
    <row r="17" spans="1:20" ht="16.5" customHeight="1">
      <c r="A17" s="21"/>
      <c r="B17" s="58" t="s">
        <v>132</v>
      </c>
      <c r="C17" s="22"/>
      <c r="D17" s="38">
        <f>SUM(E17:F17)</f>
        <v>1</v>
      </c>
      <c r="E17" s="30" t="s">
        <v>62</v>
      </c>
      <c r="F17" s="30">
        <v>1</v>
      </c>
      <c r="G17" s="59"/>
      <c r="H17" s="23"/>
      <c r="I17" s="58" t="s">
        <v>148</v>
      </c>
      <c r="J17" s="22"/>
      <c r="K17" s="21">
        <f t="shared" si="2"/>
        <v>29</v>
      </c>
      <c r="L17" s="16">
        <v>25</v>
      </c>
      <c r="M17" s="30">
        <v>4</v>
      </c>
      <c r="N17" s="22"/>
      <c r="O17" s="23"/>
      <c r="P17" s="58" t="s">
        <v>164</v>
      </c>
      <c r="Q17" s="22"/>
      <c r="R17" s="38">
        <f t="shared" si="3"/>
        <v>8</v>
      </c>
      <c r="S17" s="16">
        <v>8</v>
      </c>
      <c r="T17" s="30" t="s">
        <v>64</v>
      </c>
    </row>
    <row r="18" spans="1:20" ht="16.5" customHeight="1">
      <c r="A18" s="21"/>
      <c r="B18" s="58" t="s">
        <v>133</v>
      </c>
      <c r="C18" s="22"/>
      <c r="D18" s="38">
        <f>SUM(E18:F18)</f>
        <v>6</v>
      </c>
      <c r="E18" s="30">
        <v>6</v>
      </c>
      <c r="F18" s="30" t="s">
        <v>64</v>
      </c>
      <c r="G18" s="59"/>
      <c r="H18" s="23"/>
      <c r="I18" s="58" t="s">
        <v>149</v>
      </c>
      <c r="J18" s="22"/>
      <c r="K18" s="21">
        <f t="shared" si="2"/>
        <v>221</v>
      </c>
      <c r="L18" s="16">
        <v>130</v>
      </c>
      <c r="M18" s="30">
        <v>91</v>
      </c>
      <c r="N18" s="22"/>
      <c r="O18" s="23"/>
      <c r="P18" s="58" t="s">
        <v>165</v>
      </c>
      <c r="Q18" s="22"/>
      <c r="R18" s="38">
        <f t="shared" si="3"/>
        <v>2</v>
      </c>
      <c r="S18" s="30">
        <v>2</v>
      </c>
      <c r="T18" s="30" t="s">
        <v>64</v>
      </c>
    </row>
    <row r="19" spans="1:20" ht="16.5" customHeight="1">
      <c r="A19" s="21"/>
      <c r="B19" s="58" t="s">
        <v>134</v>
      </c>
      <c r="C19" s="22"/>
      <c r="D19" s="38">
        <f>SUM(E19:F19)</f>
        <v>2</v>
      </c>
      <c r="E19" s="16">
        <v>1</v>
      </c>
      <c r="F19" s="30">
        <v>1</v>
      </c>
      <c r="G19" s="59"/>
      <c r="H19" s="23"/>
      <c r="I19" s="58" t="s">
        <v>150</v>
      </c>
      <c r="J19" s="22"/>
      <c r="K19" s="21">
        <f>SUM(L19:M19)</f>
        <v>42</v>
      </c>
      <c r="L19" s="16">
        <v>31</v>
      </c>
      <c r="M19" s="30">
        <v>11</v>
      </c>
      <c r="N19" s="22"/>
      <c r="O19" s="23"/>
      <c r="P19" s="58" t="s">
        <v>35</v>
      </c>
      <c r="Q19" s="22"/>
      <c r="R19" s="38">
        <f t="shared" si="3"/>
        <v>22</v>
      </c>
      <c r="S19" s="30">
        <v>18</v>
      </c>
      <c r="T19" s="30">
        <v>4</v>
      </c>
    </row>
    <row r="20" spans="1:20" ht="16.5" customHeight="1">
      <c r="A20" s="21"/>
      <c r="B20" s="58"/>
      <c r="C20" s="22"/>
      <c r="D20" s="38"/>
      <c r="F20" s="30"/>
      <c r="G20" s="59"/>
      <c r="H20" s="23"/>
      <c r="I20" s="58"/>
      <c r="J20" s="22"/>
      <c r="K20" s="21"/>
      <c r="M20" s="30"/>
      <c r="N20" s="22"/>
      <c r="O20" s="23"/>
      <c r="P20" s="58"/>
      <c r="Q20" s="22"/>
      <c r="R20" s="38"/>
      <c r="T20" s="30"/>
    </row>
    <row r="21" spans="1:20" ht="7.5" customHeight="1" thickBot="1">
      <c r="A21" s="18"/>
      <c r="B21" s="18"/>
      <c r="C21" s="31"/>
      <c r="D21" s="18"/>
      <c r="E21" s="18"/>
      <c r="F21" s="18"/>
      <c r="G21" s="31"/>
      <c r="H21" s="46"/>
      <c r="I21" s="18"/>
      <c r="J21" s="31"/>
      <c r="K21" s="18"/>
      <c r="L21" s="18"/>
      <c r="M21" s="18"/>
      <c r="N21" s="31"/>
      <c r="O21" s="46"/>
      <c r="P21" s="18"/>
      <c r="Q21" s="31"/>
      <c r="R21" s="18"/>
      <c r="S21" s="18"/>
      <c r="T21" s="18"/>
    </row>
    <row r="22" spans="1:7" ht="15.75" customHeight="1">
      <c r="A22" s="21"/>
      <c r="B22" s="21"/>
      <c r="C22" s="21"/>
      <c r="D22" s="21"/>
      <c r="E22" s="21"/>
      <c r="F22" s="21"/>
      <c r="G22" s="21"/>
    </row>
  </sheetData>
  <mergeCells count="4">
    <mergeCell ref="B9:C9"/>
    <mergeCell ref="B4:C4"/>
    <mergeCell ref="B6:C6"/>
    <mergeCell ref="B7:C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85" zoomScaleNormal="85" workbookViewId="0" topLeftCell="A1">
      <selection activeCell="A1" sqref="A1:M17"/>
    </sheetView>
  </sheetViews>
  <sheetFormatPr defaultColWidth="8.625" defaultRowHeight="12.75"/>
  <cols>
    <col min="1" max="1" width="0.875" style="16" customWidth="1"/>
    <col min="2" max="2" width="36.375" style="16" customWidth="1"/>
    <col min="3" max="3" width="2.625" style="16" customWidth="1"/>
    <col min="4" max="6" width="11.75390625" style="16" customWidth="1"/>
    <col min="7" max="8" width="0.875" style="16" customWidth="1"/>
    <col min="9" max="9" width="36.375" style="16" customWidth="1"/>
    <col min="10" max="10" width="2.625" style="16" customWidth="1"/>
    <col min="11" max="13" width="11.75390625" style="16" customWidth="1"/>
    <col min="14" max="14" width="0.875" style="16" customWidth="1"/>
    <col min="15" max="16384" width="8.625" style="16" customWidth="1"/>
  </cols>
  <sheetData>
    <row r="1" spans="1:13" ht="26.25" customHeight="1" thickBot="1">
      <c r="A1" s="18"/>
      <c r="B1" s="18" t="s">
        <v>79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49</v>
      </c>
    </row>
    <row r="2" spans="1:13" ht="31.5" customHeight="1">
      <c r="A2" s="54"/>
      <c r="B2" s="55" t="s">
        <v>50</v>
      </c>
      <c r="C2" s="56"/>
      <c r="D2" s="57" t="s">
        <v>23</v>
      </c>
      <c r="E2" s="61" t="s">
        <v>3</v>
      </c>
      <c r="F2" s="112" t="s">
        <v>4</v>
      </c>
      <c r="G2" s="152"/>
      <c r="H2" s="60"/>
      <c r="I2" s="55" t="s">
        <v>50</v>
      </c>
      <c r="J2" s="56"/>
      <c r="K2" s="57" t="s">
        <v>23</v>
      </c>
      <c r="L2" s="61" t="s">
        <v>3</v>
      </c>
      <c r="M2" s="20" t="s">
        <v>4</v>
      </c>
    </row>
    <row r="3" spans="1:13" ht="10.5" customHeight="1">
      <c r="A3" s="21"/>
      <c r="B3" s="69"/>
      <c r="C3" s="22"/>
      <c r="D3" s="69"/>
      <c r="E3" s="72"/>
      <c r="F3" s="72"/>
      <c r="G3" s="68"/>
      <c r="H3" s="23"/>
      <c r="I3" s="69"/>
      <c r="J3" s="21"/>
      <c r="K3" s="73"/>
      <c r="L3" s="72"/>
      <c r="M3" s="72"/>
    </row>
    <row r="4" spans="1:13" ht="16.5" customHeight="1">
      <c r="A4" s="21"/>
      <c r="B4" s="93" t="s">
        <v>123</v>
      </c>
      <c r="C4" s="22"/>
      <c r="D4" s="21">
        <v>5432</v>
      </c>
      <c r="E4" s="16">
        <v>2965</v>
      </c>
      <c r="F4" s="16">
        <v>2467</v>
      </c>
      <c r="G4" s="22"/>
      <c r="H4" s="23"/>
      <c r="I4" s="58" t="s">
        <v>31</v>
      </c>
      <c r="J4" s="22"/>
      <c r="K4" s="21">
        <f>SUM(L4:M4)</f>
        <v>109</v>
      </c>
      <c r="L4" s="21">
        <f>SUM(L5:L6)</f>
        <v>95</v>
      </c>
      <c r="M4" s="21">
        <f>SUM(M5:M6)</f>
        <v>14</v>
      </c>
    </row>
    <row r="5" spans="1:13" ht="16.5" customHeight="1">
      <c r="A5" s="21"/>
      <c r="B5" s="62" t="s">
        <v>110</v>
      </c>
      <c r="C5" s="22"/>
      <c r="D5" s="21">
        <v>5188</v>
      </c>
      <c r="E5" s="16">
        <v>2943</v>
      </c>
      <c r="F5" s="16">
        <v>2245</v>
      </c>
      <c r="G5" s="22"/>
      <c r="H5" s="23"/>
      <c r="I5" s="65" t="s">
        <v>120</v>
      </c>
      <c r="J5" s="22"/>
      <c r="K5" s="21">
        <f>SUM(L5:M5)</f>
        <v>67</v>
      </c>
      <c r="L5" s="21">
        <v>56</v>
      </c>
      <c r="M5" s="21">
        <v>11</v>
      </c>
    </row>
    <row r="6" spans="1:13" ht="16.5" customHeight="1">
      <c r="A6" s="21"/>
      <c r="B6" s="62" t="s">
        <v>111</v>
      </c>
      <c r="C6" s="22"/>
      <c r="D6" s="21">
        <v>4945</v>
      </c>
      <c r="E6" s="16">
        <v>2715</v>
      </c>
      <c r="F6" s="16">
        <v>2230</v>
      </c>
      <c r="G6" s="22"/>
      <c r="H6" s="23"/>
      <c r="I6" s="65" t="s">
        <v>121</v>
      </c>
      <c r="J6" s="22"/>
      <c r="K6" s="21">
        <f>SUM(L6:M6)</f>
        <v>42</v>
      </c>
      <c r="L6" s="21">
        <v>39</v>
      </c>
      <c r="M6" s="64">
        <v>3</v>
      </c>
    </row>
    <row r="7" spans="1:10" ht="16.5" customHeight="1">
      <c r="A7" s="21"/>
      <c r="B7" s="62" t="s">
        <v>124</v>
      </c>
      <c r="C7" s="22"/>
      <c r="D7" s="21">
        <v>4754</v>
      </c>
      <c r="E7" s="16">
        <v>2601</v>
      </c>
      <c r="F7" s="16">
        <v>2153</v>
      </c>
      <c r="G7" s="22"/>
      <c r="H7" s="23"/>
      <c r="J7" s="22"/>
    </row>
    <row r="8" spans="1:13" ht="13.5" customHeight="1">
      <c r="A8" s="21"/>
      <c r="B8" s="62"/>
      <c r="C8" s="22"/>
      <c r="D8" s="21"/>
      <c r="G8" s="22"/>
      <c r="H8" s="23"/>
      <c r="I8" s="58" t="s">
        <v>24</v>
      </c>
      <c r="J8" s="22"/>
      <c r="K8" s="21">
        <f>SUM(L8:M8)</f>
        <v>89</v>
      </c>
      <c r="L8" s="21">
        <v>60</v>
      </c>
      <c r="M8" s="21">
        <v>29</v>
      </c>
    </row>
    <row r="9" spans="1:13" ht="13.5" customHeight="1">
      <c r="A9" s="21"/>
      <c r="B9" s="62"/>
      <c r="C9" s="22"/>
      <c r="D9" s="21"/>
      <c r="G9" s="22"/>
      <c r="H9" s="23"/>
      <c r="I9" s="58"/>
      <c r="J9" s="22"/>
      <c r="K9" s="21"/>
      <c r="L9" s="21"/>
      <c r="M9" s="21"/>
    </row>
    <row r="10" spans="1:13" ht="16.5" customHeight="1">
      <c r="A10" s="21"/>
      <c r="B10" s="62" t="s">
        <v>125</v>
      </c>
      <c r="C10" s="22"/>
      <c r="D10" s="21">
        <f>E10+F10</f>
        <v>4905</v>
      </c>
      <c r="E10" s="21">
        <f>SUM(E12:E16,L4,L8,L10,L16)</f>
        <v>2765</v>
      </c>
      <c r="F10" s="21">
        <f>SUM(F12:F16,M4,M8,M10,M16)</f>
        <v>2140</v>
      </c>
      <c r="G10" s="22"/>
      <c r="H10" s="23"/>
      <c r="I10" s="58" t="s">
        <v>34</v>
      </c>
      <c r="J10" s="22"/>
      <c r="K10" s="21">
        <f>SUM(L10:M10)</f>
        <v>1545</v>
      </c>
      <c r="L10" s="21">
        <f>SUM(L11:L14)</f>
        <v>1316</v>
      </c>
      <c r="M10" s="21">
        <f>SUM(M11:M14)</f>
        <v>229</v>
      </c>
    </row>
    <row r="11" spans="1:13" ht="16.5" customHeight="1">
      <c r="A11" s="21"/>
      <c r="B11" s="62"/>
      <c r="C11" s="22"/>
      <c r="D11" s="21"/>
      <c r="E11" s="21"/>
      <c r="F11" s="21"/>
      <c r="G11" s="22"/>
      <c r="H11" s="23"/>
      <c r="I11" s="65" t="s">
        <v>41</v>
      </c>
      <c r="J11" s="22"/>
      <c r="K11" s="21">
        <f>SUM(L11:M11)</f>
        <v>1287</v>
      </c>
      <c r="L11" s="21">
        <v>1061</v>
      </c>
      <c r="M11" s="21">
        <v>226</v>
      </c>
    </row>
    <row r="12" spans="1:13" ht="16.5" customHeight="1">
      <c r="A12" s="21"/>
      <c r="B12" s="58" t="s">
        <v>26</v>
      </c>
      <c r="C12" s="22"/>
      <c r="D12" s="21">
        <f>SUM(E12:F12)</f>
        <v>399</v>
      </c>
      <c r="E12" s="21">
        <v>234</v>
      </c>
      <c r="F12" s="21">
        <v>165</v>
      </c>
      <c r="G12" s="22"/>
      <c r="H12" s="23"/>
      <c r="I12" s="65" t="s">
        <v>40</v>
      </c>
      <c r="J12" s="22"/>
      <c r="K12" s="21">
        <f>SUM(L12:M12)</f>
        <v>49</v>
      </c>
      <c r="L12" s="21">
        <v>49</v>
      </c>
      <c r="M12" s="38" t="s">
        <v>62</v>
      </c>
    </row>
    <row r="13" spans="1:13" ht="16.5" customHeight="1">
      <c r="A13" s="21"/>
      <c r="B13" s="58" t="s">
        <v>27</v>
      </c>
      <c r="C13" s="22"/>
      <c r="D13" s="21">
        <f>SUM(E13:F13)</f>
        <v>551</v>
      </c>
      <c r="E13" s="21">
        <v>95</v>
      </c>
      <c r="F13" s="21">
        <v>456</v>
      </c>
      <c r="G13" s="22"/>
      <c r="H13" s="23"/>
      <c r="I13" s="65" t="s">
        <v>119</v>
      </c>
      <c r="J13" s="22"/>
      <c r="K13" s="21"/>
      <c r="L13" s="21"/>
      <c r="M13" s="21"/>
    </row>
    <row r="14" spans="1:13" ht="16.5" customHeight="1">
      <c r="A14" s="21"/>
      <c r="B14" s="58" t="s">
        <v>28</v>
      </c>
      <c r="C14" s="22"/>
      <c r="D14" s="21">
        <f>SUM(E14:F14)</f>
        <v>534</v>
      </c>
      <c r="E14" s="21">
        <v>228</v>
      </c>
      <c r="F14" s="21">
        <v>306</v>
      </c>
      <c r="G14" s="22"/>
      <c r="H14" s="23"/>
      <c r="I14" s="65" t="s">
        <v>122</v>
      </c>
      <c r="J14" s="22"/>
      <c r="K14" s="21">
        <f>SUM(L14:M14)</f>
        <v>209</v>
      </c>
      <c r="L14" s="21">
        <v>206</v>
      </c>
      <c r="M14" s="21">
        <v>3</v>
      </c>
    </row>
    <row r="15" spans="1:13" ht="16.5" customHeight="1">
      <c r="A15" s="21"/>
      <c r="B15" s="58" t="s">
        <v>38</v>
      </c>
      <c r="C15" s="22"/>
      <c r="D15" s="21">
        <f>SUM(E15:F15)</f>
        <v>1231</v>
      </c>
      <c r="E15" s="21">
        <v>363</v>
      </c>
      <c r="F15" s="21">
        <v>868</v>
      </c>
      <c r="G15" s="63"/>
      <c r="H15" s="23"/>
      <c r="I15" s="65"/>
      <c r="J15" s="22"/>
      <c r="K15" s="21"/>
      <c r="L15" s="21"/>
      <c r="M15" s="21"/>
    </row>
    <row r="16" spans="1:13" ht="16.5" customHeight="1">
      <c r="A16" s="21"/>
      <c r="B16" s="58" t="s">
        <v>30</v>
      </c>
      <c r="C16" s="22"/>
      <c r="D16" s="21">
        <f>SUM(E16:F16)</f>
        <v>325</v>
      </c>
      <c r="E16" s="21">
        <v>282</v>
      </c>
      <c r="F16" s="21">
        <v>43</v>
      </c>
      <c r="G16" s="22"/>
      <c r="H16" s="23"/>
      <c r="I16" s="58" t="s">
        <v>35</v>
      </c>
      <c r="J16" s="22"/>
      <c r="K16" s="21">
        <f>SUM(L16:M16)</f>
        <v>122</v>
      </c>
      <c r="L16" s="21">
        <v>92</v>
      </c>
      <c r="M16" s="21">
        <v>30</v>
      </c>
    </row>
    <row r="17" spans="1:13" ht="9" customHeight="1" thickBot="1">
      <c r="A17" s="18"/>
      <c r="B17" s="18"/>
      <c r="C17" s="31"/>
      <c r="D17" s="18"/>
      <c r="E17" s="18"/>
      <c r="F17" s="18"/>
      <c r="G17" s="31"/>
      <c r="H17" s="46"/>
      <c r="I17" s="18"/>
      <c r="J17" s="31"/>
      <c r="K17" s="18"/>
      <c r="L17" s="18"/>
      <c r="M17" s="1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1">
    <mergeCell ref="F2:G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2005-09-29T00:17:23Z</cp:lastPrinted>
  <dcterms:modified xsi:type="dcterms:W3CDTF">2006-12-02T07:29:28Z</dcterms:modified>
  <cp:category/>
  <cp:version/>
  <cp:contentType/>
  <cp:contentStatus/>
</cp:coreProperties>
</file>